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120200\13　医事\21 医療監視\◆立入検査_病院\R7病院\（８月）立入検査実施通知\R7 各種様式調査票\"/>
    </mc:Choice>
  </mc:AlternateContent>
  <workbookProtection lockStructure="1"/>
  <bookViews>
    <workbookView xWindow="-15" yWindow="4725" windowWidth="15330" windowHeight="4785" tabRatio="832"/>
  </bookViews>
  <sheets>
    <sheet name="メイン" sheetId="96" r:id="rId1"/>
    <sheet name="基本" sheetId="95" r:id="rId2"/>
    <sheet name="患者数" sheetId="98" r:id="rId3"/>
    <sheet name="医師" sheetId="94" r:id="rId4"/>
    <sheet name="歯医師" sheetId="111" r:id="rId5"/>
    <sheet name="病棟" sheetId="68" r:id="rId6"/>
    <sheet name="外来" sheetId="112" r:id="rId7"/>
    <sheet name="ｺﾒﾃﾞｨｶﾙ" sheetId="100" r:id="rId8"/>
    <sheet name="他" sheetId="101" r:id="rId9"/>
    <sheet name="充足" sheetId="7" r:id="rId10"/>
    <sheet name="定員" sheetId="22" r:id="rId11"/>
    <sheet name="基" sheetId="116" r:id="rId12"/>
    <sheet name="医" sheetId="69" r:id="rId13"/>
    <sheet name="歯" sheetId="117" r:id="rId14"/>
    <sheet name="棟" sheetId="103" r:id="rId15"/>
    <sheet name="外" sheetId="113" r:id="rId16"/>
    <sheet name="ｺ" sheetId="114" r:id="rId17"/>
    <sheet name="ﾀ" sheetId="115" r:id="rId18"/>
  </sheets>
  <definedNames>
    <definedName name="_xlnm._FilterDatabase" localSheetId="6" hidden="1">外来!$A$3:$L$3</definedName>
    <definedName name="_xlnm._FilterDatabase" localSheetId="5" hidden="1">病棟!$A$3:$M$4</definedName>
    <definedName name="_xlnm.Criteria" localSheetId="6">外来!#REF!</definedName>
    <definedName name="_xlnm.Criteria" localSheetId="5">病棟!$A$4:$A$683</definedName>
    <definedName name="_xlnm.Print_Area" localSheetId="16">ｺ!$A$1:$S$200</definedName>
    <definedName name="_xlnm.Print_Area" localSheetId="17">ﾀ!$A$1:$I$200</definedName>
    <definedName name="_xlnm.Print_Area" localSheetId="12">医!$A$1:$K$118</definedName>
    <definedName name="_xlnm.Print_Area" localSheetId="3">医師!$A$1:$T$100</definedName>
    <definedName name="_xlnm.Print_Area" localSheetId="15">外!$A$1:$N$200</definedName>
    <definedName name="_xlnm.Print_Area" localSheetId="6">外来!$A$1:$L$183</definedName>
    <definedName name="_xlnm.Print_Area" localSheetId="2">患者数!$A$1:$S$25</definedName>
    <definedName name="_xlnm.Print_Area" localSheetId="1">基本!$A$1:$Q$27</definedName>
    <definedName name="_xlnm.Print_Area" localSheetId="13">歯!$A$1:$K$60</definedName>
    <definedName name="_xlnm.Print_Area" localSheetId="10">定員!$A$1:$AB$57</definedName>
    <definedName name="_xlnm.Print_Area" localSheetId="14">棟!$A$1:$O$400</definedName>
    <definedName name="_xlnm.Print_Titles" localSheetId="16">ｺ!$1:$5</definedName>
    <definedName name="_xlnm.Print_Titles" localSheetId="17">ﾀ!$1:$5</definedName>
    <definedName name="_xlnm.Print_Titles" localSheetId="12">医!$1:$4</definedName>
    <definedName name="_xlnm.Print_Titles" localSheetId="15">外!$1:$5</definedName>
    <definedName name="_xlnm.Print_Titles" localSheetId="13">歯!$1:$4</definedName>
    <definedName name="_xlnm.Print_Titles" localSheetId="14">棟!$1:$5</definedName>
    <definedName name="最低人数">#REF!</definedName>
    <definedName name="歯科専門">#REF!</definedName>
    <definedName name="精神病床有">#REF!</definedName>
    <definedName name="転換病床のみ">#REF!</definedName>
    <definedName name="特定数">#REF!</definedName>
    <definedName name="療養5割超え">#REF!</definedName>
  </definedNames>
  <calcPr calcId="162913"/>
</workbook>
</file>

<file path=xl/calcChain.xml><?xml version="1.0" encoding="utf-8"?>
<calcChain xmlns="http://schemas.openxmlformats.org/spreadsheetml/2006/main">
  <c r="H61" i="115" l="1"/>
  <c r="H62" i="115"/>
  <c r="H63" i="115"/>
  <c r="H64" i="115"/>
  <c r="H65" i="115"/>
  <c r="H66" i="115"/>
  <c r="H67" i="115"/>
  <c r="H68" i="115"/>
  <c r="H69" i="115"/>
  <c r="H70" i="115"/>
  <c r="H71" i="115"/>
  <c r="H72" i="115"/>
  <c r="H73" i="115"/>
  <c r="H74" i="115"/>
  <c r="H75" i="115"/>
  <c r="H76" i="115"/>
  <c r="H77" i="115"/>
  <c r="H78" i="115"/>
  <c r="H79" i="115"/>
  <c r="H80" i="115"/>
  <c r="H81" i="115"/>
  <c r="H82" i="115"/>
  <c r="H83" i="115"/>
  <c r="H84" i="115"/>
  <c r="H85" i="115"/>
  <c r="H86" i="115"/>
  <c r="H87" i="115"/>
  <c r="H88" i="115"/>
  <c r="H52" i="115"/>
  <c r="H53" i="115"/>
  <c r="H54" i="115"/>
  <c r="H55" i="115"/>
  <c r="H56" i="115"/>
  <c r="H57" i="115"/>
  <c r="H58" i="115"/>
  <c r="H59" i="115"/>
  <c r="H60" i="115"/>
  <c r="A5" i="69"/>
  <c r="L6" i="117"/>
  <c r="L7" i="117"/>
  <c r="L8" i="117"/>
  <c r="L9" i="117"/>
  <c r="J9" i="117" s="1"/>
  <c r="L10" i="117"/>
  <c r="L11" i="117"/>
  <c r="L12" i="117"/>
  <c r="L13" i="117"/>
  <c r="J13" i="117" s="1"/>
  <c r="L14" i="117"/>
  <c r="L15" i="117"/>
  <c r="L16" i="117"/>
  <c r="L17" i="117"/>
  <c r="J17" i="117" s="1"/>
  <c r="L18" i="117"/>
  <c r="L19" i="117"/>
  <c r="L20" i="117"/>
  <c r="L21" i="117"/>
  <c r="L22" i="117"/>
  <c r="L23" i="117"/>
  <c r="L24" i="117"/>
  <c r="L25" i="117"/>
  <c r="J25" i="117" s="1"/>
  <c r="L26" i="117"/>
  <c r="L27" i="117"/>
  <c r="L28" i="117"/>
  <c r="L29" i="117"/>
  <c r="J29" i="117" s="1"/>
  <c r="L30" i="117"/>
  <c r="L31" i="117"/>
  <c r="L32" i="117"/>
  <c r="L33" i="117"/>
  <c r="J33" i="117" s="1"/>
  <c r="L34" i="117"/>
  <c r="L35" i="117"/>
  <c r="L36" i="117"/>
  <c r="L37" i="117"/>
  <c r="L38" i="117"/>
  <c r="L39" i="117"/>
  <c r="L40" i="117"/>
  <c r="L41" i="117"/>
  <c r="J41" i="117" s="1"/>
  <c r="L42" i="117"/>
  <c r="L43" i="117"/>
  <c r="L44" i="117"/>
  <c r="L45" i="117"/>
  <c r="J45" i="117" s="1"/>
  <c r="L46" i="117"/>
  <c r="L47" i="117"/>
  <c r="L48" i="117"/>
  <c r="L49" i="117"/>
  <c r="J49" i="117" s="1"/>
  <c r="L50" i="117"/>
  <c r="L51" i="117"/>
  <c r="L52" i="117"/>
  <c r="L53" i="117"/>
  <c r="L54" i="117"/>
  <c r="L55" i="117"/>
  <c r="L56" i="117"/>
  <c r="L57" i="117"/>
  <c r="J57" i="117" s="1"/>
  <c r="L58" i="117"/>
  <c r="L59" i="117"/>
  <c r="L60" i="117"/>
  <c r="L5" i="117"/>
  <c r="C6" i="117"/>
  <c r="D6" i="117"/>
  <c r="E6" i="117"/>
  <c r="F6" i="117"/>
  <c r="G6" i="117" s="1"/>
  <c r="J6" i="117"/>
  <c r="C7" i="117"/>
  <c r="D7" i="117"/>
  <c r="E7" i="117"/>
  <c r="G7" i="117" s="1"/>
  <c r="F7" i="117"/>
  <c r="J7" i="117"/>
  <c r="C8" i="117"/>
  <c r="D8" i="117"/>
  <c r="E8" i="117"/>
  <c r="G8" i="117" s="1"/>
  <c r="F8" i="117"/>
  <c r="J8" i="117"/>
  <c r="C9" i="117"/>
  <c r="D9" i="117"/>
  <c r="E9" i="117"/>
  <c r="F9" i="117"/>
  <c r="G9" i="117"/>
  <c r="C10" i="117"/>
  <c r="D10" i="117"/>
  <c r="E10" i="117"/>
  <c r="F10" i="117"/>
  <c r="G10" i="117" s="1"/>
  <c r="J10" i="117"/>
  <c r="C11" i="117"/>
  <c r="D11" i="117"/>
  <c r="E11" i="117"/>
  <c r="G11" i="117" s="1"/>
  <c r="F11" i="117"/>
  <c r="J11" i="117"/>
  <c r="C12" i="117"/>
  <c r="D12" i="117"/>
  <c r="E12" i="117"/>
  <c r="G12" i="117" s="1"/>
  <c r="F12" i="117"/>
  <c r="J12" i="117"/>
  <c r="C13" i="117"/>
  <c r="D13" i="117"/>
  <c r="E13" i="117"/>
  <c r="F13" i="117"/>
  <c r="G13" i="117"/>
  <c r="C14" i="117"/>
  <c r="D14" i="117"/>
  <c r="E14" i="117"/>
  <c r="F14" i="117"/>
  <c r="G14" i="117" s="1"/>
  <c r="J14" i="117"/>
  <c r="C15" i="117"/>
  <c r="D15" i="117"/>
  <c r="E15" i="117"/>
  <c r="G15" i="117" s="1"/>
  <c r="F15" i="117"/>
  <c r="J15" i="117"/>
  <c r="C16" i="117"/>
  <c r="D16" i="117"/>
  <c r="E16" i="117"/>
  <c r="F16" i="117"/>
  <c r="G16" i="117" s="1"/>
  <c r="J16" i="117"/>
  <c r="C17" i="117"/>
  <c r="D17" i="117"/>
  <c r="E17" i="117"/>
  <c r="F17" i="117"/>
  <c r="G17" i="117"/>
  <c r="C18" i="117"/>
  <c r="D18" i="117"/>
  <c r="E18" i="117"/>
  <c r="F18" i="117"/>
  <c r="G18" i="117" s="1"/>
  <c r="J18" i="117"/>
  <c r="C19" i="117"/>
  <c r="D19" i="117"/>
  <c r="E19" i="117"/>
  <c r="G19" i="117" s="1"/>
  <c r="F19" i="117"/>
  <c r="J19" i="117"/>
  <c r="C20" i="117"/>
  <c r="D20" i="117"/>
  <c r="E20" i="117"/>
  <c r="F20" i="117"/>
  <c r="G20" i="117" s="1"/>
  <c r="J20" i="117"/>
  <c r="C21" i="117"/>
  <c r="D21" i="117"/>
  <c r="E21" i="117"/>
  <c r="F21" i="117"/>
  <c r="G21" i="117"/>
  <c r="J21" i="117"/>
  <c r="C22" i="117"/>
  <c r="D22" i="117"/>
  <c r="E22" i="117"/>
  <c r="G22" i="117" s="1"/>
  <c r="F22" i="117"/>
  <c r="J22" i="117"/>
  <c r="C23" i="117"/>
  <c r="D23" i="117"/>
  <c r="E23" i="117"/>
  <c r="G23" i="117" s="1"/>
  <c r="F23" i="117"/>
  <c r="J23" i="117"/>
  <c r="C24" i="117"/>
  <c r="D24" i="117"/>
  <c r="E24" i="117"/>
  <c r="F24" i="117"/>
  <c r="G24" i="117" s="1"/>
  <c r="J24" i="117"/>
  <c r="C25" i="117"/>
  <c r="D25" i="117"/>
  <c r="E25" i="117"/>
  <c r="F25" i="117"/>
  <c r="G25" i="117"/>
  <c r="C26" i="117"/>
  <c r="D26" i="117"/>
  <c r="E26" i="117"/>
  <c r="G26" i="117" s="1"/>
  <c r="F26" i="117"/>
  <c r="J26" i="117"/>
  <c r="C27" i="117"/>
  <c r="D27" i="117"/>
  <c r="E27" i="117"/>
  <c r="G27" i="117" s="1"/>
  <c r="F27" i="117"/>
  <c r="J27" i="117"/>
  <c r="C28" i="117"/>
  <c r="D28" i="117"/>
  <c r="E28" i="117"/>
  <c r="F28" i="117"/>
  <c r="G28" i="117" s="1"/>
  <c r="J28" i="117"/>
  <c r="C29" i="117"/>
  <c r="D29" i="117"/>
  <c r="E29" i="117"/>
  <c r="F29" i="117"/>
  <c r="G29" i="117"/>
  <c r="C30" i="117"/>
  <c r="D30" i="117"/>
  <c r="E30" i="117"/>
  <c r="G30" i="117" s="1"/>
  <c r="F30" i="117"/>
  <c r="J30" i="117"/>
  <c r="C31" i="117"/>
  <c r="D31" i="117"/>
  <c r="E31" i="117"/>
  <c r="G31" i="117" s="1"/>
  <c r="F31" i="117"/>
  <c r="J31" i="117"/>
  <c r="C32" i="117"/>
  <c r="D32" i="117"/>
  <c r="E32" i="117"/>
  <c r="F32" i="117"/>
  <c r="G32" i="117" s="1"/>
  <c r="J32" i="117"/>
  <c r="C33" i="117"/>
  <c r="D33" i="117"/>
  <c r="E33" i="117"/>
  <c r="F33" i="117"/>
  <c r="G33" i="117"/>
  <c r="C34" i="117"/>
  <c r="D34" i="117"/>
  <c r="E34" i="117"/>
  <c r="G34" i="117" s="1"/>
  <c r="F34" i="117"/>
  <c r="J34" i="117"/>
  <c r="C35" i="117"/>
  <c r="D35" i="117"/>
  <c r="E35" i="117"/>
  <c r="G35" i="117" s="1"/>
  <c r="F35" i="117"/>
  <c r="J35" i="117"/>
  <c r="C36" i="117"/>
  <c r="D36" i="117"/>
  <c r="E36" i="117"/>
  <c r="F36" i="117"/>
  <c r="G36" i="117" s="1"/>
  <c r="J36" i="117"/>
  <c r="C37" i="117"/>
  <c r="D37" i="117"/>
  <c r="E37" i="117"/>
  <c r="F37" i="117"/>
  <c r="G37" i="117"/>
  <c r="J37" i="117"/>
  <c r="C38" i="117"/>
  <c r="D38" i="117"/>
  <c r="E38" i="117"/>
  <c r="G38" i="117" s="1"/>
  <c r="F38" i="117"/>
  <c r="J38" i="117"/>
  <c r="C39" i="117"/>
  <c r="D39" i="117"/>
  <c r="E39" i="117"/>
  <c r="G39" i="117" s="1"/>
  <c r="F39" i="117"/>
  <c r="J39" i="117"/>
  <c r="C40" i="117"/>
  <c r="D40" i="117"/>
  <c r="E40" i="117"/>
  <c r="F40" i="117"/>
  <c r="G40" i="117" s="1"/>
  <c r="J40" i="117"/>
  <c r="C41" i="117"/>
  <c r="D41" i="117"/>
  <c r="E41" i="117"/>
  <c r="F41" i="117"/>
  <c r="G41" i="117"/>
  <c r="C42" i="117"/>
  <c r="D42" i="117"/>
  <c r="E42" i="117"/>
  <c r="G42" i="117" s="1"/>
  <c r="F42" i="117"/>
  <c r="J42" i="117"/>
  <c r="C43" i="117"/>
  <c r="D43" i="117"/>
  <c r="E43" i="117"/>
  <c r="G43" i="117" s="1"/>
  <c r="F43" i="117"/>
  <c r="J43" i="117"/>
  <c r="C44" i="117"/>
  <c r="D44" i="117"/>
  <c r="E44" i="117"/>
  <c r="F44" i="117"/>
  <c r="G44" i="117" s="1"/>
  <c r="J44" i="117"/>
  <c r="C45" i="117"/>
  <c r="D45" i="117"/>
  <c r="E45" i="117"/>
  <c r="F45" i="117"/>
  <c r="G45" i="117"/>
  <c r="C46" i="117"/>
  <c r="D46" i="117"/>
  <c r="E46" i="117"/>
  <c r="G46" i="117" s="1"/>
  <c r="F46" i="117"/>
  <c r="J46" i="117"/>
  <c r="C47" i="117"/>
  <c r="D47" i="117"/>
  <c r="E47" i="117"/>
  <c r="G47" i="117" s="1"/>
  <c r="F47" i="117"/>
  <c r="J47" i="117"/>
  <c r="C48" i="117"/>
  <c r="D48" i="117"/>
  <c r="E48" i="117"/>
  <c r="F48" i="117"/>
  <c r="G48" i="117" s="1"/>
  <c r="J48" i="117"/>
  <c r="C49" i="117"/>
  <c r="D49" i="117"/>
  <c r="E49" i="117"/>
  <c r="F49" i="117"/>
  <c r="G49" i="117"/>
  <c r="C50" i="117"/>
  <c r="D50" i="117"/>
  <c r="E50" i="117"/>
  <c r="F50" i="117"/>
  <c r="G50" i="117" s="1"/>
  <c r="J50" i="117"/>
  <c r="C51" i="117"/>
  <c r="D51" i="117"/>
  <c r="E51" i="117"/>
  <c r="G51" i="117" s="1"/>
  <c r="F51" i="117"/>
  <c r="J51" i="117"/>
  <c r="C52" i="117"/>
  <c r="D52" i="117"/>
  <c r="E52" i="117"/>
  <c r="F52" i="117"/>
  <c r="G52" i="117" s="1"/>
  <c r="J52" i="117"/>
  <c r="C53" i="117"/>
  <c r="D53" i="117"/>
  <c r="E53" i="117"/>
  <c r="F53" i="117"/>
  <c r="G53" i="117"/>
  <c r="J53" i="117"/>
  <c r="C54" i="117"/>
  <c r="D54" i="117"/>
  <c r="E54" i="117"/>
  <c r="F54" i="117"/>
  <c r="G54" i="117" s="1"/>
  <c r="J54" i="117"/>
  <c r="C55" i="117"/>
  <c r="D55" i="117"/>
  <c r="E55" i="117"/>
  <c r="G55" i="117" s="1"/>
  <c r="F55" i="117"/>
  <c r="J55" i="117"/>
  <c r="C56" i="117"/>
  <c r="D56" i="117"/>
  <c r="E56" i="117"/>
  <c r="F56" i="117"/>
  <c r="G56" i="117" s="1"/>
  <c r="J56" i="117"/>
  <c r="C57" i="117"/>
  <c r="D57" i="117"/>
  <c r="E57" i="117"/>
  <c r="F57" i="117"/>
  <c r="G57" i="117"/>
  <c r="C58" i="117"/>
  <c r="D58" i="117"/>
  <c r="E58" i="117"/>
  <c r="F58" i="117"/>
  <c r="G58" i="117" s="1"/>
  <c r="J58" i="117"/>
  <c r="C59" i="117"/>
  <c r="D59" i="117"/>
  <c r="E59" i="117"/>
  <c r="G59" i="117" s="1"/>
  <c r="F59" i="117"/>
  <c r="J59" i="117"/>
  <c r="C60" i="117"/>
  <c r="D60" i="117"/>
  <c r="E60" i="117"/>
  <c r="F60" i="117"/>
  <c r="G60" i="117" s="1"/>
  <c r="J60" i="117"/>
  <c r="A6" i="117"/>
  <c r="A7" i="117"/>
  <c r="A8" i="117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23" i="117"/>
  <c r="B24" i="117"/>
  <c r="B25" i="117"/>
  <c r="B26" i="117"/>
  <c r="B27" i="117"/>
  <c r="B28" i="117"/>
  <c r="B29" i="117"/>
  <c r="B30" i="117"/>
  <c r="B31" i="117"/>
  <c r="B32" i="117"/>
  <c r="B33" i="117"/>
  <c r="B34" i="117"/>
  <c r="B35" i="117"/>
  <c r="B36" i="117"/>
  <c r="B37" i="117"/>
  <c r="B38" i="117"/>
  <c r="B39" i="117"/>
  <c r="B40" i="117"/>
  <c r="B41" i="117"/>
  <c r="B42" i="117"/>
  <c r="B43" i="117"/>
  <c r="B44" i="117"/>
  <c r="B45" i="117"/>
  <c r="B46" i="117"/>
  <c r="B47" i="117"/>
  <c r="B48" i="117"/>
  <c r="B49" i="117"/>
  <c r="B50" i="117"/>
  <c r="B51" i="117"/>
  <c r="B52" i="117"/>
  <c r="B53" i="117"/>
  <c r="B54" i="117"/>
  <c r="B55" i="117"/>
  <c r="B56" i="117"/>
  <c r="B57" i="117"/>
  <c r="B58" i="117"/>
  <c r="B59" i="117"/>
  <c r="B60" i="117"/>
  <c r="B61" i="117"/>
  <c r="L61" i="117"/>
  <c r="P7" i="103" l="1"/>
  <c r="P8" i="103"/>
  <c r="P9" i="103"/>
  <c r="P10" i="103"/>
  <c r="P11" i="103"/>
  <c r="P12" i="103"/>
  <c r="P13" i="103"/>
  <c r="P14" i="103"/>
  <c r="P15" i="103"/>
  <c r="P16" i="103"/>
  <c r="P17" i="103"/>
  <c r="P18" i="103"/>
  <c r="P19" i="103"/>
  <c r="P20" i="103"/>
  <c r="P21" i="103"/>
  <c r="P22" i="103"/>
  <c r="P23" i="103"/>
  <c r="P24" i="103"/>
  <c r="P25" i="103"/>
  <c r="P26" i="103"/>
  <c r="P27" i="103"/>
  <c r="P28" i="103"/>
  <c r="P29" i="103"/>
  <c r="P30" i="103"/>
  <c r="P31" i="103"/>
  <c r="P32" i="103"/>
  <c r="P33" i="103"/>
  <c r="P34" i="103"/>
  <c r="P35" i="103"/>
  <c r="P36" i="103"/>
  <c r="P37" i="103"/>
  <c r="P38" i="103"/>
  <c r="P39" i="103"/>
  <c r="P40" i="103"/>
  <c r="P41" i="103"/>
  <c r="P42" i="103"/>
  <c r="P43" i="103"/>
  <c r="P44" i="103"/>
  <c r="P45" i="103"/>
  <c r="P46" i="103"/>
  <c r="P47" i="103"/>
  <c r="P48" i="103"/>
  <c r="P49" i="103"/>
  <c r="P50" i="103"/>
  <c r="P51" i="103"/>
  <c r="P52" i="103"/>
  <c r="P53" i="103"/>
  <c r="P54" i="103"/>
  <c r="P55" i="103"/>
  <c r="P56" i="103"/>
  <c r="P57" i="103"/>
  <c r="P58" i="103"/>
  <c r="P59" i="103"/>
  <c r="P60" i="103"/>
  <c r="P61" i="103"/>
  <c r="P62" i="103"/>
  <c r="P63" i="103"/>
  <c r="P64" i="103"/>
  <c r="P65" i="103"/>
  <c r="P66" i="103"/>
  <c r="P67" i="103"/>
  <c r="P68" i="103"/>
  <c r="P69" i="103"/>
  <c r="P70" i="103"/>
  <c r="P71" i="103"/>
  <c r="P72" i="103"/>
  <c r="P73" i="103"/>
  <c r="P74" i="103"/>
  <c r="P75" i="103"/>
  <c r="P76" i="103"/>
  <c r="P77" i="103"/>
  <c r="P78" i="103"/>
  <c r="P79" i="103"/>
  <c r="P80" i="103"/>
  <c r="P81" i="103"/>
  <c r="P82" i="103"/>
  <c r="P83" i="103"/>
  <c r="P84" i="103"/>
  <c r="P85" i="103"/>
  <c r="P86" i="103"/>
  <c r="P87" i="103"/>
  <c r="P88" i="103"/>
  <c r="P89" i="103"/>
  <c r="P90" i="103"/>
  <c r="P91" i="103"/>
  <c r="P92" i="103"/>
  <c r="P93" i="103"/>
  <c r="P94" i="103"/>
  <c r="P95" i="103"/>
  <c r="P96" i="103"/>
  <c r="P97" i="103"/>
  <c r="P98" i="103"/>
  <c r="P99" i="103"/>
  <c r="P100" i="103"/>
  <c r="P101" i="103"/>
  <c r="P102" i="103"/>
  <c r="P103" i="103"/>
  <c r="P104" i="103"/>
  <c r="P105" i="103"/>
  <c r="P106" i="103"/>
  <c r="P107" i="103"/>
  <c r="P108" i="103"/>
  <c r="P109" i="103"/>
  <c r="P110" i="103"/>
  <c r="P111" i="103"/>
  <c r="P112" i="103"/>
  <c r="P113" i="103"/>
  <c r="P114" i="103"/>
  <c r="P115" i="103"/>
  <c r="P116" i="103"/>
  <c r="P117" i="103"/>
  <c r="P118" i="103"/>
  <c r="P119" i="103"/>
  <c r="P120" i="103"/>
  <c r="P121" i="103"/>
  <c r="P122" i="103"/>
  <c r="P123" i="103"/>
  <c r="P124" i="103"/>
  <c r="P125" i="103"/>
  <c r="P126" i="103"/>
  <c r="P127" i="103"/>
  <c r="P128" i="103"/>
  <c r="P129" i="103"/>
  <c r="P130" i="103"/>
  <c r="P131" i="103"/>
  <c r="P132" i="103"/>
  <c r="P133" i="103"/>
  <c r="P134" i="103"/>
  <c r="P135" i="103"/>
  <c r="P136" i="103"/>
  <c r="P137" i="103"/>
  <c r="P138" i="103"/>
  <c r="P139" i="103"/>
  <c r="P140" i="103"/>
  <c r="P141" i="103"/>
  <c r="P142" i="103"/>
  <c r="P143" i="103"/>
  <c r="P144" i="103"/>
  <c r="P145" i="103"/>
  <c r="P146" i="103"/>
  <c r="P147" i="103"/>
  <c r="P148" i="103"/>
  <c r="P149" i="103"/>
  <c r="P150" i="103"/>
  <c r="P151" i="103"/>
  <c r="P152" i="103"/>
  <c r="P153" i="103"/>
  <c r="P154" i="103"/>
  <c r="P155" i="103"/>
  <c r="P156" i="103"/>
  <c r="P157" i="103"/>
  <c r="P158" i="103"/>
  <c r="P159" i="103"/>
  <c r="P160" i="103"/>
  <c r="P161" i="103"/>
  <c r="P162" i="103"/>
  <c r="P163" i="103"/>
  <c r="P164" i="103"/>
  <c r="P165" i="103"/>
  <c r="P166" i="103"/>
  <c r="P167" i="103"/>
  <c r="P168" i="103"/>
  <c r="P169" i="103"/>
  <c r="P170" i="103"/>
  <c r="P171" i="103"/>
  <c r="P172" i="103"/>
  <c r="P173" i="103"/>
  <c r="P174" i="103"/>
  <c r="P175" i="103"/>
  <c r="P176" i="103"/>
  <c r="P177" i="103"/>
  <c r="P178" i="103"/>
  <c r="P179" i="103"/>
  <c r="P180" i="103"/>
  <c r="P181" i="103"/>
  <c r="P182" i="103"/>
  <c r="P183" i="103"/>
  <c r="P184" i="103"/>
  <c r="P185" i="103"/>
  <c r="P186" i="103"/>
  <c r="P187" i="103"/>
  <c r="P188" i="103"/>
  <c r="P189" i="103"/>
  <c r="P190" i="103"/>
  <c r="P191" i="103"/>
  <c r="P192" i="103"/>
  <c r="P193" i="103"/>
  <c r="P194" i="103"/>
  <c r="P195" i="103"/>
  <c r="P196" i="103"/>
  <c r="P197" i="103"/>
  <c r="P198" i="103"/>
  <c r="P199" i="103"/>
  <c r="P200" i="103"/>
  <c r="P201" i="103"/>
  <c r="P202" i="103"/>
  <c r="P203" i="103"/>
  <c r="P204" i="103"/>
  <c r="P205" i="103"/>
  <c r="P206" i="103"/>
  <c r="P207" i="103"/>
  <c r="P208" i="103"/>
  <c r="P209" i="103"/>
  <c r="P210" i="103"/>
  <c r="P211" i="103"/>
  <c r="P212" i="103"/>
  <c r="P213" i="103"/>
  <c r="P214" i="103"/>
  <c r="P215" i="103"/>
  <c r="P216" i="103"/>
  <c r="P217" i="103"/>
  <c r="P218" i="103"/>
  <c r="P219" i="103"/>
  <c r="P220" i="103"/>
  <c r="P221" i="103"/>
  <c r="P222" i="103"/>
  <c r="P223" i="103"/>
  <c r="P224" i="103"/>
  <c r="P225" i="103"/>
  <c r="P226" i="103"/>
  <c r="P227" i="103"/>
  <c r="P228" i="103"/>
  <c r="P229" i="103"/>
  <c r="P230" i="103"/>
  <c r="P231" i="103"/>
  <c r="P232" i="103"/>
  <c r="P233" i="103"/>
  <c r="P234" i="103"/>
  <c r="P235" i="103"/>
  <c r="P236" i="103"/>
  <c r="P237" i="103"/>
  <c r="P238" i="103"/>
  <c r="P239" i="103"/>
  <c r="P240" i="103"/>
  <c r="P241" i="103"/>
  <c r="P242" i="103"/>
  <c r="P243" i="103"/>
  <c r="P244" i="103"/>
  <c r="P245" i="103"/>
  <c r="P246" i="103"/>
  <c r="P247" i="103"/>
  <c r="P248" i="103"/>
  <c r="P249" i="103"/>
  <c r="P250" i="103"/>
  <c r="P251" i="103"/>
  <c r="P252" i="103"/>
  <c r="P253" i="103"/>
  <c r="P254" i="103"/>
  <c r="P255" i="103"/>
  <c r="P256" i="103"/>
  <c r="P257" i="103"/>
  <c r="P258" i="103"/>
  <c r="P259" i="103"/>
  <c r="P260" i="103"/>
  <c r="P261" i="103"/>
  <c r="P262" i="103"/>
  <c r="P263" i="103"/>
  <c r="P264" i="103"/>
  <c r="P265" i="103"/>
  <c r="P266" i="103"/>
  <c r="P267" i="103"/>
  <c r="P268" i="103"/>
  <c r="P269" i="103"/>
  <c r="P270" i="103"/>
  <c r="P271" i="103"/>
  <c r="P272" i="103"/>
  <c r="P273" i="103"/>
  <c r="P274" i="103"/>
  <c r="P275" i="103"/>
  <c r="P276" i="103"/>
  <c r="P277" i="103"/>
  <c r="P278" i="103"/>
  <c r="P279" i="103"/>
  <c r="P280" i="103"/>
  <c r="P281" i="103"/>
  <c r="P282" i="103"/>
  <c r="P283" i="103"/>
  <c r="P284" i="103"/>
  <c r="P285" i="103"/>
  <c r="P286" i="103"/>
  <c r="P287" i="103"/>
  <c r="P288" i="103"/>
  <c r="P289" i="103"/>
  <c r="P290" i="103"/>
  <c r="P291" i="103"/>
  <c r="P292" i="103"/>
  <c r="P293" i="103"/>
  <c r="P294" i="103"/>
  <c r="P295" i="103"/>
  <c r="P296" i="103"/>
  <c r="P297" i="103"/>
  <c r="P298" i="103"/>
  <c r="P299" i="103"/>
  <c r="P300" i="103"/>
  <c r="P301" i="103"/>
  <c r="P302" i="103"/>
  <c r="P303" i="103"/>
  <c r="P304" i="103"/>
  <c r="P305" i="103"/>
  <c r="P306" i="103"/>
  <c r="P307" i="103"/>
  <c r="P308" i="103"/>
  <c r="P309" i="103"/>
  <c r="P310" i="103"/>
  <c r="P311" i="103"/>
  <c r="P312" i="103"/>
  <c r="P313" i="103"/>
  <c r="P314" i="103"/>
  <c r="P315" i="103"/>
  <c r="P316" i="103"/>
  <c r="P317" i="103"/>
  <c r="P318" i="103"/>
  <c r="P319" i="103"/>
  <c r="P320" i="103"/>
  <c r="P321" i="103"/>
  <c r="P322" i="103"/>
  <c r="P323" i="103"/>
  <c r="P324" i="103"/>
  <c r="P325" i="103"/>
  <c r="P326" i="103"/>
  <c r="P327" i="103"/>
  <c r="P328" i="103"/>
  <c r="P329" i="103"/>
  <c r="P330" i="103"/>
  <c r="P331" i="103"/>
  <c r="P332" i="103"/>
  <c r="P333" i="103"/>
  <c r="P334" i="103"/>
  <c r="P335" i="103"/>
  <c r="P336" i="103"/>
  <c r="P337" i="103"/>
  <c r="P338" i="103"/>
  <c r="P339" i="103"/>
  <c r="P340" i="103"/>
  <c r="P341" i="103"/>
  <c r="P342" i="103"/>
  <c r="P343" i="103"/>
  <c r="P344" i="103"/>
  <c r="P345" i="103"/>
  <c r="P346" i="103"/>
  <c r="P347" i="103"/>
  <c r="P348" i="103"/>
  <c r="P349" i="103"/>
  <c r="P350" i="103"/>
  <c r="P351" i="103"/>
  <c r="P352" i="103"/>
  <c r="P353" i="103"/>
  <c r="P354" i="103"/>
  <c r="P355" i="103"/>
  <c r="P356" i="103"/>
  <c r="P357" i="103"/>
  <c r="P358" i="103"/>
  <c r="P359" i="103"/>
  <c r="P360" i="103"/>
  <c r="P361" i="103"/>
  <c r="P362" i="103"/>
  <c r="P363" i="103"/>
  <c r="P364" i="103"/>
  <c r="P365" i="103"/>
  <c r="P366" i="103"/>
  <c r="P367" i="103"/>
  <c r="P368" i="103"/>
  <c r="P369" i="103"/>
  <c r="P370" i="103"/>
  <c r="P371" i="103"/>
  <c r="P372" i="103"/>
  <c r="P373" i="103"/>
  <c r="P374" i="103"/>
  <c r="P375" i="103"/>
  <c r="P376" i="103"/>
  <c r="P377" i="103"/>
  <c r="P378" i="103"/>
  <c r="P379" i="103"/>
  <c r="P380" i="103"/>
  <c r="P381" i="103"/>
  <c r="P382" i="103"/>
  <c r="P383" i="103"/>
  <c r="P384" i="103"/>
  <c r="P385" i="103"/>
  <c r="P386" i="103"/>
  <c r="P387" i="103"/>
  <c r="P388" i="103"/>
  <c r="P389" i="103"/>
  <c r="P390" i="103"/>
  <c r="P391" i="103"/>
  <c r="P392" i="103"/>
  <c r="P393" i="103"/>
  <c r="P394" i="103"/>
  <c r="P395" i="103"/>
  <c r="P396" i="103"/>
  <c r="P397" i="103"/>
  <c r="P398" i="103"/>
  <c r="P399" i="103"/>
  <c r="P400" i="103"/>
  <c r="P6" i="103"/>
  <c r="T7" i="114"/>
  <c r="T8" i="114"/>
  <c r="T9" i="114"/>
  <c r="T10" i="114"/>
  <c r="T11" i="114"/>
  <c r="T12" i="114"/>
  <c r="T13" i="114"/>
  <c r="T14" i="114"/>
  <c r="T15" i="114"/>
  <c r="T16" i="114"/>
  <c r="T17" i="114"/>
  <c r="T18" i="114"/>
  <c r="T19" i="114"/>
  <c r="T20" i="114"/>
  <c r="T21" i="114"/>
  <c r="T22" i="114"/>
  <c r="T23" i="114"/>
  <c r="T24" i="114"/>
  <c r="T25" i="114"/>
  <c r="T26" i="114"/>
  <c r="T27" i="114"/>
  <c r="T28" i="114"/>
  <c r="T29" i="114"/>
  <c r="T30" i="114"/>
  <c r="T31" i="114"/>
  <c r="T32" i="114"/>
  <c r="T33" i="114"/>
  <c r="T34" i="114"/>
  <c r="T35" i="114"/>
  <c r="T36" i="114"/>
  <c r="T37" i="114"/>
  <c r="T38" i="114"/>
  <c r="T39" i="114"/>
  <c r="T40" i="114"/>
  <c r="T41" i="114"/>
  <c r="T42" i="114"/>
  <c r="T43" i="114"/>
  <c r="T44" i="114"/>
  <c r="T45" i="114"/>
  <c r="T46" i="114"/>
  <c r="T47" i="114"/>
  <c r="T48" i="114"/>
  <c r="T49" i="114"/>
  <c r="T50" i="114"/>
  <c r="T51" i="114"/>
  <c r="T52" i="114"/>
  <c r="T53" i="114"/>
  <c r="T54" i="114"/>
  <c r="T55" i="114"/>
  <c r="T56" i="114"/>
  <c r="T57" i="114"/>
  <c r="T58" i="114"/>
  <c r="T59" i="114"/>
  <c r="T60" i="114"/>
  <c r="T61" i="114"/>
  <c r="T62" i="114"/>
  <c r="T63" i="114"/>
  <c r="T64" i="114"/>
  <c r="T65" i="114"/>
  <c r="T66" i="114"/>
  <c r="T67" i="114"/>
  <c r="T68" i="114"/>
  <c r="T69" i="114"/>
  <c r="T70" i="114"/>
  <c r="T71" i="114"/>
  <c r="T72" i="114"/>
  <c r="T73" i="114"/>
  <c r="T74" i="114"/>
  <c r="T75" i="114"/>
  <c r="T76" i="114"/>
  <c r="T77" i="114"/>
  <c r="T78" i="114"/>
  <c r="T79" i="114"/>
  <c r="T80" i="114"/>
  <c r="T81" i="114"/>
  <c r="T82" i="114"/>
  <c r="T83" i="114"/>
  <c r="T84" i="114"/>
  <c r="T85" i="114"/>
  <c r="T86" i="114"/>
  <c r="T87" i="114"/>
  <c r="T88" i="114"/>
  <c r="T89" i="114"/>
  <c r="T90" i="114"/>
  <c r="T91" i="114"/>
  <c r="T92" i="114"/>
  <c r="T93" i="114"/>
  <c r="T94" i="114"/>
  <c r="T95" i="114"/>
  <c r="T96" i="114"/>
  <c r="T97" i="114"/>
  <c r="T98" i="114"/>
  <c r="T99" i="114"/>
  <c r="T100" i="114"/>
  <c r="T101" i="114"/>
  <c r="T102" i="114"/>
  <c r="T103" i="114"/>
  <c r="T104" i="114"/>
  <c r="T105" i="114"/>
  <c r="T106" i="114"/>
  <c r="T107" i="114"/>
  <c r="T108" i="114"/>
  <c r="T109" i="114"/>
  <c r="T110" i="114"/>
  <c r="T111" i="114"/>
  <c r="T112" i="114"/>
  <c r="T113" i="114"/>
  <c r="T114" i="114"/>
  <c r="T115" i="114"/>
  <c r="T116" i="114"/>
  <c r="T117" i="114"/>
  <c r="T118" i="114"/>
  <c r="T119" i="114"/>
  <c r="T120" i="114"/>
  <c r="T121" i="114"/>
  <c r="T122" i="114"/>
  <c r="T123" i="114"/>
  <c r="T124" i="114"/>
  <c r="T125" i="114"/>
  <c r="T126" i="114"/>
  <c r="T127" i="114"/>
  <c r="T128" i="114"/>
  <c r="T129" i="114"/>
  <c r="T130" i="114"/>
  <c r="T131" i="114"/>
  <c r="T132" i="114"/>
  <c r="T133" i="114"/>
  <c r="T134" i="114"/>
  <c r="T135" i="114"/>
  <c r="T136" i="114"/>
  <c r="T137" i="114"/>
  <c r="T138" i="114"/>
  <c r="T139" i="114"/>
  <c r="T140" i="114"/>
  <c r="T141" i="114"/>
  <c r="T142" i="114"/>
  <c r="T143" i="114"/>
  <c r="T144" i="114"/>
  <c r="T145" i="114"/>
  <c r="T146" i="114"/>
  <c r="T147" i="114"/>
  <c r="T148" i="114"/>
  <c r="T149" i="114"/>
  <c r="T150" i="114"/>
  <c r="T151" i="114"/>
  <c r="T152" i="114"/>
  <c r="T153" i="114"/>
  <c r="T154" i="114"/>
  <c r="T155" i="114"/>
  <c r="T156" i="114"/>
  <c r="T157" i="114"/>
  <c r="T158" i="114"/>
  <c r="T159" i="114"/>
  <c r="T160" i="114"/>
  <c r="T161" i="114"/>
  <c r="T162" i="114"/>
  <c r="T163" i="114"/>
  <c r="T164" i="114"/>
  <c r="T165" i="114"/>
  <c r="T166" i="114"/>
  <c r="T167" i="114"/>
  <c r="T168" i="114"/>
  <c r="T169" i="114"/>
  <c r="T170" i="114"/>
  <c r="T171" i="114"/>
  <c r="T172" i="114"/>
  <c r="T173" i="114"/>
  <c r="T174" i="114"/>
  <c r="T175" i="114"/>
  <c r="T176" i="114"/>
  <c r="T177" i="114"/>
  <c r="T178" i="114"/>
  <c r="T179" i="114"/>
  <c r="T180" i="114"/>
  <c r="T181" i="114"/>
  <c r="T182" i="114"/>
  <c r="T183" i="114"/>
  <c r="T184" i="114"/>
  <c r="T185" i="114"/>
  <c r="T186" i="114"/>
  <c r="T187" i="114"/>
  <c r="T188" i="114"/>
  <c r="T189" i="114"/>
  <c r="T190" i="114"/>
  <c r="T191" i="114"/>
  <c r="T192" i="114"/>
  <c r="T193" i="114"/>
  <c r="T194" i="114"/>
  <c r="T195" i="114"/>
  <c r="T196" i="114"/>
  <c r="T197" i="114"/>
  <c r="T198" i="114"/>
  <c r="T199" i="114"/>
  <c r="T200" i="114"/>
  <c r="T6" i="114"/>
  <c r="N6" i="114"/>
  <c r="J7" i="115"/>
  <c r="J8" i="115"/>
  <c r="J9" i="115"/>
  <c r="J10" i="115"/>
  <c r="J11" i="115"/>
  <c r="J12" i="115"/>
  <c r="J13" i="115"/>
  <c r="J14" i="115"/>
  <c r="J15" i="115"/>
  <c r="J16" i="115"/>
  <c r="J17" i="115"/>
  <c r="J18" i="115"/>
  <c r="J19" i="115"/>
  <c r="J20" i="115"/>
  <c r="J21" i="115"/>
  <c r="J22" i="115"/>
  <c r="J23" i="115"/>
  <c r="J24" i="115"/>
  <c r="J25" i="115"/>
  <c r="J26" i="115"/>
  <c r="J27" i="115"/>
  <c r="J28" i="115"/>
  <c r="J29" i="115"/>
  <c r="J30" i="115"/>
  <c r="J31" i="115"/>
  <c r="J32" i="115"/>
  <c r="J33" i="115"/>
  <c r="J34" i="115"/>
  <c r="J35" i="115"/>
  <c r="J36" i="115"/>
  <c r="J37" i="115"/>
  <c r="J38" i="115"/>
  <c r="J39" i="115"/>
  <c r="J40" i="115"/>
  <c r="J41" i="115"/>
  <c r="J42" i="115"/>
  <c r="J43" i="115"/>
  <c r="J44" i="115"/>
  <c r="J45" i="115"/>
  <c r="J46" i="115"/>
  <c r="J47" i="115"/>
  <c r="J48" i="115"/>
  <c r="J49" i="115"/>
  <c r="J50" i="115"/>
  <c r="J51" i="115"/>
  <c r="J52" i="115"/>
  <c r="J53" i="115"/>
  <c r="J54" i="115"/>
  <c r="J55" i="115"/>
  <c r="J56" i="115"/>
  <c r="J57" i="115"/>
  <c r="J58" i="115"/>
  <c r="J59" i="115"/>
  <c r="J60" i="115"/>
  <c r="J61" i="115"/>
  <c r="J62" i="115"/>
  <c r="J63" i="115"/>
  <c r="J64" i="115"/>
  <c r="J65" i="115"/>
  <c r="J66" i="115"/>
  <c r="J67" i="115"/>
  <c r="J68" i="115"/>
  <c r="J69" i="115"/>
  <c r="J70" i="115"/>
  <c r="J71" i="115"/>
  <c r="J72" i="115"/>
  <c r="J73" i="115"/>
  <c r="J74" i="115"/>
  <c r="J75" i="115"/>
  <c r="J76" i="115"/>
  <c r="J77" i="115"/>
  <c r="J78" i="115"/>
  <c r="J79" i="115"/>
  <c r="J80" i="115"/>
  <c r="J81" i="115"/>
  <c r="J82" i="115"/>
  <c r="J83" i="115"/>
  <c r="J84" i="115"/>
  <c r="J85" i="115"/>
  <c r="J86" i="115"/>
  <c r="J87" i="115"/>
  <c r="J88" i="115"/>
  <c r="J89" i="115"/>
  <c r="J90" i="115"/>
  <c r="J91" i="115"/>
  <c r="J92" i="115"/>
  <c r="J93" i="115"/>
  <c r="J94" i="115"/>
  <c r="J95" i="115"/>
  <c r="J96" i="115"/>
  <c r="J97" i="115"/>
  <c r="J98" i="115"/>
  <c r="J99" i="115"/>
  <c r="J100" i="115"/>
  <c r="J101" i="115"/>
  <c r="J102" i="115"/>
  <c r="J103" i="115"/>
  <c r="J104" i="115"/>
  <c r="J105" i="115"/>
  <c r="J106" i="115"/>
  <c r="J107" i="115"/>
  <c r="J108" i="115"/>
  <c r="J109" i="115"/>
  <c r="J110" i="115"/>
  <c r="J111" i="115"/>
  <c r="J112" i="115"/>
  <c r="J113" i="115"/>
  <c r="J114" i="115"/>
  <c r="J115" i="115"/>
  <c r="J116" i="115"/>
  <c r="J117" i="115"/>
  <c r="J118" i="115"/>
  <c r="J119" i="115"/>
  <c r="J120" i="115"/>
  <c r="J121" i="115"/>
  <c r="J122" i="115"/>
  <c r="J123" i="115"/>
  <c r="J124" i="115"/>
  <c r="J125" i="115"/>
  <c r="J126" i="115"/>
  <c r="J127" i="115"/>
  <c r="J128" i="115"/>
  <c r="J129" i="115"/>
  <c r="J130" i="115"/>
  <c r="J131" i="115"/>
  <c r="J132" i="115"/>
  <c r="J133" i="115"/>
  <c r="J134" i="115"/>
  <c r="J135" i="115"/>
  <c r="J136" i="115"/>
  <c r="J137" i="115"/>
  <c r="J138" i="115"/>
  <c r="J139" i="115"/>
  <c r="J140" i="115"/>
  <c r="J141" i="115"/>
  <c r="J142" i="115"/>
  <c r="J143" i="115"/>
  <c r="J144" i="115"/>
  <c r="J145" i="115"/>
  <c r="J146" i="115"/>
  <c r="J147" i="115"/>
  <c r="J148" i="115"/>
  <c r="J149" i="115"/>
  <c r="J150" i="115"/>
  <c r="J151" i="115"/>
  <c r="J152" i="115"/>
  <c r="J153" i="115"/>
  <c r="J154" i="115"/>
  <c r="J155" i="115"/>
  <c r="J156" i="115"/>
  <c r="J157" i="115"/>
  <c r="J158" i="115"/>
  <c r="J159" i="115"/>
  <c r="J160" i="115"/>
  <c r="J161" i="115"/>
  <c r="J162" i="115"/>
  <c r="J163" i="115"/>
  <c r="J164" i="115"/>
  <c r="J165" i="115"/>
  <c r="J166" i="115"/>
  <c r="J167" i="115"/>
  <c r="J168" i="115"/>
  <c r="J169" i="115"/>
  <c r="J170" i="115"/>
  <c r="J171" i="115"/>
  <c r="J172" i="115"/>
  <c r="J173" i="115"/>
  <c r="J174" i="115"/>
  <c r="J175" i="115"/>
  <c r="J176" i="115"/>
  <c r="J177" i="115"/>
  <c r="J178" i="115"/>
  <c r="J179" i="115"/>
  <c r="J180" i="115"/>
  <c r="J181" i="115"/>
  <c r="J182" i="115"/>
  <c r="J183" i="115"/>
  <c r="J184" i="115"/>
  <c r="J185" i="115"/>
  <c r="J186" i="115"/>
  <c r="J187" i="115"/>
  <c r="J188" i="115"/>
  <c r="J189" i="115"/>
  <c r="J190" i="115"/>
  <c r="J191" i="115"/>
  <c r="J192" i="115"/>
  <c r="J193" i="115"/>
  <c r="J194" i="115"/>
  <c r="J195" i="115"/>
  <c r="J196" i="115"/>
  <c r="J197" i="115"/>
  <c r="J198" i="115"/>
  <c r="J199" i="115"/>
  <c r="J200" i="115"/>
  <c r="J6" i="115"/>
  <c r="H6" i="115" s="1"/>
  <c r="A7" i="115"/>
  <c r="B7" i="115"/>
  <c r="C7" i="115"/>
  <c r="D7" i="115"/>
  <c r="E7" i="115"/>
  <c r="A8" i="115"/>
  <c r="B8" i="115"/>
  <c r="C8" i="115"/>
  <c r="D8" i="115"/>
  <c r="E8" i="115"/>
  <c r="A9" i="115"/>
  <c r="B9" i="115"/>
  <c r="C9" i="115"/>
  <c r="D9" i="115"/>
  <c r="E9" i="115"/>
  <c r="A10" i="115"/>
  <c r="B10" i="115"/>
  <c r="C10" i="115"/>
  <c r="D10" i="115"/>
  <c r="E10" i="115"/>
  <c r="A11" i="115"/>
  <c r="B11" i="115"/>
  <c r="C11" i="115"/>
  <c r="D11" i="115"/>
  <c r="E11" i="115"/>
  <c r="A12" i="115"/>
  <c r="B12" i="115"/>
  <c r="C12" i="115"/>
  <c r="D12" i="115"/>
  <c r="E12" i="115"/>
  <c r="A13" i="115"/>
  <c r="B13" i="115"/>
  <c r="C13" i="115"/>
  <c r="D13" i="115"/>
  <c r="E13" i="115"/>
  <c r="A14" i="115"/>
  <c r="B14" i="115"/>
  <c r="C14" i="115"/>
  <c r="D14" i="115"/>
  <c r="E14" i="115"/>
  <c r="A15" i="115"/>
  <c r="B15" i="115"/>
  <c r="C15" i="115"/>
  <c r="D15" i="115"/>
  <c r="E15" i="115"/>
  <c r="A16" i="115"/>
  <c r="B16" i="115"/>
  <c r="C16" i="115"/>
  <c r="D16" i="115"/>
  <c r="E16" i="115"/>
  <c r="A17" i="115"/>
  <c r="B17" i="115"/>
  <c r="C17" i="115"/>
  <c r="D17" i="115"/>
  <c r="E17" i="115"/>
  <c r="A18" i="115"/>
  <c r="B18" i="115"/>
  <c r="C18" i="115"/>
  <c r="D18" i="115"/>
  <c r="E18" i="115"/>
  <c r="A19" i="115"/>
  <c r="B19" i="115"/>
  <c r="C19" i="115"/>
  <c r="D19" i="115"/>
  <c r="E19" i="115"/>
  <c r="A20" i="115"/>
  <c r="B20" i="115"/>
  <c r="C20" i="115"/>
  <c r="D20" i="115"/>
  <c r="E20" i="115"/>
  <c r="A21" i="115"/>
  <c r="B21" i="115"/>
  <c r="C21" i="115"/>
  <c r="D21" i="115"/>
  <c r="E21" i="115"/>
  <c r="A22" i="115"/>
  <c r="B22" i="115"/>
  <c r="C22" i="115"/>
  <c r="D22" i="115"/>
  <c r="E22" i="115"/>
  <c r="A23" i="115"/>
  <c r="B23" i="115"/>
  <c r="C23" i="115"/>
  <c r="D23" i="115"/>
  <c r="E23" i="115"/>
  <c r="A24" i="115"/>
  <c r="B24" i="115"/>
  <c r="C24" i="115"/>
  <c r="D24" i="115"/>
  <c r="E24" i="115"/>
  <c r="A25" i="115"/>
  <c r="B25" i="115"/>
  <c r="C25" i="115"/>
  <c r="D25" i="115"/>
  <c r="E25" i="115"/>
  <c r="A26" i="115"/>
  <c r="B26" i="115"/>
  <c r="C26" i="115"/>
  <c r="D26" i="115"/>
  <c r="E26" i="115"/>
  <c r="A27" i="115"/>
  <c r="B27" i="115"/>
  <c r="C27" i="115"/>
  <c r="D27" i="115"/>
  <c r="E27" i="115"/>
  <c r="A28" i="115"/>
  <c r="B28" i="115"/>
  <c r="C28" i="115"/>
  <c r="D28" i="115"/>
  <c r="E28" i="115"/>
  <c r="A29" i="115"/>
  <c r="B29" i="115"/>
  <c r="C29" i="115"/>
  <c r="D29" i="115"/>
  <c r="E29" i="115"/>
  <c r="A30" i="115"/>
  <c r="B30" i="115"/>
  <c r="C30" i="115"/>
  <c r="D30" i="115"/>
  <c r="E30" i="115"/>
  <c r="A31" i="115"/>
  <c r="B31" i="115"/>
  <c r="C31" i="115"/>
  <c r="D31" i="115"/>
  <c r="E31" i="115"/>
  <c r="A32" i="115"/>
  <c r="B32" i="115"/>
  <c r="C32" i="115"/>
  <c r="D32" i="115"/>
  <c r="E32" i="115"/>
  <c r="A33" i="115"/>
  <c r="B33" i="115"/>
  <c r="C33" i="115"/>
  <c r="D33" i="115"/>
  <c r="E33" i="115"/>
  <c r="A34" i="115"/>
  <c r="B34" i="115"/>
  <c r="C34" i="115"/>
  <c r="D34" i="115"/>
  <c r="E34" i="115"/>
  <c r="A35" i="115"/>
  <c r="B35" i="115"/>
  <c r="C35" i="115"/>
  <c r="D35" i="115"/>
  <c r="E35" i="115"/>
  <c r="A36" i="115"/>
  <c r="B36" i="115"/>
  <c r="C36" i="115"/>
  <c r="D36" i="115"/>
  <c r="E36" i="115"/>
  <c r="A37" i="115"/>
  <c r="B37" i="115"/>
  <c r="C37" i="115"/>
  <c r="D37" i="115"/>
  <c r="E37" i="115"/>
  <c r="A38" i="115"/>
  <c r="B38" i="115"/>
  <c r="C38" i="115"/>
  <c r="D38" i="115"/>
  <c r="E38" i="115"/>
  <c r="A39" i="115"/>
  <c r="B39" i="115"/>
  <c r="C39" i="115"/>
  <c r="D39" i="115"/>
  <c r="E39" i="115"/>
  <c r="A40" i="115"/>
  <c r="B40" i="115"/>
  <c r="C40" i="115"/>
  <c r="D40" i="115"/>
  <c r="E40" i="115"/>
  <c r="A41" i="115"/>
  <c r="B41" i="115"/>
  <c r="C41" i="115"/>
  <c r="D41" i="115"/>
  <c r="E41" i="115"/>
  <c r="A42" i="115"/>
  <c r="B42" i="115"/>
  <c r="C42" i="115"/>
  <c r="D42" i="115"/>
  <c r="E42" i="115"/>
  <c r="A43" i="115"/>
  <c r="B43" i="115"/>
  <c r="C43" i="115"/>
  <c r="D43" i="115"/>
  <c r="E43" i="115"/>
  <c r="A44" i="115"/>
  <c r="B44" i="115"/>
  <c r="C44" i="115"/>
  <c r="D44" i="115"/>
  <c r="E44" i="115"/>
  <c r="A45" i="115"/>
  <c r="B45" i="115"/>
  <c r="C45" i="115"/>
  <c r="D45" i="115"/>
  <c r="E45" i="115"/>
  <c r="A46" i="115"/>
  <c r="B46" i="115"/>
  <c r="C46" i="115"/>
  <c r="D46" i="115"/>
  <c r="E46" i="115"/>
  <c r="A47" i="115"/>
  <c r="B47" i="115"/>
  <c r="C47" i="115"/>
  <c r="D47" i="115"/>
  <c r="E47" i="115"/>
  <c r="A48" i="115"/>
  <c r="B48" i="115"/>
  <c r="C48" i="115"/>
  <c r="D48" i="115"/>
  <c r="E48" i="115"/>
  <c r="A49" i="115"/>
  <c r="B49" i="115"/>
  <c r="C49" i="115"/>
  <c r="D49" i="115"/>
  <c r="E49" i="115"/>
  <c r="A50" i="115"/>
  <c r="B50" i="115"/>
  <c r="C50" i="115"/>
  <c r="D50" i="115"/>
  <c r="E50" i="115"/>
  <c r="A51" i="115"/>
  <c r="B51" i="115"/>
  <c r="C51" i="115"/>
  <c r="D51" i="115"/>
  <c r="E51" i="115"/>
  <c r="A52" i="115"/>
  <c r="B52" i="115"/>
  <c r="C52" i="115"/>
  <c r="D52" i="115"/>
  <c r="E52" i="115"/>
  <c r="A53" i="115"/>
  <c r="B53" i="115"/>
  <c r="C53" i="115"/>
  <c r="D53" i="115"/>
  <c r="E53" i="115"/>
  <c r="A54" i="115"/>
  <c r="B54" i="115"/>
  <c r="C54" i="115"/>
  <c r="D54" i="115"/>
  <c r="E54" i="115"/>
  <c r="A55" i="115"/>
  <c r="B55" i="115"/>
  <c r="C55" i="115"/>
  <c r="D55" i="115"/>
  <c r="E55" i="115"/>
  <c r="A56" i="115"/>
  <c r="B56" i="115"/>
  <c r="C56" i="115"/>
  <c r="D56" i="115"/>
  <c r="E56" i="115"/>
  <c r="A57" i="115"/>
  <c r="B57" i="115"/>
  <c r="C57" i="115"/>
  <c r="D57" i="115"/>
  <c r="E57" i="115"/>
  <c r="A58" i="115"/>
  <c r="B58" i="115"/>
  <c r="C58" i="115"/>
  <c r="D58" i="115"/>
  <c r="E58" i="115"/>
  <c r="A59" i="115"/>
  <c r="B59" i="115"/>
  <c r="C59" i="115"/>
  <c r="D59" i="115"/>
  <c r="E59" i="115"/>
  <c r="A60" i="115"/>
  <c r="B60" i="115"/>
  <c r="C60" i="115"/>
  <c r="D60" i="115"/>
  <c r="E60" i="115"/>
  <c r="A61" i="115"/>
  <c r="B61" i="115"/>
  <c r="C61" i="115"/>
  <c r="D61" i="115"/>
  <c r="E61" i="115"/>
  <c r="A62" i="115"/>
  <c r="B62" i="115"/>
  <c r="C62" i="115"/>
  <c r="D62" i="115"/>
  <c r="E62" i="115"/>
  <c r="A63" i="115"/>
  <c r="B63" i="115"/>
  <c r="C63" i="115"/>
  <c r="D63" i="115"/>
  <c r="E63" i="115"/>
  <c r="A64" i="115"/>
  <c r="B64" i="115"/>
  <c r="C64" i="115"/>
  <c r="D64" i="115"/>
  <c r="E64" i="115"/>
  <c r="A65" i="115"/>
  <c r="B65" i="115"/>
  <c r="C65" i="115"/>
  <c r="D65" i="115"/>
  <c r="E65" i="115"/>
  <c r="A66" i="115"/>
  <c r="B66" i="115"/>
  <c r="C66" i="115"/>
  <c r="D66" i="115"/>
  <c r="E66" i="115"/>
  <c r="A67" i="115"/>
  <c r="B67" i="115"/>
  <c r="C67" i="115"/>
  <c r="D67" i="115"/>
  <c r="E67" i="115"/>
  <c r="A68" i="115"/>
  <c r="B68" i="115"/>
  <c r="C68" i="115"/>
  <c r="D68" i="115"/>
  <c r="E68" i="115"/>
  <c r="A69" i="115"/>
  <c r="B69" i="115"/>
  <c r="C69" i="115"/>
  <c r="D69" i="115"/>
  <c r="E69" i="115"/>
  <c r="A70" i="115"/>
  <c r="B70" i="115"/>
  <c r="C70" i="115"/>
  <c r="D70" i="115"/>
  <c r="E70" i="115"/>
  <c r="A71" i="115"/>
  <c r="B71" i="115"/>
  <c r="C71" i="115"/>
  <c r="D71" i="115"/>
  <c r="E71" i="115"/>
  <c r="A72" i="115"/>
  <c r="B72" i="115"/>
  <c r="C72" i="115"/>
  <c r="D72" i="115"/>
  <c r="E72" i="115"/>
  <c r="A73" i="115"/>
  <c r="B73" i="115"/>
  <c r="C73" i="115"/>
  <c r="D73" i="115"/>
  <c r="E73" i="115"/>
  <c r="A74" i="115"/>
  <c r="B74" i="115"/>
  <c r="C74" i="115"/>
  <c r="D74" i="115"/>
  <c r="E74" i="115"/>
  <c r="A75" i="115"/>
  <c r="B75" i="115"/>
  <c r="C75" i="115"/>
  <c r="D75" i="115"/>
  <c r="E75" i="115"/>
  <c r="A76" i="115"/>
  <c r="B76" i="115"/>
  <c r="C76" i="115"/>
  <c r="D76" i="115"/>
  <c r="E76" i="115"/>
  <c r="A77" i="115"/>
  <c r="B77" i="115"/>
  <c r="C77" i="115"/>
  <c r="D77" i="115"/>
  <c r="E77" i="115"/>
  <c r="A78" i="115"/>
  <c r="B78" i="115"/>
  <c r="C78" i="115"/>
  <c r="D78" i="115"/>
  <c r="E78" i="115"/>
  <c r="A79" i="115"/>
  <c r="B79" i="115"/>
  <c r="C79" i="115"/>
  <c r="D79" i="115"/>
  <c r="E79" i="115"/>
  <c r="A80" i="115"/>
  <c r="B80" i="115"/>
  <c r="C80" i="115"/>
  <c r="D80" i="115"/>
  <c r="E80" i="115"/>
  <c r="A81" i="115"/>
  <c r="B81" i="115"/>
  <c r="C81" i="115"/>
  <c r="D81" i="115"/>
  <c r="E81" i="115"/>
  <c r="A82" i="115"/>
  <c r="B82" i="115"/>
  <c r="C82" i="115"/>
  <c r="D82" i="115"/>
  <c r="E82" i="115"/>
  <c r="A83" i="115"/>
  <c r="B83" i="115"/>
  <c r="C83" i="115"/>
  <c r="D83" i="115"/>
  <c r="E83" i="115"/>
  <c r="A84" i="115"/>
  <c r="B84" i="115"/>
  <c r="C84" i="115"/>
  <c r="D84" i="115"/>
  <c r="E84" i="115"/>
  <c r="A85" i="115"/>
  <c r="B85" i="115"/>
  <c r="C85" i="115"/>
  <c r="D85" i="115"/>
  <c r="E85" i="115"/>
  <c r="A86" i="115"/>
  <c r="B86" i="115"/>
  <c r="C86" i="115"/>
  <c r="D86" i="115"/>
  <c r="E86" i="115"/>
  <c r="A87" i="115"/>
  <c r="B87" i="115"/>
  <c r="C87" i="115"/>
  <c r="D87" i="115"/>
  <c r="E87" i="115"/>
  <c r="A88" i="115"/>
  <c r="B88" i="115"/>
  <c r="C88" i="115"/>
  <c r="D88" i="115"/>
  <c r="E88" i="115"/>
  <c r="A89" i="115"/>
  <c r="B89" i="115"/>
  <c r="C89" i="115"/>
  <c r="D89" i="115"/>
  <c r="E89" i="115"/>
  <c r="A90" i="115"/>
  <c r="B90" i="115"/>
  <c r="C90" i="115"/>
  <c r="D90" i="115"/>
  <c r="E90" i="115"/>
  <c r="A91" i="115"/>
  <c r="B91" i="115"/>
  <c r="C91" i="115"/>
  <c r="D91" i="115"/>
  <c r="E91" i="115"/>
  <c r="A92" i="115"/>
  <c r="B92" i="115"/>
  <c r="C92" i="115"/>
  <c r="D92" i="115"/>
  <c r="E92" i="115"/>
  <c r="A93" i="115"/>
  <c r="B93" i="115"/>
  <c r="C93" i="115"/>
  <c r="D93" i="115"/>
  <c r="E93" i="115"/>
  <c r="A94" i="115"/>
  <c r="B94" i="115"/>
  <c r="C94" i="115"/>
  <c r="D94" i="115"/>
  <c r="E94" i="115"/>
  <c r="A95" i="115"/>
  <c r="B95" i="115"/>
  <c r="C95" i="115"/>
  <c r="D95" i="115"/>
  <c r="E95" i="115"/>
  <c r="A96" i="115"/>
  <c r="B96" i="115"/>
  <c r="C96" i="115"/>
  <c r="D96" i="115"/>
  <c r="E96" i="115"/>
  <c r="A97" i="115"/>
  <c r="B97" i="115"/>
  <c r="C97" i="115"/>
  <c r="D97" i="115"/>
  <c r="E97" i="115"/>
  <c r="A98" i="115"/>
  <c r="B98" i="115"/>
  <c r="C98" i="115"/>
  <c r="D98" i="115"/>
  <c r="E98" i="115"/>
  <c r="A99" i="115"/>
  <c r="B99" i="115"/>
  <c r="C99" i="115"/>
  <c r="D99" i="115"/>
  <c r="E99" i="115"/>
  <c r="A100" i="115"/>
  <c r="B100" i="115"/>
  <c r="C100" i="115"/>
  <c r="D100" i="115"/>
  <c r="E100" i="115"/>
  <c r="A101" i="115"/>
  <c r="B101" i="115"/>
  <c r="C101" i="115"/>
  <c r="D101" i="115"/>
  <c r="E101" i="115"/>
  <c r="A102" i="115"/>
  <c r="B102" i="115"/>
  <c r="C102" i="115"/>
  <c r="D102" i="115"/>
  <c r="E102" i="115"/>
  <c r="A103" i="115"/>
  <c r="B103" i="115"/>
  <c r="C103" i="115"/>
  <c r="D103" i="115"/>
  <c r="E103" i="115"/>
  <c r="A104" i="115"/>
  <c r="B104" i="115"/>
  <c r="C104" i="115"/>
  <c r="D104" i="115"/>
  <c r="E104" i="115"/>
  <c r="A105" i="115"/>
  <c r="B105" i="115"/>
  <c r="C105" i="115"/>
  <c r="D105" i="115"/>
  <c r="E105" i="115"/>
  <c r="A106" i="115"/>
  <c r="B106" i="115"/>
  <c r="C106" i="115"/>
  <c r="D106" i="115"/>
  <c r="E106" i="115"/>
  <c r="A107" i="115"/>
  <c r="B107" i="115"/>
  <c r="C107" i="115"/>
  <c r="D107" i="115"/>
  <c r="E107" i="115"/>
  <c r="A108" i="115"/>
  <c r="B108" i="115"/>
  <c r="C108" i="115"/>
  <c r="D108" i="115"/>
  <c r="E108" i="115"/>
  <c r="A109" i="115"/>
  <c r="B109" i="115"/>
  <c r="C109" i="115"/>
  <c r="D109" i="115"/>
  <c r="E109" i="115"/>
  <c r="A110" i="115"/>
  <c r="B110" i="115"/>
  <c r="C110" i="115"/>
  <c r="D110" i="115"/>
  <c r="E110" i="115"/>
  <c r="A111" i="115"/>
  <c r="B111" i="115"/>
  <c r="C111" i="115"/>
  <c r="D111" i="115"/>
  <c r="E111" i="115"/>
  <c r="A112" i="115"/>
  <c r="B112" i="115"/>
  <c r="C112" i="115"/>
  <c r="D112" i="115"/>
  <c r="E112" i="115"/>
  <c r="A113" i="115"/>
  <c r="B113" i="115"/>
  <c r="C113" i="115"/>
  <c r="D113" i="115"/>
  <c r="E113" i="115"/>
  <c r="A114" i="115"/>
  <c r="B114" i="115"/>
  <c r="C114" i="115"/>
  <c r="D114" i="115"/>
  <c r="E114" i="115"/>
  <c r="A115" i="115"/>
  <c r="B115" i="115"/>
  <c r="C115" i="115"/>
  <c r="D115" i="115"/>
  <c r="E115" i="115"/>
  <c r="A116" i="115"/>
  <c r="B116" i="115"/>
  <c r="C116" i="115"/>
  <c r="D116" i="115"/>
  <c r="E116" i="115"/>
  <c r="A117" i="115"/>
  <c r="B117" i="115"/>
  <c r="C117" i="115"/>
  <c r="D117" i="115"/>
  <c r="E117" i="115"/>
  <c r="A118" i="115"/>
  <c r="B118" i="115"/>
  <c r="C118" i="115"/>
  <c r="D118" i="115"/>
  <c r="E118" i="115"/>
  <c r="A119" i="115"/>
  <c r="B119" i="115"/>
  <c r="C119" i="115"/>
  <c r="D119" i="115"/>
  <c r="E119" i="115"/>
  <c r="A120" i="115"/>
  <c r="B120" i="115"/>
  <c r="C120" i="115"/>
  <c r="D120" i="115"/>
  <c r="E120" i="115"/>
  <c r="A121" i="115"/>
  <c r="B121" i="115"/>
  <c r="C121" i="115"/>
  <c r="D121" i="115"/>
  <c r="E121" i="115"/>
  <c r="A122" i="115"/>
  <c r="B122" i="115"/>
  <c r="C122" i="115"/>
  <c r="D122" i="115"/>
  <c r="E122" i="115"/>
  <c r="A123" i="115"/>
  <c r="B123" i="115"/>
  <c r="C123" i="115"/>
  <c r="D123" i="115"/>
  <c r="E123" i="115"/>
  <c r="A124" i="115"/>
  <c r="B124" i="115"/>
  <c r="C124" i="115"/>
  <c r="D124" i="115"/>
  <c r="E124" i="115"/>
  <c r="A125" i="115"/>
  <c r="B125" i="115"/>
  <c r="C125" i="115"/>
  <c r="D125" i="115"/>
  <c r="E125" i="115"/>
  <c r="A126" i="115"/>
  <c r="B126" i="115"/>
  <c r="C126" i="115"/>
  <c r="D126" i="115"/>
  <c r="E126" i="115"/>
  <c r="A127" i="115"/>
  <c r="B127" i="115"/>
  <c r="C127" i="115"/>
  <c r="D127" i="115"/>
  <c r="E127" i="115"/>
  <c r="A128" i="115"/>
  <c r="B128" i="115"/>
  <c r="C128" i="115"/>
  <c r="D128" i="115"/>
  <c r="E128" i="115"/>
  <c r="A129" i="115"/>
  <c r="B129" i="115"/>
  <c r="C129" i="115"/>
  <c r="D129" i="115"/>
  <c r="E129" i="115"/>
  <c r="A130" i="115"/>
  <c r="B130" i="115"/>
  <c r="C130" i="115"/>
  <c r="D130" i="115"/>
  <c r="E130" i="115"/>
  <c r="A131" i="115"/>
  <c r="B131" i="115"/>
  <c r="C131" i="115"/>
  <c r="D131" i="115"/>
  <c r="E131" i="115"/>
  <c r="A132" i="115"/>
  <c r="B132" i="115"/>
  <c r="C132" i="115"/>
  <c r="D132" i="115"/>
  <c r="E132" i="115"/>
  <c r="A133" i="115"/>
  <c r="B133" i="115"/>
  <c r="C133" i="115"/>
  <c r="D133" i="115"/>
  <c r="E133" i="115"/>
  <c r="A134" i="115"/>
  <c r="B134" i="115"/>
  <c r="C134" i="115"/>
  <c r="D134" i="115"/>
  <c r="E134" i="115"/>
  <c r="A135" i="115"/>
  <c r="B135" i="115"/>
  <c r="C135" i="115"/>
  <c r="D135" i="115"/>
  <c r="E135" i="115"/>
  <c r="A136" i="115"/>
  <c r="B136" i="115"/>
  <c r="C136" i="115"/>
  <c r="D136" i="115"/>
  <c r="E136" i="115"/>
  <c r="A137" i="115"/>
  <c r="B137" i="115"/>
  <c r="C137" i="115"/>
  <c r="D137" i="115"/>
  <c r="E137" i="115"/>
  <c r="A138" i="115"/>
  <c r="B138" i="115"/>
  <c r="C138" i="115"/>
  <c r="D138" i="115"/>
  <c r="E138" i="115"/>
  <c r="A139" i="115"/>
  <c r="B139" i="115"/>
  <c r="C139" i="115"/>
  <c r="D139" i="115"/>
  <c r="E139" i="115"/>
  <c r="A140" i="115"/>
  <c r="B140" i="115"/>
  <c r="C140" i="115"/>
  <c r="D140" i="115"/>
  <c r="E140" i="115"/>
  <c r="A141" i="115"/>
  <c r="B141" i="115"/>
  <c r="C141" i="115"/>
  <c r="D141" i="115"/>
  <c r="E141" i="115"/>
  <c r="A142" i="115"/>
  <c r="B142" i="115"/>
  <c r="C142" i="115"/>
  <c r="D142" i="115"/>
  <c r="E142" i="115"/>
  <c r="A143" i="115"/>
  <c r="B143" i="115"/>
  <c r="C143" i="115"/>
  <c r="D143" i="115"/>
  <c r="E143" i="115"/>
  <c r="A144" i="115"/>
  <c r="B144" i="115"/>
  <c r="C144" i="115"/>
  <c r="D144" i="115"/>
  <c r="E144" i="115"/>
  <c r="A145" i="115"/>
  <c r="B145" i="115"/>
  <c r="C145" i="115"/>
  <c r="D145" i="115"/>
  <c r="E145" i="115"/>
  <c r="A146" i="115"/>
  <c r="B146" i="115"/>
  <c r="C146" i="115"/>
  <c r="D146" i="115"/>
  <c r="E146" i="115"/>
  <c r="A147" i="115"/>
  <c r="B147" i="115"/>
  <c r="C147" i="115"/>
  <c r="D147" i="115"/>
  <c r="E147" i="115"/>
  <c r="A148" i="115"/>
  <c r="B148" i="115"/>
  <c r="C148" i="115"/>
  <c r="D148" i="115"/>
  <c r="E148" i="115"/>
  <c r="A149" i="115"/>
  <c r="B149" i="115"/>
  <c r="C149" i="115"/>
  <c r="D149" i="115"/>
  <c r="E149" i="115"/>
  <c r="A150" i="115"/>
  <c r="B150" i="115"/>
  <c r="C150" i="115"/>
  <c r="D150" i="115"/>
  <c r="E150" i="115"/>
  <c r="A151" i="115"/>
  <c r="B151" i="115"/>
  <c r="C151" i="115"/>
  <c r="D151" i="115"/>
  <c r="E151" i="115"/>
  <c r="A152" i="115"/>
  <c r="B152" i="115"/>
  <c r="C152" i="115"/>
  <c r="D152" i="115"/>
  <c r="E152" i="115"/>
  <c r="A153" i="115"/>
  <c r="B153" i="115"/>
  <c r="C153" i="115"/>
  <c r="D153" i="115"/>
  <c r="E153" i="115"/>
  <c r="A154" i="115"/>
  <c r="B154" i="115"/>
  <c r="C154" i="115"/>
  <c r="D154" i="115"/>
  <c r="E154" i="115"/>
  <c r="A155" i="115"/>
  <c r="B155" i="115"/>
  <c r="C155" i="115"/>
  <c r="D155" i="115"/>
  <c r="E155" i="115"/>
  <c r="A156" i="115"/>
  <c r="B156" i="115"/>
  <c r="C156" i="115"/>
  <c r="D156" i="115"/>
  <c r="E156" i="115"/>
  <c r="A157" i="115"/>
  <c r="B157" i="115"/>
  <c r="C157" i="115"/>
  <c r="D157" i="115"/>
  <c r="E157" i="115"/>
  <c r="A158" i="115"/>
  <c r="B158" i="115"/>
  <c r="C158" i="115"/>
  <c r="D158" i="115"/>
  <c r="E158" i="115"/>
  <c r="A159" i="115"/>
  <c r="B159" i="115"/>
  <c r="C159" i="115"/>
  <c r="D159" i="115"/>
  <c r="E159" i="115"/>
  <c r="A160" i="115"/>
  <c r="B160" i="115"/>
  <c r="C160" i="115"/>
  <c r="D160" i="115"/>
  <c r="E160" i="115"/>
  <c r="A161" i="115"/>
  <c r="B161" i="115"/>
  <c r="C161" i="115"/>
  <c r="D161" i="115"/>
  <c r="E161" i="115"/>
  <c r="A162" i="115"/>
  <c r="B162" i="115"/>
  <c r="C162" i="115"/>
  <c r="D162" i="115"/>
  <c r="E162" i="115"/>
  <c r="A163" i="115"/>
  <c r="B163" i="115"/>
  <c r="C163" i="115"/>
  <c r="D163" i="115"/>
  <c r="E163" i="115"/>
  <c r="A164" i="115"/>
  <c r="B164" i="115"/>
  <c r="C164" i="115"/>
  <c r="D164" i="115"/>
  <c r="E164" i="115"/>
  <c r="A165" i="115"/>
  <c r="B165" i="115"/>
  <c r="C165" i="115"/>
  <c r="D165" i="115"/>
  <c r="E165" i="115"/>
  <c r="A166" i="115"/>
  <c r="B166" i="115"/>
  <c r="C166" i="115"/>
  <c r="D166" i="115"/>
  <c r="E166" i="115"/>
  <c r="A167" i="115"/>
  <c r="B167" i="115"/>
  <c r="C167" i="115"/>
  <c r="D167" i="115"/>
  <c r="E167" i="115"/>
  <c r="A168" i="115"/>
  <c r="B168" i="115"/>
  <c r="C168" i="115"/>
  <c r="D168" i="115"/>
  <c r="E168" i="115"/>
  <c r="A169" i="115"/>
  <c r="B169" i="115"/>
  <c r="C169" i="115"/>
  <c r="D169" i="115"/>
  <c r="E169" i="115"/>
  <c r="A170" i="115"/>
  <c r="B170" i="115"/>
  <c r="C170" i="115"/>
  <c r="D170" i="115"/>
  <c r="E170" i="115"/>
  <c r="A171" i="115"/>
  <c r="B171" i="115"/>
  <c r="C171" i="115"/>
  <c r="D171" i="115"/>
  <c r="E171" i="115"/>
  <c r="A172" i="115"/>
  <c r="B172" i="115"/>
  <c r="C172" i="115"/>
  <c r="D172" i="115"/>
  <c r="E172" i="115"/>
  <c r="A173" i="115"/>
  <c r="B173" i="115"/>
  <c r="C173" i="115"/>
  <c r="D173" i="115"/>
  <c r="E173" i="115"/>
  <c r="A174" i="115"/>
  <c r="B174" i="115"/>
  <c r="C174" i="115"/>
  <c r="D174" i="115"/>
  <c r="E174" i="115"/>
  <c r="A175" i="115"/>
  <c r="B175" i="115"/>
  <c r="C175" i="115"/>
  <c r="D175" i="115"/>
  <c r="E175" i="115"/>
  <c r="A176" i="115"/>
  <c r="B176" i="115"/>
  <c r="C176" i="115"/>
  <c r="D176" i="115"/>
  <c r="E176" i="115"/>
  <c r="A177" i="115"/>
  <c r="B177" i="115"/>
  <c r="C177" i="115"/>
  <c r="D177" i="115"/>
  <c r="E177" i="115"/>
  <c r="A178" i="115"/>
  <c r="B178" i="115"/>
  <c r="C178" i="115"/>
  <c r="D178" i="115"/>
  <c r="E178" i="115"/>
  <c r="A179" i="115"/>
  <c r="B179" i="115"/>
  <c r="C179" i="115"/>
  <c r="D179" i="115"/>
  <c r="E179" i="115"/>
  <c r="A180" i="115"/>
  <c r="B180" i="115"/>
  <c r="C180" i="115"/>
  <c r="D180" i="115"/>
  <c r="E180" i="115"/>
  <c r="A181" i="115"/>
  <c r="B181" i="115"/>
  <c r="C181" i="115"/>
  <c r="D181" i="115"/>
  <c r="E181" i="115"/>
  <c r="A182" i="115"/>
  <c r="B182" i="115"/>
  <c r="C182" i="115"/>
  <c r="D182" i="115"/>
  <c r="E182" i="115"/>
  <c r="A183" i="115"/>
  <c r="B183" i="115"/>
  <c r="C183" i="115"/>
  <c r="D183" i="115"/>
  <c r="E183" i="115"/>
  <c r="A184" i="115"/>
  <c r="B184" i="115"/>
  <c r="C184" i="115"/>
  <c r="D184" i="115"/>
  <c r="E184" i="115"/>
  <c r="A185" i="115"/>
  <c r="B185" i="115"/>
  <c r="C185" i="115"/>
  <c r="D185" i="115"/>
  <c r="E185" i="115"/>
  <c r="A186" i="115"/>
  <c r="B186" i="115"/>
  <c r="C186" i="115"/>
  <c r="D186" i="115"/>
  <c r="E186" i="115"/>
  <c r="A187" i="115"/>
  <c r="B187" i="115"/>
  <c r="C187" i="115"/>
  <c r="D187" i="115"/>
  <c r="E187" i="115"/>
  <c r="A188" i="115"/>
  <c r="B188" i="115"/>
  <c r="C188" i="115"/>
  <c r="D188" i="115"/>
  <c r="E188" i="115"/>
  <c r="A189" i="115"/>
  <c r="B189" i="115"/>
  <c r="C189" i="115"/>
  <c r="D189" i="115"/>
  <c r="E189" i="115"/>
  <c r="A190" i="115"/>
  <c r="B190" i="115"/>
  <c r="C190" i="115"/>
  <c r="D190" i="115"/>
  <c r="E190" i="115"/>
  <c r="A191" i="115"/>
  <c r="B191" i="115"/>
  <c r="C191" i="115"/>
  <c r="D191" i="115"/>
  <c r="E191" i="115"/>
  <c r="A192" i="115"/>
  <c r="B192" i="115"/>
  <c r="C192" i="115"/>
  <c r="D192" i="115"/>
  <c r="E192" i="115"/>
  <c r="A193" i="115"/>
  <c r="B193" i="115"/>
  <c r="C193" i="115"/>
  <c r="D193" i="115"/>
  <c r="E193" i="115"/>
  <c r="A194" i="115"/>
  <c r="B194" i="115"/>
  <c r="C194" i="115"/>
  <c r="D194" i="115"/>
  <c r="E194" i="115"/>
  <c r="A195" i="115"/>
  <c r="B195" i="115"/>
  <c r="C195" i="115"/>
  <c r="D195" i="115"/>
  <c r="E195" i="115"/>
  <c r="A196" i="115"/>
  <c r="B196" i="115"/>
  <c r="C196" i="115"/>
  <c r="D196" i="115"/>
  <c r="E196" i="115"/>
  <c r="A197" i="115"/>
  <c r="B197" i="115"/>
  <c r="C197" i="115"/>
  <c r="D197" i="115"/>
  <c r="E197" i="115"/>
  <c r="A198" i="115"/>
  <c r="B198" i="115"/>
  <c r="C198" i="115"/>
  <c r="D198" i="115"/>
  <c r="E198" i="115"/>
  <c r="A199" i="115"/>
  <c r="B199" i="115"/>
  <c r="C199" i="115"/>
  <c r="D199" i="115"/>
  <c r="E199" i="115"/>
  <c r="A200" i="115"/>
  <c r="B200" i="115"/>
  <c r="C200" i="115"/>
  <c r="D200" i="115"/>
  <c r="E200" i="115"/>
  <c r="E6" i="115"/>
  <c r="B6" i="115"/>
  <c r="C6" i="115"/>
  <c r="D6" i="115"/>
  <c r="A6" i="115"/>
  <c r="A7" i="114"/>
  <c r="B7" i="114"/>
  <c r="C7" i="114"/>
  <c r="D7" i="114"/>
  <c r="E7" i="114"/>
  <c r="F7" i="114"/>
  <c r="G7" i="114"/>
  <c r="H7" i="114"/>
  <c r="I7" i="114"/>
  <c r="J7" i="114"/>
  <c r="K7" i="114"/>
  <c r="L7" i="114"/>
  <c r="M7" i="114"/>
  <c r="N7" i="114"/>
  <c r="O7" i="114"/>
  <c r="A8" i="114"/>
  <c r="B8" i="114"/>
  <c r="C8" i="114"/>
  <c r="D8" i="114"/>
  <c r="E8" i="114"/>
  <c r="F8" i="114"/>
  <c r="G8" i="114"/>
  <c r="H8" i="114"/>
  <c r="I8" i="114"/>
  <c r="J8" i="114"/>
  <c r="K8" i="114"/>
  <c r="L8" i="114"/>
  <c r="M8" i="114"/>
  <c r="N8" i="114"/>
  <c r="O8" i="114"/>
  <c r="A9" i="114"/>
  <c r="B9" i="114"/>
  <c r="C9" i="114"/>
  <c r="D9" i="114"/>
  <c r="E9" i="114"/>
  <c r="F9" i="114"/>
  <c r="G9" i="114"/>
  <c r="H9" i="114"/>
  <c r="I9" i="114"/>
  <c r="J9" i="114"/>
  <c r="K9" i="114"/>
  <c r="L9" i="114"/>
  <c r="M9" i="114"/>
  <c r="N9" i="114"/>
  <c r="O9" i="114"/>
  <c r="A10" i="114"/>
  <c r="B10" i="114"/>
  <c r="C10" i="114"/>
  <c r="D10" i="114"/>
  <c r="E10" i="114"/>
  <c r="F10" i="114"/>
  <c r="G10" i="114"/>
  <c r="H10" i="114"/>
  <c r="I10" i="114"/>
  <c r="J10" i="114"/>
  <c r="K10" i="114"/>
  <c r="L10" i="114"/>
  <c r="M10" i="114"/>
  <c r="N10" i="114"/>
  <c r="O10" i="114"/>
  <c r="A11" i="114"/>
  <c r="B11" i="114"/>
  <c r="C11" i="114"/>
  <c r="D11" i="114"/>
  <c r="E11" i="114"/>
  <c r="F11" i="114"/>
  <c r="G11" i="114"/>
  <c r="H11" i="114"/>
  <c r="I11" i="114"/>
  <c r="J11" i="114"/>
  <c r="K11" i="114"/>
  <c r="L11" i="114"/>
  <c r="M11" i="114"/>
  <c r="N11" i="114"/>
  <c r="O11" i="114"/>
  <c r="A12" i="114"/>
  <c r="B12" i="114"/>
  <c r="C12" i="114"/>
  <c r="D12" i="114"/>
  <c r="E12" i="114"/>
  <c r="F12" i="114"/>
  <c r="G12" i="114"/>
  <c r="H12" i="114"/>
  <c r="I12" i="114"/>
  <c r="J12" i="114"/>
  <c r="K12" i="114"/>
  <c r="L12" i="114"/>
  <c r="M12" i="114"/>
  <c r="N12" i="114"/>
  <c r="O12" i="114"/>
  <c r="A13" i="114"/>
  <c r="B13" i="114"/>
  <c r="C13" i="114"/>
  <c r="D13" i="114"/>
  <c r="E13" i="114"/>
  <c r="F13" i="114"/>
  <c r="G13" i="114"/>
  <c r="H13" i="114"/>
  <c r="I13" i="114"/>
  <c r="J13" i="114"/>
  <c r="K13" i="114"/>
  <c r="L13" i="114"/>
  <c r="M13" i="114"/>
  <c r="N13" i="114"/>
  <c r="O13" i="114"/>
  <c r="A14" i="114"/>
  <c r="B14" i="114"/>
  <c r="C14" i="114"/>
  <c r="D14" i="114"/>
  <c r="E14" i="114"/>
  <c r="F14" i="114"/>
  <c r="G14" i="114"/>
  <c r="H14" i="114"/>
  <c r="I14" i="114"/>
  <c r="J14" i="114"/>
  <c r="K14" i="114"/>
  <c r="L14" i="114"/>
  <c r="M14" i="114"/>
  <c r="N14" i="114"/>
  <c r="O14" i="114"/>
  <c r="A15" i="114"/>
  <c r="B15" i="114"/>
  <c r="C15" i="114"/>
  <c r="D15" i="114"/>
  <c r="E15" i="114"/>
  <c r="F15" i="114"/>
  <c r="G15" i="114"/>
  <c r="H15" i="114"/>
  <c r="I15" i="114"/>
  <c r="J15" i="114"/>
  <c r="K15" i="114"/>
  <c r="L15" i="114"/>
  <c r="M15" i="114"/>
  <c r="N15" i="114"/>
  <c r="O15" i="114"/>
  <c r="A16" i="114"/>
  <c r="B16" i="114"/>
  <c r="C16" i="114"/>
  <c r="D16" i="114"/>
  <c r="E16" i="114"/>
  <c r="F16" i="114"/>
  <c r="G16" i="114"/>
  <c r="H16" i="114"/>
  <c r="I16" i="114"/>
  <c r="J16" i="114"/>
  <c r="K16" i="114"/>
  <c r="L16" i="114"/>
  <c r="M16" i="114"/>
  <c r="N16" i="114"/>
  <c r="O16" i="114"/>
  <c r="A17" i="114"/>
  <c r="B17" i="114"/>
  <c r="C17" i="114"/>
  <c r="D17" i="114"/>
  <c r="E17" i="114"/>
  <c r="F17" i="114"/>
  <c r="G17" i="114"/>
  <c r="H17" i="114"/>
  <c r="I17" i="114"/>
  <c r="J17" i="114"/>
  <c r="K17" i="114"/>
  <c r="L17" i="114"/>
  <c r="M17" i="114"/>
  <c r="N17" i="114"/>
  <c r="O17" i="114"/>
  <c r="A18" i="114"/>
  <c r="B18" i="114"/>
  <c r="C18" i="114"/>
  <c r="D18" i="114"/>
  <c r="E18" i="114"/>
  <c r="F18" i="114"/>
  <c r="G18" i="114"/>
  <c r="H18" i="114"/>
  <c r="I18" i="114"/>
  <c r="J18" i="114"/>
  <c r="K18" i="114"/>
  <c r="L18" i="114"/>
  <c r="M18" i="114"/>
  <c r="N18" i="114"/>
  <c r="O18" i="114"/>
  <c r="A19" i="114"/>
  <c r="B19" i="114"/>
  <c r="C19" i="114"/>
  <c r="D19" i="114"/>
  <c r="E19" i="114"/>
  <c r="F19" i="114"/>
  <c r="G19" i="114"/>
  <c r="H19" i="114"/>
  <c r="I19" i="114"/>
  <c r="J19" i="114"/>
  <c r="K19" i="114"/>
  <c r="L19" i="114"/>
  <c r="M19" i="114"/>
  <c r="N19" i="114"/>
  <c r="O19" i="114"/>
  <c r="A20" i="114"/>
  <c r="B20" i="114"/>
  <c r="C20" i="114"/>
  <c r="D20" i="114"/>
  <c r="E20" i="114"/>
  <c r="F20" i="114"/>
  <c r="G20" i="114"/>
  <c r="H20" i="114"/>
  <c r="I20" i="114"/>
  <c r="J20" i="114"/>
  <c r="K20" i="114"/>
  <c r="L20" i="114"/>
  <c r="M20" i="114"/>
  <c r="N20" i="114"/>
  <c r="O20" i="114"/>
  <c r="A21" i="114"/>
  <c r="B21" i="114"/>
  <c r="C21" i="114"/>
  <c r="D21" i="114"/>
  <c r="E21" i="114"/>
  <c r="F21" i="114"/>
  <c r="G21" i="114"/>
  <c r="H21" i="114"/>
  <c r="I21" i="114"/>
  <c r="J21" i="114"/>
  <c r="K21" i="114"/>
  <c r="L21" i="114"/>
  <c r="M21" i="114"/>
  <c r="N21" i="114"/>
  <c r="O21" i="114"/>
  <c r="A22" i="114"/>
  <c r="B22" i="114"/>
  <c r="C22" i="114"/>
  <c r="D22" i="114"/>
  <c r="E22" i="114"/>
  <c r="F22" i="114"/>
  <c r="G22" i="114"/>
  <c r="H22" i="114"/>
  <c r="I22" i="114"/>
  <c r="J22" i="114"/>
  <c r="K22" i="114"/>
  <c r="L22" i="114"/>
  <c r="M22" i="114"/>
  <c r="N22" i="114"/>
  <c r="O22" i="114"/>
  <c r="A23" i="114"/>
  <c r="B23" i="114"/>
  <c r="C23" i="114"/>
  <c r="D23" i="114"/>
  <c r="E23" i="114"/>
  <c r="F23" i="114"/>
  <c r="G23" i="114"/>
  <c r="H23" i="114"/>
  <c r="I23" i="114"/>
  <c r="J23" i="114"/>
  <c r="K23" i="114"/>
  <c r="L23" i="114"/>
  <c r="M23" i="114"/>
  <c r="N23" i="114"/>
  <c r="O23" i="114"/>
  <c r="A24" i="114"/>
  <c r="B24" i="114"/>
  <c r="C24" i="114"/>
  <c r="D24" i="114"/>
  <c r="E24" i="114"/>
  <c r="F24" i="114"/>
  <c r="G24" i="114"/>
  <c r="H24" i="114"/>
  <c r="I24" i="114"/>
  <c r="J24" i="114"/>
  <c r="K24" i="114"/>
  <c r="L24" i="114"/>
  <c r="M24" i="114"/>
  <c r="N24" i="114"/>
  <c r="O24" i="114"/>
  <c r="A25" i="114"/>
  <c r="B25" i="114"/>
  <c r="C25" i="114"/>
  <c r="D25" i="114"/>
  <c r="E25" i="114"/>
  <c r="F25" i="114"/>
  <c r="G25" i="114"/>
  <c r="H25" i="114"/>
  <c r="I25" i="114"/>
  <c r="J25" i="114"/>
  <c r="K25" i="114"/>
  <c r="L25" i="114"/>
  <c r="M25" i="114"/>
  <c r="N25" i="114"/>
  <c r="O25" i="114"/>
  <c r="A26" i="114"/>
  <c r="B26" i="114"/>
  <c r="C26" i="114"/>
  <c r="D26" i="114"/>
  <c r="E26" i="114"/>
  <c r="F26" i="114"/>
  <c r="G26" i="114"/>
  <c r="H26" i="114"/>
  <c r="I26" i="114"/>
  <c r="J26" i="114"/>
  <c r="K26" i="114"/>
  <c r="L26" i="114"/>
  <c r="M26" i="114"/>
  <c r="N26" i="114"/>
  <c r="O26" i="114"/>
  <c r="A27" i="114"/>
  <c r="B27" i="114"/>
  <c r="C27" i="114"/>
  <c r="D27" i="114"/>
  <c r="E27" i="114"/>
  <c r="F27" i="114"/>
  <c r="G27" i="114"/>
  <c r="H27" i="114"/>
  <c r="I27" i="114"/>
  <c r="J27" i="114"/>
  <c r="K27" i="114"/>
  <c r="L27" i="114"/>
  <c r="M27" i="114"/>
  <c r="N27" i="114"/>
  <c r="O27" i="114"/>
  <c r="A28" i="114"/>
  <c r="B28" i="114"/>
  <c r="C28" i="114"/>
  <c r="D28" i="114"/>
  <c r="E28" i="114"/>
  <c r="F28" i="114"/>
  <c r="G28" i="114"/>
  <c r="H28" i="114"/>
  <c r="I28" i="114"/>
  <c r="J28" i="114"/>
  <c r="K28" i="114"/>
  <c r="L28" i="114"/>
  <c r="M28" i="114"/>
  <c r="N28" i="114"/>
  <c r="O28" i="114"/>
  <c r="A29" i="114"/>
  <c r="B29" i="114"/>
  <c r="C29" i="114"/>
  <c r="D29" i="114"/>
  <c r="E29" i="114"/>
  <c r="F29" i="114"/>
  <c r="G29" i="114"/>
  <c r="H29" i="114"/>
  <c r="I29" i="114"/>
  <c r="J29" i="114"/>
  <c r="K29" i="114"/>
  <c r="L29" i="114"/>
  <c r="M29" i="114"/>
  <c r="N29" i="114"/>
  <c r="O29" i="114"/>
  <c r="A30" i="114"/>
  <c r="B30" i="114"/>
  <c r="C30" i="114"/>
  <c r="D30" i="114"/>
  <c r="E30" i="114"/>
  <c r="F30" i="114"/>
  <c r="G30" i="114"/>
  <c r="H30" i="114"/>
  <c r="I30" i="114"/>
  <c r="J30" i="114"/>
  <c r="K30" i="114"/>
  <c r="L30" i="114"/>
  <c r="M30" i="114"/>
  <c r="N30" i="114"/>
  <c r="O30" i="114"/>
  <c r="A31" i="114"/>
  <c r="B31" i="114"/>
  <c r="C31" i="114"/>
  <c r="D31" i="114"/>
  <c r="E31" i="114"/>
  <c r="F31" i="114"/>
  <c r="G31" i="114"/>
  <c r="H31" i="114"/>
  <c r="I31" i="114"/>
  <c r="J31" i="114"/>
  <c r="K31" i="114"/>
  <c r="L31" i="114"/>
  <c r="M31" i="114"/>
  <c r="N31" i="114"/>
  <c r="O31" i="114"/>
  <c r="A32" i="114"/>
  <c r="B32" i="114"/>
  <c r="C32" i="114"/>
  <c r="D32" i="114"/>
  <c r="E32" i="114"/>
  <c r="F32" i="114"/>
  <c r="G32" i="114"/>
  <c r="H32" i="114"/>
  <c r="I32" i="114"/>
  <c r="J32" i="114"/>
  <c r="K32" i="114"/>
  <c r="L32" i="114"/>
  <c r="M32" i="114"/>
  <c r="N32" i="114"/>
  <c r="O32" i="114"/>
  <c r="A33" i="114"/>
  <c r="B33" i="114"/>
  <c r="C33" i="114"/>
  <c r="D33" i="114"/>
  <c r="E33" i="114"/>
  <c r="F33" i="114"/>
  <c r="G33" i="114"/>
  <c r="H33" i="114"/>
  <c r="I33" i="114"/>
  <c r="J33" i="114"/>
  <c r="K33" i="114"/>
  <c r="L33" i="114"/>
  <c r="M33" i="114"/>
  <c r="N33" i="114"/>
  <c r="O33" i="114"/>
  <c r="A34" i="114"/>
  <c r="B34" i="114"/>
  <c r="C34" i="114"/>
  <c r="D34" i="114"/>
  <c r="E34" i="114"/>
  <c r="F34" i="114"/>
  <c r="G34" i="114"/>
  <c r="H34" i="114"/>
  <c r="I34" i="114"/>
  <c r="J34" i="114"/>
  <c r="K34" i="114"/>
  <c r="L34" i="114"/>
  <c r="M34" i="114"/>
  <c r="N34" i="114"/>
  <c r="O34" i="114"/>
  <c r="A35" i="114"/>
  <c r="B35" i="114"/>
  <c r="C35" i="114"/>
  <c r="D35" i="114"/>
  <c r="E35" i="114"/>
  <c r="F35" i="114"/>
  <c r="G35" i="114"/>
  <c r="H35" i="114"/>
  <c r="I35" i="114"/>
  <c r="J35" i="114"/>
  <c r="K35" i="114"/>
  <c r="L35" i="114"/>
  <c r="M35" i="114"/>
  <c r="N35" i="114"/>
  <c r="O35" i="114"/>
  <c r="A36" i="114"/>
  <c r="B36" i="114"/>
  <c r="C36" i="114"/>
  <c r="D36" i="114"/>
  <c r="E36" i="114"/>
  <c r="F36" i="114"/>
  <c r="G36" i="114"/>
  <c r="H36" i="114"/>
  <c r="I36" i="114"/>
  <c r="J36" i="114"/>
  <c r="K36" i="114"/>
  <c r="L36" i="114"/>
  <c r="M36" i="114"/>
  <c r="N36" i="114"/>
  <c r="O36" i="114"/>
  <c r="A37" i="114"/>
  <c r="B37" i="114"/>
  <c r="C37" i="114"/>
  <c r="D37" i="114"/>
  <c r="E37" i="114"/>
  <c r="F37" i="114"/>
  <c r="G37" i="114"/>
  <c r="H37" i="114"/>
  <c r="I37" i="114"/>
  <c r="J37" i="114"/>
  <c r="K37" i="114"/>
  <c r="L37" i="114"/>
  <c r="M37" i="114"/>
  <c r="N37" i="114"/>
  <c r="O37" i="114"/>
  <c r="A38" i="114"/>
  <c r="B38" i="114"/>
  <c r="C38" i="114"/>
  <c r="D38" i="114"/>
  <c r="E38" i="114"/>
  <c r="F38" i="114"/>
  <c r="G38" i="114"/>
  <c r="H38" i="114"/>
  <c r="I38" i="114"/>
  <c r="J38" i="114"/>
  <c r="K38" i="114"/>
  <c r="L38" i="114"/>
  <c r="M38" i="114"/>
  <c r="N38" i="114"/>
  <c r="O38" i="114"/>
  <c r="A39" i="114"/>
  <c r="B39" i="114"/>
  <c r="C39" i="114"/>
  <c r="D39" i="114"/>
  <c r="E39" i="114"/>
  <c r="F39" i="114"/>
  <c r="G39" i="114"/>
  <c r="H39" i="114"/>
  <c r="I39" i="114"/>
  <c r="J39" i="114"/>
  <c r="K39" i="114"/>
  <c r="L39" i="114"/>
  <c r="M39" i="114"/>
  <c r="N39" i="114"/>
  <c r="O39" i="114"/>
  <c r="A40" i="114"/>
  <c r="B40" i="114"/>
  <c r="C40" i="114"/>
  <c r="D40" i="114"/>
  <c r="E40" i="114"/>
  <c r="F40" i="114"/>
  <c r="G40" i="114"/>
  <c r="H40" i="114"/>
  <c r="I40" i="114"/>
  <c r="J40" i="114"/>
  <c r="K40" i="114"/>
  <c r="L40" i="114"/>
  <c r="M40" i="114"/>
  <c r="N40" i="114"/>
  <c r="O40" i="114"/>
  <c r="A41" i="114"/>
  <c r="B41" i="114"/>
  <c r="C41" i="114"/>
  <c r="D41" i="114"/>
  <c r="E41" i="114"/>
  <c r="F41" i="114"/>
  <c r="G41" i="114"/>
  <c r="H41" i="114"/>
  <c r="I41" i="114"/>
  <c r="J41" i="114"/>
  <c r="K41" i="114"/>
  <c r="L41" i="114"/>
  <c r="M41" i="114"/>
  <c r="N41" i="114"/>
  <c r="O41" i="114"/>
  <c r="A42" i="114"/>
  <c r="B42" i="114"/>
  <c r="C42" i="114"/>
  <c r="D42" i="114"/>
  <c r="E42" i="114"/>
  <c r="F42" i="114"/>
  <c r="G42" i="114"/>
  <c r="H42" i="114"/>
  <c r="I42" i="114"/>
  <c r="J42" i="114"/>
  <c r="K42" i="114"/>
  <c r="L42" i="114"/>
  <c r="M42" i="114"/>
  <c r="N42" i="114"/>
  <c r="O42" i="114"/>
  <c r="A43" i="114"/>
  <c r="B43" i="114"/>
  <c r="C43" i="114"/>
  <c r="D43" i="114"/>
  <c r="E43" i="114"/>
  <c r="F43" i="114"/>
  <c r="G43" i="114"/>
  <c r="H43" i="114"/>
  <c r="I43" i="114"/>
  <c r="J43" i="114"/>
  <c r="K43" i="114"/>
  <c r="L43" i="114"/>
  <c r="M43" i="114"/>
  <c r="N43" i="114"/>
  <c r="O43" i="114"/>
  <c r="A44" i="114"/>
  <c r="B44" i="114"/>
  <c r="C44" i="114"/>
  <c r="D44" i="114"/>
  <c r="E44" i="114"/>
  <c r="F44" i="114"/>
  <c r="G44" i="114"/>
  <c r="H44" i="114"/>
  <c r="I44" i="114"/>
  <c r="J44" i="114"/>
  <c r="K44" i="114"/>
  <c r="L44" i="114"/>
  <c r="M44" i="114"/>
  <c r="N44" i="114"/>
  <c r="O44" i="114"/>
  <c r="A45" i="114"/>
  <c r="B45" i="114"/>
  <c r="C45" i="114"/>
  <c r="D45" i="114"/>
  <c r="E45" i="114"/>
  <c r="F45" i="114"/>
  <c r="G45" i="114"/>
  <c r="H45" i="114"/>
  <c r="I45" i="114"/>
  <c r="J45" i="114"/>
  <c r="K45" i="114"/>
  <c r="L45" i="114"/>
  <c r="M45" i="114"/>
  <c r="N45" i="114"/>
  <c r="O45" i="114"/>
  <c r="A46" i="114"/>
  <c r="B46" i="114"/>
  <c r="C46" i="114"/>
  <c r="D46" i="114"/>
  <c r="E46" i="114"/>
  <c r="F46" i="114"/>
  <c r="G46" i="114"/>
  <c r="H46" i="114"/>
  <c r="I46" i="114"/>
  <c r="J46" i="114"/>
  <c r="K46" i="114"/>
  <c r="L46" i="114"/>
  <c r="M46" i="114"/>
  <c r="N46" i="114"/>
  <c r="O46" i="114"/>
  <c r="A47" i="114"/>
  <c r="B47" i="114"/>
  <c r="C47" i="114"/>
  <c r="D47" i="114"/>
  <c r="E47" i="114"/>
  <c r="F47" i="114"/>
  <c r="G47" i="114"/>
  <c r="H47" i="114"/>
  <c r="I47" i="114"/>
  <c r="J47" i="114"/>
  <c r="K47" i="114"/>
  <c r="L47" i="114"/>
  <c r="M47" i="114"/>
  <c r="N47" i="114"/>
  <c r="O47" i="114"/>
  <c r="A48" i="114"/>
  <c r="B48" i="114"/>
  <c r="C48" i="114"/>
  <c r="D48" i="114"/>
  <c r="E48" i="114"/>
  <c r="F48" i="114"/>
  <c r="G48" i="114"/>
  <c r="H48" i="114"/>
  <c r="I48" i="114"/>
  <c r="J48" i="114"/>
  <c r="K48" i="114"/>
  <c r="L48" i="114"/>
  <c r="M48" i="114"/>
  <c r="N48" i="114"/>
  <c r="O48" i="114"/>
  <c r="A49" i="114"/>
  <c r="B49" i="114"/>
  <c r="C49" i="114"/>
  <c r="D49" i="114"/>
  <c r="E49" i="114"/>
  <c r="F49" i="114"/>
  <c r="G49" i="114"/>
  <c r="H49" i="114"/>
  <c r="I49" i="114"/>
  <c r="J49" i="114"/>
  <c r="K49" i="114"/>
  <c r="L49" i="114"/>
  <c r="M49" i="114"/>
  <c r="N49" i="114"/>
  <c r="O49" i="114"/>
  <c r="A50" i="114"/>
  <c r="B50" i="114"/>
  <c r="C50" i="114"/>
  <c r="D50" i="114"/>
  <c r="E50" i="114"/>
  <c r="F50" i="114"/>
  <c r="G50" i="114"/>
  <c r="H50" i="114"/>
  <c r="I50" i="114"/>
  <c r="J50" i="114"/>
  <c r="K50" i="114"/>
  <c r="L50" i="114"/>
  <c r="M50" i="114"/>
  <c r="N50" i="114"/>
  <c r="O50" i="114"/>
  <c r="A51" i="114"/>
  <c r="B51" i="114"/>
  <c r="C51" i="114"/>
  <c r="D51" i="114"/>
  <c r="E51" i="114"/>
  <c r="F51" i="114"/>
  <c r="G51" i="114"/>
  <c r="H51" i="114"/>
  <c r="I51" i="114"/>
  <c r="J51" i="114"/>
  <c r="K51" i="114"/>
  <c r="L51" i="114"/>
  <c r="M51" i="114"/>
  <c r="N51" i="114"/>
  <c r="O51" i="114"/>
  <c r="A52" i="114"/>
  <c r="B52" i="114"/>
  <c r="C52" i="114"/>
  <c r="D52" i="114"/>
  <c r="E52" i="114"/>
  <c r="F52" i="114"/>
  <c r="G52" i="114"/>
  <c r="H52" i="114"/>
  <c r="I52" i="114"/>
  <c r="J52" i="114"/>
  <c r="K52" i="114"/>
  <c r="L52" i="114"/>
  <c r="M52" i="114"/>
  <c r="N52" i="114"/>
  <c r="O52" i="114"/>
  <c r="A53" i="114"/>
  <c r="B53" i="114"/>
  <c r="C53" i="114"/>
  <c r="D53" i="114"/>
  <c r="E53" i="114"/>
  <c r="F53" i="114"/>
  <c r="G53" i="114"/>
  <c r="H53" i="114"/>
  <c r="I53" i="114"/>
  <c r="J53" i="114"/>
  <c r="K53" i="114"/>
  <c r="L53" i="114"/>
  <c r="M53" i="114"/>
  <c r="N53" i="114"/>
  <c r="O53" i="114"/>
  <c r="A54" i="114"/>
  <c r="B54" i="114"/>
  <c r="C54" i="114"/>
  <c r="D54" i="114"/>
  <c r="E54" i="114"/>
  <c r="F54" i="114"/>
  <c r="G54" i="114"/>
  <c r="H54" i="114"/>
  <c r="I54" i="114"/>
  <c r="J54" i="114"/>
  <c r="K54" i="114"/>
  <c r="L54" i="114"/>
  <c r="M54" i="114"/>
  <c r="N54" i="114"/>
  <c r="O54" i="114"/>
  <c r="A55" i="114"/>
  <c r="B55" i="114"/>
  <c r="C55" i="114"/>
  <c r="D55" i="114"/>
  <c r="E55" i="114"/>
  <c r="F55" i="114"/>
  <c r="G55" i="114"/>
  <c r="H55" i="114"/>
  <c r="I55" i="114"/>
  <c r="J55" i="114"/>
  <c r="K55" i="114"/>
  <c r="L55" i="114"/>
  <c r="M55" i="114"/>
  <c r="N55" i="114"/>
  <c r="O55" i="114"/>
  <c r="A56" i="114"/>
  <c r="B56" i="114"/>
  <c r="C56" i="114"/>
  <c r="D56" i="114"/>
  <c r="E56" i="114"/>
  <c r="F56" i="114"/>
  <c r="G56" i="114"/>
  <c r="H56" i="114"/>
  <c r="I56" i="114"/>
  <c r="J56" i="114"/>
  <c r="K56" i="114"/>
  <c r="L56" i="114"/>
  <c r="M56" i="114"/>
  <c r="N56" i="114"/>
  <c r="O56" i="114"/>
  <c r="A57" i="114"/>
  <c r="B57" i="114"/>
  <c r="C57" i="114"/>
  <c r="D57" i="114"/>
  <c r="E57" i="114"/>
  <c r="F57" i="114"/>
  <c r="G57" i="114"/>
  <c r="H57" i="114"/>
  <c r="I57" i="114"/>
  <c r="J57" i="114"/>
  <c r="K57" i="114"/>
  <c r="L57" i="114"/>
  <c r="M57" i="114"/>
  <c r="N57" i="114"/>
  <c r="O57" i="114"/>
  <c r="A58" i="114"/>
  <c r="B58" i="114"/>
  <c r="C58" i="114"/>
  <c r="D58" i="114"/>
  <c r="E58" i="114"/>
  <c r="F58" i="114"/>
  <c r="G58" i="114"/>
  <c r="H58" i="114"/>
  <c r="I58" i="114"/>
  <c r="J58" i="114"/>
  <c r="K58" i="114"/>
  <c r="L58" i="114"/>
  <c r="M58" i="114"/>
  <c r="N58" i="114"/>
  <c r="O58" i="114"/>
  <c r="A59" i="114"/>
  <c r="B59" i="114"/>
  <c r="C59" i="114"/>
  <c r="D59" i="114"/>
  <c r="E59" i="114"/>
  <c r="F59" i="114"/>
  <c r="G59" i="114"/>
  <c r="H59" i="114"/>
  <c r="I59" i="114"/>
  <c r="J59" i="114"/>
  <c r="K59" i="114"/>
  <c r="L59" i="114"/>
  <c r="M59" i="114"/>
  <c r="N59" i="114"/>
  <c r="O59" i="114"/>
  <c r="A60" i="114"/>
  <c r="B60" i="114"/>
  <c r="C60" i="114"/>
  <c r="D60" i="114"/>
  <c r="E60" i="114"/>
  <c r="F60" i="114"/>
  <c r="G60" i="114"/>
  <c r="H60" i="114"/>
  <c r="I60" i="114"/>
  <c r="J60" i="114"/>
  <c r="K60" i="114"/>
  <c r="L60" i="114"/>
  <c r="M60" i="114"/>
  <c r="N60" i="114"/>
  <c r="O60" i="114"/>
  <c r="A61" i="114"/>
  <c r="B61" i="114"/>
  <c r="C61" i="114"/>
  <c r="D61" i="114"/>
  <c r="E61" i="114"/>
  <c r="F61" i="114"/>
  <c r="G61" i="114"/>
  <c r="H61" i="114"/>
  <c r="I61" i="114"/>
  <c r="J61" i="114"/>
  <c r="K61" i="114"/>
  <c r="L61" i="114"/>
  <c r="M61" i="114"/>
  <c r="N61" i="114"/>
  <c r="O61" i="114"/>
  <c r="A62" i="114"/>
  <c r="B62" i="114"/>
  <c r="C62" i="114"/>
  <c r="D62" i="114"/>
  <c r="E62" i="114"/>
  <c r="F62" i="114"/>
  <c r="G62" i="114"/>
  <c r="H62" i="114"/>
  <c r="I62" i="114"/>
  <c r="J62" i="114"/>
  <c r="K62" i="114"/>
  <c r="L62" i="114"/>
  <c r="M62" i="114"/>
  <c r="N62" i="114"/>
  <c r="O62" i="114"/>
  <c r="A63" i="114"/>
  <c r="B63" i="114"/>
  <c r="C63" i="114"/>
  <c r="D63" i="114"/>
  <c r="E63" i="114"/>
  <c r="F63" i="114"/>
  <c r="G63" i="114"/>
  <c r="H63" i="114"/>
  <c r="I63" i="114"/>
  <c r="J63" i="114"/>
  <c r="K63" i="114"/>
  <c r="L63" i="114"/>
  <c r="M63" i="114"/>
  <c r="N63" i="114"/>
  <c r="O63" i="114"/>
  <c r="A64" i="114"/>
  <c r="B64" i="114"/>
  <c r="C64" i="114"/>
  <c r="D64" i="114"/>
  <c r="E64" i="114"/>
  <c r="F64" i="114"/>
  <c r="G64" i="114"/>
  <c r="H64" i="114"/>
  <c r="I64" i="114"/>
  <c r="J64" i="114"/>
  <c r="K64" i="114"/>
  <c r="L64" i="114"/>
  <c r="M64" i="114"/>
  <c r="N64" i="114"/>
  <c r="O64" i="114"/>
  <c r="A65" i="114"/>
  <c r="B65" i="114"/>
  <c r="C65" i="114"/>
  <c r="D65" i="114"/>
  <c r="E65" i="114"/>
  <c r="F65" i="114"/>
  <c r="G65" i="114"/>
  <c r="H65" i="114"/>
  <c r="I65" i="114"/>
  <c r="J65" i="114"/>
  <c r="K65" i="114"/>
  <c r="L65" i="114"/>
  <c r="M65" i="114"/>
  <c r="N65" i="114"/>
  <c r="O65" i="114"/>
  <c r="A66" i="114"/>
  <c r="B66" i="114"/>
  <c r="C66" i="114"/>
  <c r="D66" i="114"/>
  <c r="E66" i="114"/>
  <c r="F66" i="114"/>
  <c r="G66" i="114"/>
  <c r="H66" i="114"/>
  <c r="I66" i="114"/>
  <c r="J66" i="114"/>
  <c r="K66" i="114"/>
  <c r="L66" i="114"/>
  <c r="M66" i="114"/>
  <c r="N66" i="114"/>
  <c r="O66" i="114"/>
  <c r="A67" i="114"/>
  <c r="B67" i="114"/>
  <c r="C67" i="114"/>
  <c r="D67" i="114"/>
  <c r="E67" i="114"/>
  <c r="F67" i="114"/>
  <c r="G67" i="114"/>
  <c r="H67" i="114"/>
  <c r="I67" i="114"/>
  <c r="J67" i="114"/>
  <c r="K67" i="114"/>
  <c r="L67" i="114"/>
  <c r="M67" i="114"/>
  <c r="N67" i="114"/>
  <c r="O67" i="114"/>
  <c r="A68" i="114"/>
  <c r="B68" i="114"/>
  <c r="C68" i="114"/>
  <c r="D68" i="114"/>
  <c r="E68" i="114"/>
  <c r="F68" i="114"/>
  <c r="G68" i="114"/>
  <c r="H68" i="114"/>
  <c r="I68" i="114"/>
  <c r="J68" i="114"/>
  <c r="K68" i="114"/>
  <c r="L68" i="114"/>
  <c r="M68" i="114"/>
  <c r="N68" i="114"/>
  <c r="O68" i="114"/>
  <c r="A69" i="114"/>
  <c r="B69" i="114"/>
  <c r="C69" i="114"/>
  <c r="D69" i="114"/>
  <c r="E69" i="114"/>
  <c r="F69" i="114"/>
  <c r="G69" i="114"/>
  <c r="H69" i="114"/>
  <c r="I69" i="114"/>
  <c r="J69" i="114"/>
  <c r="K69" i="114"/>
  <c r="L69" i="114"/>
  <c r="M69" i="114"/>
  <c r="N69" i="114"/>
  <c r="O69" i="114"/>
  <c r="A70" i="114"/>
  <c r="B70" i="114"/>
  <c r="C70" i="114"/>
  <c r="D70" i="114"/>
  <c r="E70" i="114"/>
  <c r="F70" i="114"/>
  <c r="G70" i="114"/>
  <c r="H70" i="114"/>
  <c r="I70" i="114"/>
  <c r="J70" i="114"/>
  <c r="K70" i="114"/>
  <c r="L70" i="114"/>
  <c r="M70" i="114"/>
  <c r="N70" i="114"/>
  <c r="O70" i="114"/>
  <c r="A71" i="114"/>
  <c r="B71" i="114"/>
  <c r="C71" i="114"/>
  <c r="D71" i="114"/>
  <c r="E71" i="114"/>
  <c r="F71" i="114"/>
  <c r="G71" i="114"/>
  <c r="H71" i="114"/>
  <c r="I71" i="114"/>
  <c r="J71" i="114"/>
  <c r="K71" i="114"/>
  <c r="L71" i="114"/>
  <c r="M71" i="114"/>
  <c r="N71" i="114"/>
  <c r="O71" i="114"/>
  <c r="A72" i="114"/>
  <c r="B72" i="114"/>
  <c r="C72" i="114"/>
  <c r="D72" i="114"/>
  <c r="E72" i="114"/>
  <c r="F72" i="114"/>
  <c r="G72" i="114"/>
  <c r="H72" i="114"/>
  <c r="I72" i="114"/>
  <c r="J72" i="114"/>
  <c r="K72" i="114"/>
  <c r="L72" i="114"/>
  <c r="M72" i="114"/>
  <c r="N72" i="114"/>
  <c r="O72" i="114"/>
  <c r="A73" i="114"/>
  <c r="B73" i="114"/>
  <c r="C73" i="114"/>
  <c r="D73" i="114"/>
  <c r="E73" i="114"/>
  <c r="F73" i="114"/>
  <c r="G73" i="114"/>
  <c r="H73" i="114"/>
  <c r="I73" i="114"/>
  <c r="J73" i="114"/>
  <c r="K73" i="114"/>
  <c r="L73" i="114"/>
  <c r="M73" i="114"/>
  <c r="N73" i="114"/>
  <c r="O73" i="114"/>
  <c r="A74" i="114"/>
  <c r="B74" i="114"/>
  <c r="C74" i="114"/>
  <c r="D74" i="114"/>
  <c r="E74" i="114"/>
  <c r="F74" i="114"/>
  <c r="G74" i="114"/>
  <c r="H74" i="114"/>
  <c r="I74" i="114"/>
  <c r="J74" i="114"/>
  <c r="K74" i="114"/>
  <c r="L74" i="114"/>
  <c r="M74" i="114"/>
  <c r="N74" i="114"/>
  <c r="O74" i="114"/>
  <c r="A75" i="114"/>
  <c r="B75" i="114"/>
  <c r="C75" i="114"/>
  <c r="D75" i="114"/>
  <c r="E75" i="114"/>
  <c r="F75" i="114"/>
  <c r="G75" i="114"/>
  <c r="H75" i="114"/>
  <c r="I75" i="114"/>
  <c r="J75" i="114"/>
  <c r="K75" i="114"/>
  <c r="L75" i="114"/>
  <c r="M75" i="114"/>
  <c r="N75" i="114"/>
  <c r="O75" i="114"/>
  <c r="A76" i="114"/>
  <c r="B76" i="114"/>
  <c r="C76" i="114"/>
  <c r="D76" i="114"/>
  <c r="E76" i="114"/>
  <c r="F76" i="114"/>
  <c r="G76" i="114"/>
  <c r="H76" i="114"/>
  <c r="I76" i="114"/>
  <c r="J76" i="114"/>
  <c r="K76" i="114"/>
  <c r="L76" i="114"/>
  <c r="M76" i="114"/>
  <c r="N76" i="114"/>
  <c r="O76" i="114"/>
  <c r="A77" i="114"/>
  <c r="B77" i="114"/>
  <c r="C77" i="114"/>
  <c r="D77" i="114"/>
  <c r="E77" i="114"/>
  <c r="F77" i="114"/>
  <c r="G77" i="114"/>
  <c r="H77" i="114"/>
  <c r="I77" i="114"/>
  <c r="J77" i="114"/>
  <c r="K77" i="114"/>
  <c r="L77" i="114"/>
  <c r="M77" i="114"/>
  <c r="N77" i="114"/>
  <c r="O77" i="114"/>
  <c r="A78" i="114"/>
  <c r="B78" i="114"/>
  <c r="C78" i="114"/>
  <c r="D78" i="114"/>
  <c r="E78" i="114"/>
  <c r="F78" i="114"/>
  <c r="G78" i="114"/>
  <c r="H78" i="114"/>
  <c r="I78" i="114"/>
  <c r="J78" i="114"/>
  <c r="K78" i="114"/>
  <c r="L78" i="114"/>
  <c r="M78" i="114"/>
  <c r="N78" i="114"/>
  <c r="O78" i="114"/>
  <c r="A79" i="114"/>
  <c r="B79" i="114"/>
  <c r="C79" i="114"/>
  <c r="D79" i="114"/>
  <c r="E79" i="114"/>
  <c r="F79" i="114"/>
  <c r="G79" i="114"/>
  <c r="H79" i="114"/>
  <c r="I79" i="114"/>
  <c r="J79" i="114"/>
  <c r="K79" i="114"/>
  <c r="L79" i="114"/>
  <c r="M79" i="114"/>
  <c r="N79" i="114"/>
  <c r="O79" i="114"/>
  <c r="A80" i="114"/>
  <c r="B80" i="114"/>
  <c r="C80" i="114"/>
  <c r="D80" i="114"/>
  <c r="E80" i="114"/>
  <c r="F80" i="114"/>
  <c r="G80" i="114"/>
  <c r="H80" i="114"/>
  <c r="I80" i="114"/>
  <c r="J80" i="114"/>
  <c r="K80" i="114"/>
  <c r="L80" i="114"/>
  <c r="M80" i="114"/>
  <c r="N80" i="114"/>
  <c r="O80" i="114"/>
  <c r="A81" i="114"/>
  <c r="B81" i="114"/>
  <c r="C81" i="114"/>
  <c r="D81" i="114"/>
  <c r="E81" i="114"/>
  <c r="F81" i="114"/>
  <c r="G81" i="114"/>
  <c r="H81" i="114"/>
  <c r="I81" i="114"/>
  <c r="J81" i="114"/>
  <c r="K81" i="114"/>
  <c r="L81" i="114"/>
  <c r="M81" i="114"/>
  <c r="N81" i="114"/>
  <c r="O81" i="114"/>
  <c r="A82" i="114"/>
  <c r="B82" i="114"/>
  <c r="C82" i="114"/>
  <c r="D82" i="114"/>
  <c r="E82" i="114"/>
  <c r="F82" i="114"/>
  <c r="G82" i="114"/>
  <c r="H82" i="114"/>
  <c r="I82" i="114"/>
  <c r="J82" i="114"/>
  <c r="K82" i="114"/>
  <c r="L82" i="114"/>
  <c r="M82" i="114"/>
  <c r="N82" i="114"/>
  <c r="O82" i="114"/>
  <c r="A83" i="114"/>
  <c r="B83" i="114"/>
  <c r="C83" i="114"/>
  <c r="D83" i="114"/>
  <c r="E83" i="114"/>
  <c r="F83" i="114"/>
  <c r="G83" i="114"/>
  <c r="H83" i="114"/>
  <c r="I83" i="114"/>
  <c r="J83" i="114"/>
  <c r="K83" i="114"/>
  <c r="L83" i="114"/>
  <c r="M83" i="114"/>
  <c r="N83" i="114"/>
  <c r="O83" i="114"/>
  <c r="A84" i="114"/>
  <c r="B84" i="114"/>
  <c r="C84" i="114"/>
  <c r="D84" i="114"/>
  <c r="E84" i="114"/>
  <c r="F84" i="114"/>
  <c r="G84" i="114"/>
  <c r="H84" i="114"/>
  <c r="I84" i="114"/>
  <c r="J84" i="114"/>
  <c r="K84" i="114"/>
  <c r="L84" i="114"/>
  <c r="M84" i="114"/>
  <c r="N84" i="114"/>
  <c r="O84" i="114"/>
  <c r="A85" i="114"/>
  <c r="B85" i="114"/>
  <c r="C85" i="114"/>
  <c r="D85" i="114"/>
  <c r="E85" i="114"/>
  <c r="F85" i="114"/>
  <c r="G85" i="114"/>
  <c r="H85" i="114"/>
  <c r="I85" i="114"/>
  <c r="J85" i="114"/>
  <c r="K85" i="114"/>
  <c r="L85" i="114"/>
  <c r="M85" i="114"/>
  <c r="N85" i="114"/>
  <c r="O85" i="114"/>
  <c r="A86" i="114"/>
  <c r="B86" i="114"/>
  <c r="C86" i="114"/>
  <c r="D86" i="114"/>
  <c r="E86" i="114"/>
  <c r="F86" i="114"/>
  <c r="G86" i="114"/>
  <c r="H86" i="114"/>
  <c r="I86" i="114"/>
  <c r="J86" i="114"/>
  <c r="K86" i="114"/>
  <c r="L86" i="114"/>
  <c r="M86" i="114"/>
  <c r="N86" i="114"/>
  <c r="O86" i="114"/>
  <c r="A87" i="114"/>
  <c r="B87" i="114"/>
  <c r="C87" i="114"/>
  <c r="D87" i="114"/>
  <c r="E87" i="114"/>
  <c r="F87" i="114"/>
  <c r="G87" i="114"/>
  <c r="H87" i="114"/>
  <c r="I87" i="114"/>
  <c r="J87" i="114"/>
  <c r="K87" i="114"/>
  <c r="L87" i="114"/>
  <c r="M87" i="114"/>
  <c r="N87" i="114"/>
  <c r="O87" i="114"/>
  <c r="A88" i="114"/>
  <c r="B88" i="114"/>
  <c r="C88" i="114"/>
  <c r="D88" i="114"/>
  <c r="E88" i="114"/>
  <c r="F88" i="114"/>
  <c r="G88" i="114"/>
  <c r="H88" i="114"/>
  <c r="I88" i="114"/>
  <c r="J88" i="114"/>
  <c r="K88" i="114"/>
  <c r="L88" i="114"/>
  <c r="M88" i="114"/>
  <c r="N88" i="114"/>
  <c r="O88" i="114"/>
  <c r="A89" i="114"/>
  <c r="B89" i="114"/>
  <c r="C89" i="114"/>
  <c r="D89" i="114"/>
  <c r="E89" i="114"/>
  <c r="F89" i="114"/>
  <c r="G89" i="114"/>
  <c r="H89" i="114"/>
  <c r="I89" i="114"/>
  <c r="J89" i="114"/>
  <c r="K89" i="114"/>
  <c r="L89" i="114"/>
  <c r="M89" i="114"/>
  <c r="N89" i="114"/>
  <c r="O89" i="114"/>
  <c r="A90" i="114"/>
  <c r="B90" i="114"/>
  <c r="C90" i="114"/>
  <c r="D90" i="114"/>
  <c r="E90" i="114"/>
  <c r="F90" i="114"/>
  <c r="G90" i="114"/>
  <c r="H90" i="114"/>
  <c r="I90" i="114"/>
  <c r="J90" i="114"/>
  <c r="K90" i="114"/>
  <c r="L90" i="114"/>
  <c r="M90" i="114"/>
  <c r="N90" i="114"/>
  <c r="O90" i="114"/>
  <c r="A91" i="114"/>
  <c r="B91" i="114"/>
  <c r="C91" i="114"/>
  <c r="D91" i="114"/>
  <c r="E91" i="114"/>
  <c r="F91" i="114"/>
  <c r="G91" i="114"/>
  <c r="H91" i="114"/>
  <c r="I91" i="114"/>
  <c r="J91" i="114"/>
  <c r="K91" i="114"/>
  <c r="L91" i="114"/>
  <c r="M91" i="114"/>
  <c r="N91" i="114"/>
  <c r="O91" i="114"/>
  <c r="A92" i="114"/>
  <c r="B92" i="114"/>
  <c r="C92" i="114"/>
  <c r="D92" i="114"/>
  <c r="E92" i="114"/>
  <c r="F92" i="114"/>
  <c r="G92" i="114"/>
  <c r="H92" i="114"/>
  <c r="I92" i="114"/>
  <c r="J92" i="114"/>
  <c r="K92" i="114"/>
  <c r="L92" i="114"/>
  <c r="M92" i="114"/>
  <c r="N92" i="114"/>
  <c r="O92" i="114"/>
  <c r="A93" i="114"/>
  <c r="B93" i="114"/>
  <c r="C93" i="114"/>
  <c r="D93" i="114"/>
  <c r="E93" i="114"/>
  <c r="F93" i="114"/>
  <c r="G93" i="114"/>
  <c r="H93" i="114"/>
  <c r="I93" i="114"/>
  <c r="J93" i="114"/>
  <c r="K93" i="114"/>
  <c r="L93" i="114"/>
  <c r="M93" i="114"/>
  <c r="N93" i="114"/>
  <c r="O93" i="114"/>
  <c r="A94" i="114"/>
  <c r="B94" i="114"/>
  <c r="C94" i="114"/>
  <c r="D94" i="114"/>
  <c r="E94" i="114"/>
  <c r="F94" i="114"/>
  <c r="G94" i="114"/>
  <c r="H94" i="114"/>
  <c r="I94" i="114"/>
  <c r="J94" i="114"/>
  <c r="K94" i="114"/>
  <c r="L94" i="114"/>
  <c r="M94" i="114"/>
  <c r="N94" i="114"/>
  <c r="O94" i="114"/>
  <c r="A95" i="114"/>
  <c r="B95" i="114"/>
  <c r="C95" i="114"/>
  <c r="D95" i="114"/>
  <c r="E95" i="114"/>
  <c r="F95" i="114"/>
  <c r="G95" i="114"/>
  <c r="H95" i="114"/>
  <c r="I95" i="114"/>
  <c r="J95" i="114"/>
  <c r="K95" i="114"/>
  <c r="L95" i="114"/>
  <c r="M95" i="114"/>
  <c r="N95" i="114"/>
  <c r="O95" i="114"/>
  <c r="A96" i="114"/>
  <c r="B96" i="114"/>
  <c r="C96" i="114"/>
  <c r="D96" i="114"/>
  <c r="E96" i="114"/>
  <c r="F96" i="114"/>
  <c r="G96" i="114"/>
  <c r="H96" i="114"/>
  <c r="I96" i="114"/>
  <c r="J96" i="114"/>
  <c r="K96" i="114"/>
  <c r="L96" i="114"/>
  <c r="M96" i="114"/>
  <c r="N96" i="114"/>
  <c r="O96" i="114"/>
  <c r="A97" i="114"/>
  <c r="B97" i="114"/>
  <c r="C97" i="114"/>
  <c r="D97" i="114"/>
  <c r="E97" i="114"/>
  <c r="F97" i="114"/>
  <c r="G97" i="114"/>
  <c r="H97" i="114"/>
  <c r="I97" i="114"/>
  <c r="J97" i="114"/>
  <c r="K97" i="114"/>
  <c r="L97" i="114"/>
  <c r="M97" i="114"/>
  <c r="N97" i="114"/>
  <c r="O97" i="114"/>
  <c r="A98" i="114"/>
  <c r="B98" i="114"/>
  <c r="C98" i="114"/>
  <c r="D98" i="114"/>
  <c r="E98" i="114"/>
  <c r="F98" i="114"/>
  <c r="G98" i="114"/>
  <c r="H98" i="114"/>
  <c r="I98" i="114"/>
  <c r="J98" i="114"/>
  <c r="K98" i="114"/>
  <c r="L98" i="114"/>
  <c r="M98" i="114"/>
  <c r="N98" i="114"/>
  <c r="O98" i="114"/>
  <c r="A99" i="114"/>
  <c r="B99" i="114"/>
  <c r="C99" i="114"/>
  <c r="D99" i="114"/>
  <c r="E99" i="114"/>
  <c r="F99" i="114"/>
  <c r="G99" i="114"/>
  <c r="H99" i="114"/>
  <c r="I99" i="114"/>
  <c r="J99" i="114"/>
  <c r="K99" i="114"/>
  <c r="L99" i="114"/>
  <c r="M99" i="114"/>
  <c r="N99" i="114"/>
  <c r="O99" i="114"/>
  <c r="A100" i="114"/>
  <c r="B100" i="114"/>
  <c r="C100" i="114"/>
  <c r="D100" i="114"/>
  <c r="E100" i="114"/>
  <c r="F100" i="114"/>
  <c r="G100" i="114"/>
  <c r="H100" i="114"/>
  <c r="I100" i="114"/>
  <c r="J100" i="114"/>
  <c r="K100" i="114"/>
  <c r="L100" i="114"/>
  <c r="M100" i="114"/>
  <c r="N100" i="114"/>
  <c r="O100" i="114"/>
  <c r="A101" i="114"/>
  <c r="B101" i="114"/>
  <c r="C101" i="114"/>
  <c r="D101" i="114"/>
  <c r="E101" i="114"/>
  <c r="F101" i="114"/>
  <c r="G101" i="114"/>
  <c r="H101" i="114"/>
  <c r="I101" i="114"/>
  <c r="J101" i="114"/>
  <c r="K101" i="114"/>
  <c r="L101" i="114"/>
  <c r="M101" i="114"/>
  <c r="N101" i="114"/>
  <c r="O101" i="114"/>
  <c r="A102" i="114"/>
  <c r="B102" i="114"/>
  <c r="C102" i="114"/>
  <c r="D102" i="114"/>
  <c r="E102" i="114"/>
  <c r="F102" i="114"/>
  <c r="G102" i="114"/>
  <c r="H102" i="114"/>
  <c r="I102" i="114"/>
  <c r="J102" i="114"/>
  <c r="K102" i="114"/>
  <c r="L102" i="114"/>
  <c r="M102" i="114"/>
  <c r="N102" i="114"/>
  <c r="O102" i="114"/>
  <c r="A103" i="114"/>
  <c r="B103" i="114"/>
  <c r="C103" i="114"/>
  <c r="D103" i="114"/>
  <c r="E103" i="114"/>
  <c r="F103" i="114"/>
  <c r="G103" i="114"/>
  <c r="H103" i="114"/>
  <c r="I103" i="114"/>
  <c r="J103" i="114"/>
  <c r="K103" i="114"/>
  <c r="L103" i="114"/>
  <c r="M103" i="114"/>
  <c r="N103" i="114"/>
  <c r="O103" i="114"/>
  <c r="A104" i="114"/>
  <c r="B104" i="114"/>
  <c r="C104" i="114"/>
  <c r="D104" i="114"/>
  <c r="E104" i="114"/>
  <c r="F104" i="114"/>
  <c r="G104" i="114"/>
  <c r="H104" i="114"/>
  <c r="I104" i="114"/>
  <c r="J104" i="114"/>
  <c r="K104" i="114"/>
  <c r="L104" i="114"/>
  <c r="M104" i="114"/>
  <c r="N104" i="114"/>
  <c r="O104" i="114"/>
  <c r="A105" i="114"/>
  <c r="B105" i="114"/>
  <c r="C105" i="114"/>
  <c r="D105" i="114"/>
  <c r="E105" i="114"/>
  <c r="F105" i="114"/>
  <c r="G105" i="114"/>
  <c r="H105" i="114"/>
  <c r="I105" i="114"/>
  <c r="J105" i="114"/>
  <c r="K105" i="114"/>
  <c r="L105" i="114"/>
  <c r="M105" i="114"/>
  <c r="N105" i="114"/>
  <c r="O105" i="114"/>
  <c r="A106" i="114"/>
  <c r="B106" i="114"/>
  <c r="C106" i="114"/>
  <c r="D106" i="114"/>
  <c r="E106" i="114"/>
  <c r="F106" i="114"/>
  <c r="G106" i="114"/>
  <c r="H106" i="114"/>
  <c r="I106" i="114"/>
  <c r="J106" i="114"/>
  <c r="K106" i="114"/>
  <c r="L106" i="114"/>
  <c r="M106" i="114"/>
  <c r="N106" i="114"/>
  <c r="O106" i="114"/>
  <c r="A107" i="114"/>
  <c r="B107" i="114"/>
  <c r="C107" i="114"/>
  <c r="D107" i="114"/>
  <c r="E107" i="114"/>
  <c r="F107" i="114"/>
  <c r="G107" i="114"/>
  <c r="H107" i="114"/>
  <c r="I107" i="114"/>
  <c r="J107" i="114"/>
  <c r="K107" i="114"/>
  <c r="L107" i="114"/>
  <c r="M107" i="114"/>
  <c r="N107" i="114"/>
  <c r="O107" i="114"/>
  <c r="A108" i="114"/>
  <c r="B108" i="114"/>
  <c r="C108" i="114"/>
  <c r="D108" i="114"/>
  <c r="E108" i="114"/>
  <c r="F108" i="114"/>
  <c r="G108" i="114"/>
  <c r="H108" i="114"/>
  <c r="I108" i="114"/>
  <c r="J108" i="114"/>
  <c r="K108" i="114"/>
  <c r="L108" i="114"/>
  <c r="M108" i="114"/>
  <c r="N108" i="114"/>
  <c r="O108" i="114"/>
  <c r="A109" i="114"/>
  <c r="B109" i="114"/>
  <c r="C109" i="114"/>
  <c r="D109" i="114"/>
  <c r="E109" i="114"/>
  <c r="F109" i="114"/>
  <c r="G109" i="114"/>
  <c r="H109" i="114"/>
  <c r="I109" i="114"/>
  <c r="J109" i="114"/>
  <c r="K109" i="114"/>
  <c r="L109" i="114"/>
  <c r="M109" i="114"/>
  <c r="N109" i="114"/>
  <c r="O109" i="114"/>
  <c r="A110" i="114"/>
  <c r="B110" i="114"/>
  <c r="C110" i="114"/>
  <c r="D110" i="114"/>
  <c r="E110" i="114"/>
  <c r="F110" i="114"/>
  <c r="G110" i="114"/>
  <c r="H110" i="114"/>
  <c r="I110" i="114"/>
  <c r="J110" i="114"/>
  <c r="K110" i="114"/>
  <c r="L110" i="114"/>
  <c r="M110" i="114"/>
  <c r="N110" i="114"/>
  <c r="O110" i="114"/>
  <c r="A111" i="114"/>
  <c r="B111" i="114"/>
  <c r="C111" i="114"/>
  <c r="D111" i="114"/>
  <c r="E111" i="114"/>
  <c r="F111" i="114"/>
  <c r="G111" i="114"/>
  <c r="H111" i="114"/>
  <c r="I111" i="114"/>
  <c r="J111" i="114"/>
  <c r="K111" i="114"/>
  <c r="L111" i="114"/>
  <c r="M111" i="114"/>
  <c r="N111" i="114"/>
  <c r="O111" i="114"/>
  <c r="A112" i="114"/>
  <c r="B112" i="114"/>
  <c r="C112" i="114"/>
  <c r="D112" i="114"/>
  <c r="E112" i="114"/>
  <c r="F112" i="114"/>
  <c r="G112" i="114"/>
  <c r="H112" i="114"/>
  <c r="I112" i="114"/>
  <c r="J112" i="114"/>
  <c r="K112" i="114"/>
  <c r="L112" i="114"/>
  <c r="M112" i="114"/>
  <c r="N112" i="114"/>
  <c r="O112" i="114"/>
  <c r="A113" i="114"/>
  <c r="B113" i="114"/>
  <c r="C113" i="114"/>
  <c r="D113" i="114"/>
  <c r="E113" i="114"/>
  <c r="F113" i="114"/>
  <c r="G113" i="114"/>
  <c r="H113" i="114"/>
  <c r="I113" i="114"/>
  <c r="J113" i="114"/>
  <c r="K113" i="114"/>
  <c r="L113" i="114"/>
  <c r="M113" i="114"/>
  <c r="N113" i="114"/>
  <c r="O113" i="114"/>
  <c r="A114" i="114"/>
  <c r="B114" i="114"/>
  <c r="C114" i="114"/>
  <c r="D114" i="114"/>
  <c r="E114" i="114"/>
  <c r="F114" i="114"/>
  <c r="G114" i="114"/>
  <c r="H114" i="114"/>
  <c r="I114" i="114"/>
  <c r="J114" i="114"/>
  <c r="K114" i="114"/>
  <c r="L114" i="114"/>
  <c r="M114" i="114"/>
  <c r="N114" i="114"/>
  <c r="O114" i="114"/>
  <c r="A115" i="114"/>
  <c r="B115" i="114"/>
  <c r="C115" i="114"/>
  <c r="D115" i="114"/>
  <c r="E115" i="114"/>
  <c r="F115" i="114"/>
  <c r="G115" i="114"/>
  <c r="H115" i="114"/>
  <c r="I115" i="114"/>
  <c r="J115" i="114"/>
  <c r="K115" i="114"/>
  <c r="L115" i="114"/>
  <c r="M115" i="114"/>
  <c r="N115" i="114"/>
  <c r="O115" i="114"/>
  <c r="A116" i="114"/>
  <c r="B116" i="114"/>
  <c r="C116" i="114"/>
  <c r="D116" i="114"/>
  <c r="E116" i="114"/>
  <c r="F116" i="114"/>
  <c r="G116" i="114"/>
  <c r="H116" i="114"/>
  <c r="I116" i="114"/>
  <c r="J116" i="114"/>
  <c r="K116" i="114"/>
  <c r="L116" i="114"/>
  <c r="M116" i="114"/>
  <c r="N116" i="114"/>
  <c r="O116" i="114"/>
  <c r="A117" i="114"/>
  <c r="B117" i="114"/>
  <c r="C117" i="114"/>
  <c r="D117" i="114"/>
  <c r="E117" i="114"/>
  <c r="F117" i="114"/>
  <c r="G117" i="114"/>
  <c r="H117" i="114"/>
  <c r="I117" i="114"/>
  <c r="J117" i="114"/>
  <c r="K117" i="114"/>
  <c r="L117" i="114"/>
  <c r="M117" i="114"/>
  <c r="N117" i="114"/>
  <c r="O117" i="114"/>
  <c r="A118" i="114"/>
  <c r="B118" i="114"/>
  <c r="C118" i="114"/>
  <c r="D118" i="114"/>
  <c r="E118" i="114"/>
  <c r="F118" i="114"/>
  <c r="G118" i="114"/>
  <c r="H118" i="114"/>
  <c r="I118" i="114"/>
  <c r="J118" i="114"/>
  <c r="K118" i="114"/>
  <c r="L118" i="114"/>
  <c r="M118" i="114"/>
  <c r="N118" i="114"/>
  <c r="O118" i="114"/>
  <c r="A119" i="114"/>
  <c r="B119" i="114"/>
  <c r="C119" i="114"/>
  <c r="D119" i="114"/>
  <c r="E119" i="114"/>
  <c r="F119" i="114"/>
  <c r="G119" i="114"/>
  <c r="H119" i="114"/>
  <c r="I119" i="114"/>
  <c r="J119" i="114"/>
  <c r="K119" i="114"/>
  <c r="L119" i="114"/>
  <c r="M119" i="114"/>
  <c r="N119" i="114"/>
  <c r="O119" i="114"/>
  <c r="A120" i="114"/>
  <c r="B120" i="114"/>
  <c r="C120" i="114"/>
  <c r="D120" i="114"/>
  <c r="E120" i="114"/>
  <c r="F120" i="114"/>
  <c r="G120" i="114"/>
  <c r="H120" i="114"/>
  <c r="I120" i="114"/>
  <c r="J120" i="114"/>
  <c r="K120" i="114"/>
  <c r="L120" i="114"/>
  <c r="M120" i="114"/>
  <c r="N120" i="114"/>
  <c r="O120" i="114"/>
  <c r="A121" i="114"/>
  <c r="B121" i="114"/>
  <c r="C121" i="114"/>
  <c r="D121" i="114"/>
  <c r="E121" i="114"/>
  <c r="F121" i="114"/>
  <c r="G121" i="114"/>
  <c r="H121" i="114"/>
  <c r="I121" i="114"/>
  <c r="J121" i="114"/>
  <c r="K121" i="114"/>
  <c r="L121" i="114"/>
  <c r="M121" i="114"/>
  <c r="N121" i="114"/>
  <c r="O121" i="114"/>
  <c r="A122" i="114"/>
  <c r="B122" i="114"/>
  <c r="C122" i="114"/>
  <c r="D122" i="114"/>
  <c r="E122" i="114"/>
  <c r="F122" i="114"/>
  <c r="G122" i="114"/>
  <c r="H122" i="114"/>
  <c r="I122" i="114"/>
  <c r="J122" i="114"/>
  <c r="K122" i="114"/>
  <c r="L122" i="114"/>
  <c r="M122" i="114"/>
  <c r="N122" i="114"/>
  <c r="O122" i="114"/>
  <c r="A123" i="114"/>
  <c r="B123" i="114"/>
  <c r="C123" i="114"/>
  <c r="D123" i="114"/>
  <c r="E123" i="114"/>
  <c r="F123" i="114"/>
  <c r="G123" i="114"/>
  <c r="H123" i="114"/>
  <c r="I123" i="114"/>
  <c r="J123" i="114"/>
  <c r="K123" i="114"/>
  <c r="L123" i="114"/>
  <c r="M123" i="114"/>
  <c r="N123" i="114"/>
  <c r="O123" i="114"/>
  <c r="A124" i="114"/>
  <c r="B124" i="114"/>
  <c r="C124" i="114"/>
  <c r="D124" i="114"/>
  <c r="E124" i="114"/>
  <c r="F124" i="114"/>
  <c r="G124" i="114"/>
  <c r="H124" i="114"/>
  <c r="I124" i="114"/>
  <c r="J124" i="114"/>
  <c r="K124" i="114"/>
  <c r="L124" i="114"/>
  <c r="M124" i="114"/>
  <c r="N124" i="114"/>
  <c r="O124" i="114"/>
  <c r="A125" i="114"/>
  <c r="B125" i="114"/>
  <c r="C125" i="114"/>
  <c r="D125" i="114"/>
  <c r="E125" i="114"/>
  <c r="F125" i="114"/>
  <c r="G125" i="114"/>
  <c r="H125" i="114"/>
  <c r="I125" i="114"/>
  <c r="J125" i="114"/>
  <c r="K125" i="114"/>
  <c r="L125" i="114"/>
  <c r="M125" i="114"/>
  <c r="N125" i="114"/>
  <c r="O125" i="114"/>
  <c r="A126" i="114"/>
  <c r="B126" i="114"/>
  <c r="C126" i="114"/>
  <c r="D126" i="114"/>
  <c r="E126" i="114"/>
  <c r="F126" i="114"/>
  <c r="G126" i="114"/>
  <c r="H126" i="114"/>
  <c r="I126" i="114"/>
  <c r="J126" i="114"/>
  <c r="K126" i="114"/>
  <c r="L126" i="114"/>
  <c r="M126" i="114"/>
  <c r="N126" i="114"/>
  <c r="O126" i="114"/>
  <c r="A127" i="114"/>
  <c r="B127" i="114"/>
  <c r="C127" i="114"/>
  <c r="D127" i="114"/>
  <c r="E127" i="114"/>
  <c r="F127" i="114"/>
  <c r="G127" i="114"/>
  <c r="H127" i="114"/>
  <c r="I127" i="114"/>
  <c r="J127" i="114"/>
  <c r="K127" i="114"/>
  <c r="L127" i="114"/>
  <c r="M127" i="114"/>
  <c r="N127" i="114"/>
  <c r="O127" i="114"/>
  <c r="A128" i="114"/>
  <c r="B128" i="114"/>
  <c r="C128" i="114"/>
  <c r="D128" i="114"/>
  <c r="E128" i="114"/>
  <c r="F128" i="114"/>
  <c r="G128" i="114"/>
  <c r="H128" i="114"/>
  <c r="I128" i="114"/>
  <c r="J128" i="114"/>
  <c r="K128" i="114"/>
  <c r="L128" i="114"/>
  <c r="M128" i="114"/>
  <c r="N128" i="114"/>
  <c r="O128" i="114"/>
  <c r="A129" i="114"/>
  <c r="B129" i="114"/>
  <c r="C129" i="114"/>
  <c r="D129" i="114"/>
  <c r="E129" i="114"/>
  <c r="F129" i="114"/>
  <c r="G129" i="114"/>
  <c r="H129" i="114"/>
  <c r="I129" i="114"/>
  <c r="J129" i="114"/>
  <c r="K129" i="114"/>
  <c r="L129" i="114"/>
  <c r="M129" i="114"/>
  <c r="N129" i="114"/>
  <c r="O129" i="114"/>
  <c r="A130" i="114"/>
  <c r="B130" i="114"/>
  <c r="C130" i="114"/>
  <c r="D130" i="114"/>
  <c r="E130" i="114"/>
  <c r="F130" i="114"/>
  <c r="G130" i="114"/>
  <c r="H130" i="114"/>
  <c r="I130" i="114"/>
  <c r="J130" i="114"/>
  <c r="K130" i="114"/>
  <c r="L130" i="114"/>
  <c r="M130" i="114"/>
  <c r="N130" i="114"/>
  <c r="O130" i="114"/>
  <c r="A131" i="114"/>
  <c r="B131" i="114"/>
  <c r="C131" i="114"/>
  <c r="D131" i="114"/>
  <c r="E131" i="114"/>
  <c r="F131" i="114"/>
  <c r="G131" i="114"/>
  <c r="H131" i="114"/>
  <c r="I131" i="114"/>
  <c r="J131" i="114"/>
  <c r="K131" i="114"/>
  <c r="L131" i="114"/>
  <c r="M131" i="114"/>
  <c r="N131" i="114"/>
  <c r="O131" i="114"/>
  <c r="A132" i="114"/>
  <c r="B132" i="114"/>
  <c r="C132" i="114"/>
  <c r="D132" i="114"/>
  <c r="E132" i="114"/>
  <c r="F132" i="114"/>
  <c r="G132" i="114"/>
  <c r="H132" i="114"/>
  <c r="I132" i="114"/>
  <c r="J132" i="114"/>
  <c r="K132" i="114"/>
  <c r="L132" i="114"/>
  <c r="M132" i="114"/>
  <c r="N132" i="114"/>
  <c r="O132" i="114"/>
  <c r="A133" i="114"/>
  <c r="B133" i="114"/>
  <c r="C133" i="114"/>
  <c r="D133" i="114"/>
  <c r="E133" i="114"/>
  <c r="F133" i="114"/>
  <c r="G133" i="114"/>
  <c r="H133" i="114"/>
  <c r="I133" i="114"/>
  <c r="J133" i="114"/>
  <c r="K133" i="114"/>
  <c r="L133" i="114"/>
  <c r="M133" i="114"/>
  <c r="N133" i="114"/>
  <c r="O133" i="114"/>
  <c r="A134" i="114"/>
  <c r="B134" i="114"/>
  <c r="C134" i="114"/>
  <c r="D134" i="114"/>
  <c r="E134" i="114"/>
  <c r="F134" i="114"/>
  <c r="G134" i="114"/>
  <c r="H134" i="114"/>
  <c r="I134" i="114"/>
  <c r="J134" i="114"/>
  <c r="K134" i="114"/>
  <c r="L134" i="114"/>
  <c r="M134" i="114"/>
  <c r="N134" i="114"/>
  <c r="O134" i="114"/>
  <c r="A135" i="114"/>
  <c r="B135" i="114"/>
  <c r="C135" i="114"/>
  <c r="D135" i="114"/>
  <c r="E135" i="114"/>
  <c r="F135" i="114"/>
  <c r="G135" i="114"/>
  <c r="H135" i="114"/>
  <c r="I135" i="114"/>
  <c r="J135" i="114"/>
  <c r="K135" i="114"/>
  <c r="L135" i="114"/>
  <c r="M135" i="114"/>
  <c r="N135" i="114"/>
  <c r="O135" i="114"/>
  <c r="A136" i="114"/>
  <c r="B136" i="114"/>
  <c r="C136" i="114"/>
  <c r="D136" i="114"/>
  <c r="E136" i="114"/>
  <c r="F136" i="114"/>
  <c r="G136" i="114"/>
  <c r="H136" i="114"/>
  <c r="I136" i="114"/>
  <c r="J136" i="114"/>
  <c r="K136" i="114"/>
  <c r="L136" i="114"/>
  <c r="M136" i="114"/>
  <c r="N136" i="114"/>
  <c r="O136" i="114"/>
  <c r="A137" i="114"/>
  <c r="B137" i="114"/>
  <c r="C137" i="114"/>
  <c r="D137" i="114"/>
  <c r="E137" i="114"/>
  <c r="F137" i="114"/>
  <c r="G137" i="114"/>
  <c r="H137" i="114"/>
  <c r="I137" i="114"/>
  <c r="J137" i="114"/>
  <c r="K137" i="114"/>
  <c r="L137" i="114"/>
  <c r="M137" i="114"/>
  <c r="N137" i="114"/>
  <c r="O137" i="114"/>
  <c r="A138" i="114"/>
  <c r="B138" i="114"/>
  <c r="C138" i="114"/>
  <c r="D138" i="114"/>
  <c r="E138" i="114"/>
  <c r="F138" i="114"/>
  <c r="G138" i="114"/>
  <c r="H138" i="114"/>
  <c r="I138" i="114"/>
  <c r="J138" i="114"/>
  <c r="K138" i="114"/>
  <c r="L138" i="114"/>
  <c r="M138" i="114"/>
  <c r="N138" i="114"/>
  <c r="O138" i="114"/>
  <c r="A139" i="114"/>
  <c r="B139" i="114"/>
  <c r="C139" i="114"/>
  <c r="D139" i="114"/>
  <c r="E139" i="114"/>
  <c r="F139" i="114"/>
  <c r="G139" i="114"/>
  <c r="H139" i="114"/>
  <c r="I139" i="114"/>
  <c r="J139" i="114"/>
  <c r="K139" i="114"/>
  <c r="L139" i="114"/>
  <c r="M139" i="114"/>
  <c r="N139" i="114"/>
  <c r="O139" i="114"/>
  <c r="A140" i="114"/>
  <c r="B140" i="114"/>
  <c r="C140" i="114"/>
  <c r="D140" i="114"/>
  <c r="E140" i="114"/>
  <c r="F140" i="114"/>
  <c r="G140" i="114"/>
  <c r="H140" i="114"/>
  <c r="I140" i="114"/>
  <c r="J140" i="114"/>
  <c r="K140" i="114"/>
  <c r="L140" i="114"/>
  <c r="M140" i="114"/>
  <c r="N140" i="114"/>
  <c r="O140" i="114"/>
  <c r="A141" i="114"/>
  <c r="B141" i="114"/>
  <c r="C141" i="114"/>
  <c r="D141" i="114"/>
  <c r="E141" i="114"/>
  <c r="F141" i="114"/>
  <c r="G141" i="114"/>
  <c r="H141" i="114"/>
  <c r="I141" i="114"/>
  <c r="J141" i="114"/>
  <c r="K141" i="114"/>
  <c r="L141" i="114"/>
  <c r="M141" i="114"/>
  <c r="N141" i="114"/>
  <c r="O141" i="114"/>
  <c r="A142" i="114"/>
  <c r="B142" i="114"/>
  <c r="C142" i="114"/>
  <c r="D142" i="114"/>
  <c r="E142" i="114"/>
  <c r="F142" i="114"/>
  <c r="G142" i="114"/>
  <c r="H142" i="114"/>
  <c r="I142" i="114"/>
  <c r="J142" i="114"/>
  <c r="K142" i="114"/>
  <c r="L142" i="114"/>
  <c r="M142" i="114"/>
  <c r="N142" i="114"/>
  <c r="O142" i="114"/>
  <c r="A143" i="114"/>
  <c r="B143" i="114"/>
  <c r="C143" i="114"/>
  <c r="D143" i="114"/>
  <c r="E143" i="114"/>
  <c r="F143" i="114"/>
  <c r="G143" i="114"/>
  <c r="H143" i="114"/>
  <c r="I143" i="114"/>
  <c r="J143" i="114"/>
  <c r="K143" i="114"/>
  <c r="L143" i="114"/>
  <c r="M143" i="114"/>
  <c r="N143" i="114"/>
  <c r="O143" i="114"/>
  <c r="A144" i="114"/>
  <c r="B144" i="114"/>
  <c r="C144" i="114"/>
  <c r="D144" i="114"/>
  <c r="E144" i="114"/>
  <c r="F144" i="114"/>
  <c r="G144" i="114"/>
  <c r="H144" i="114"/>
  <c r="I144" i="114"/>
  <c r="J144" i="114"/>
  <c r="K144" i="114"/>
  <c r="L144" i="114"/>
  <c r="M144" i="114"/>
  <c r="N144" i="114"/>
  <c r="O144" i="114"/>
  <c r="A145" i="114"/>
  <c r="B145" i="114"/>
  <c r="C145" i="114"/>
  <c r="D145" i="114"/>
  <c r="E145" i="114"/>
  <c r="F145" i="114"/>
  <c r="G145" i="114"/>
  <c r="H145" i="114"/>
  <c r="I145" i="114"/>
  <c r="J145" i="114"/>
  <c r="K145" i="114"/>
  <c r="L145" i="114"/>
  <c r="M145" i="114"/>
  <c r="N145" i="114"/>
  <c r="O145" i="114"/>
  <c r="A146" i="114"/>
  <c r="B146" i="114"/>
  <c r="C146" i="114"/>
  <c r="D146" i="114"/>
  <c r="E146" i="114"/>
  <c r="F146" i="114"/>
  <c r="G146" i="114"/>
  <c r="H146" i="114"/>
  <c r="I146" i="114"/>
  <c r="J146" i="114"/>
  <c r="K146" i="114"/>
  <c r="L146" i="114"/>
  <c r="M146" i="114"/>
  <c r="N146" i="114"/>
  <c r="O146" i="114"/>
  <c r="A147" i="114"/>
  <c r="B147" i="114"/>
  <c r="C147" i="114"/>
  <c r="D147" i="114"/>
  <c r="E147" i="114"/>
  <c r="F147" i="114"/>
  <c r="G147" i="114"/>
  <c r="H147" i="114"/>
  <c r="I147" i="114"/>
  <c r="J147" i="114"/>
  <c r="K147" i="114"/>
  <c r="L147" i="114"/>
  <c r="M147" i="114"/>
  <c r="N147" i="114"/>
  <c r="O147" i="114"/>
  <c r="A148" i="114"/>
  <c r="B148" i="114"/>
  <c r="C148" i="114"/>
  <c r="D148" i="114"/>
  <c r="E148" i="114"/>
  <c r="F148" i="114"/>
  <c r="G148" i="114"/>
  <c r="H148" i="114"/>
  <c r="I148" i="114"/>
  <c r="J148" i="114"/>
  <c r="K148" i="114"/>
  <c r="L148" i="114"/>
  <c r="M148" i="114"/>
  <c r="N148" i="114"/>
  <c r="O148" i="114"/>
  <c r="A149" i="114"/>
  <c r="B149" i="114"/>
  <c r="C149" i="114"/>
  <c r="D149" i="114"/>
  <c r="E149" i="114"/>
  <c r="F149" i="114"/>
  <c r="G149" i="114"/>
  <c r="H149" i="114"/>
  <c r="I149" i="114"/>
  <c r="J149" i="114"/>
  <c r="K149" i="114"/>
  <c r="L149" i="114"/>
  <c r="M149" i="114"/>
  <c r="N149" i="114"/>
  <c r="O149" i="114"/>
  <c r="A150" i="114"/>
  <c r="B150" i="114"/>
  <c r="C150" i="114"/>
  <c r="D150" i="114"/>
  <c r="E150" i="114"/>
  <c r="F150" i="114"/>
  <c r="G150" i="114"/>
  <c r="H150" i="114"/>
  <c r="I150" i="114"/>
  <c r="J150" i="114"/>
  <c r="K150" i="114"/>
  <c r="L150" i="114"/>
  <c r="M150" i="114"/>
  <c r="N150" i="114"/>
  <c r="O150" i="114"/>
  <c r="A151" i="114"/>
  <c r="B151" i="114"/>
  <c r="C151" i="114"/>
  <c r="D151" i="114"/>
  <c r="E151" i="114"/>
  <c r="F151" i="114"/>
  <c r="G151" i="114"/>
  <c r="H151" i="114"/>
  <c r="I151" i="114"/>
  <c r="J151" i="114"/>
  <c r="K151" i="114"/>
  <c r="L151" i="114"/>
  <c r="M151" i="114"/>
  <c r="N151" i="114"/>
  <c r="O151" i="114"/>
  <c r="A152" i="114"/>
  <c r="B152" i="114"/>
  <c r="C152" i="114"/>
  <c r="D152" i="114"/>
  <c r="E152" i="114"/>
  <c r="F152" i="114"/>
  <c r="G152" i="114"/>
  <c r="H152" i="114"/>
  <c r="I152" i="114"/>
  <c r="J152" i="114"/>
  <c r="K152" i="114"/>
  <c r="L152" i="114"/>
  <c r="M152" i="114"/>
  <c r="N152" i="114"/>
  <c r="O152" i="114"/>
  <c r="A153" i="114"/>
  <c r="B153" i="114"/>
  <c r="C153" i="114"/>
  <c r="D153" i="114"/>
  <c r="E153" i="114"/>
  <c r="F153" i="114"/>
  <c r="G153" i="114"/>
  <c r="H153" i="114"/>
  <c r="I153" i="114"/>
  <c r="J153" i="114"/>
  <c r="K153" i="114"/>
  <c r="L153" i="114"/>
  <c r="M153" i="114"/>
  <c r="N153" i="114"/>
  <c r="O153" i="114"/>
  <c r="A154" i="114"/>
  <c r="B154" i="114"/>
  <c r="C154" i="114"/>
  <c r="D154" i="114"/>
  <c r="E154" i="114"/>
  <c r="F154" i="114"/>
  <c r="G154" i="114"/>
  <c r="H154" i="114"/>
  <c r="I154" i="114"/>
  <c r="J154" i="114"/>
  <c r="K154" i="114"/>
  <c r="L154" i="114"/>
  <c r="M154" i="114"/>
  <c r="N154" i="114"/>
  <c r="O154" i="114"/>
  <c r="A155" i="114"/>
  <c r="B155" i="114"/>
  <c r="C155" i="114"/>
  <c r="D155" i="114"/>
  <c r="E155" i="114"/>
  <c r="F155" i="114"/>
  <c r="G155" i="114"/>
  <c r="H155" i="114"/>
  <c r="I155" i="114"/>
  <c r="J155" i="114"/>
  <c r="K155" i="114"/>
  <c r="L155" i="114"/>
  <c r="M155" i="114"/>
  <c r="N155" i="114"/>
  <c r="O155" i="114"/>
  <c r="A156" i="114"/>
  <c r="B156" i="114"/>
  <c r="C156" i="114"/>
  <c r="D156" i="114"/>
  <c r="E156" i="114"/>
  <c r="F156" i="114"/>
  <c r="G156" i="114"/>
  <c r="H156" i="114"/>
  <c r="I156" i="114"/>
  <c r="J156" i="114"/>
  <c r="K156" i="114"/>
  <c r="L156" i="114"/>
  <c r="M156" i="114"/>
  <c r="N156" i="114"/>
  <c r="O156" i="114"/>
  <c r="A157" i="114"/>
  <c r="B157" i="114"/>
  <c r="C157" i="114"/>
  <c r="D157" i="114"/>
  <c r="E157" i="114"/>
  <c r="F157" i="114"/>
  <c r="G157" i="114"/>
  <c r="H157" i="114"/>
  <c r="I157" i="114"/>
  <c r="J157" i="114"/>
  <c r="K157" i="114"/>
  <c r="L157" i="114"/>
  <c r="M157" i="114"/>
  <c r="N157" i="114"/>
  <c r="O157" i="114"/>
  <c r="A158" i="114"/>
  <c r="B158" i="114"/>
  <c r="C158" i="114"/>
  <c r="D158" i="114"/>
  <c r="E158" i="114"/>
  <c r="F158" i="114"/>
  <c r="G158" i="114"/>
  <c r="H158" i="114"/>
  <c r="I158" i="114"/>
  <c r="J158" i="114"/>
  <c r="K158" i="114"/>
  <c r="L158" i="114"/>
  <c r="M158" i="114"/>
  <c r="N158" i="114"/>
  <c r="O158" i="114"/>
  <c r="A159" i="114"/>
  <c r="B159" i="114"/>
  <c r="C159" i="114"/>
  <c r="D159" i="114"/>
  <c r="E159" i="114"/>
  <c r="F159" i="114"/>
  <c r="G159" i="114"/>
  <c r="H159" i="114"/>
  <c r="I159" i="114"/>
  <c r="J159" i="114"/>
  <c r="K159" i="114"/>
  <c r="L159" i="114"/>
  <c r="M159" i="114"/>
  <c r="N159" i="114"/>
  <c r="O159" i="114"/>
  <c r="A160" i="114"/>
  <c r="B160" i="114"/>
  <c r="C160" i="114"/>
  <c r="D160" i="114"/>
  <c r="E160" i="114"/>
  <c r="F160" i="114"/>
  <c r="G160" i="114"/>
  <c r="H160" i="114"/>
  <c r="I160" i="114"/>
  <c r="J160" i="114"/>
  <c r="K160" i="114"/>
  <c r="L160" i="114"/>
  <c r="M160" i="114"/>
  <c r="N160" i="114"/>
  <c r="O160" i="114"/>
  <c r="A161" i="114"/>
  <c r="B161" i="114"/>
  <c r="C161" i="114"/>
  <c r="D161" i="114"/>
  <c r="E161" i="114"/>
  <c r="F161" i="114"/>
  <c r="G161" i="114"/>
  <c r="H161" i="114"/>
  <c r="I161" i="114"/>
  <c r="J161" i="114"/>
  <c r="K161" i="114"/>
  <c r="L161" i="114"/>
  <c r="M161" i="114"/>
  <c r="N161" i="114"/>
  <c r="O161" i="114"/>
  <c r="A162" i="114"/>
  <c r="B162" i="114"/>
  <c r="C162" i="114"/>
  <c r="D162" i="114"/>
  <c r="E162" i="114"/>
  <c r="F162" i="114"/>
  <c r="G162" i="114"/>
  <c r="H162" i="114"/>
  <c r="I162" i="114"/>
  <c r="J162" i="114"/>
  <c r="K162" i="114"/>
  <c r="L162" i="114"/>
  <c r="M162" i="114"/>
  <c r="N162" i="114"/>
  <c r="O162" i="114"/>
  <c r="A163" i="114"/>
  <c r="B163" i="114"/>
  <c r="C163" i="114"/>
  <c r="D163" i="114"/>
  <c r="E163" i="114"/>
  <c r="F163" i="114"/>
  <c r="G163" i="114"/>
  <c r="H163" i="114"/>
  <c r="I163" i="114"/>
  <c r="J163" i="114"/>
  <c r="K163" i="114"/>
  <c r="L163" i="114"/>
  <c r="M163" i="114"/>
  <c r="N163" i="114"/>
  <c r="O163" i="114"/>
  <c r="A164" i="114"/>
  <c r="B164" i="114"/>
  <c r="C164" i="114"/>
  <c r="D164" i="114"/>
  <c r="E164" i="114"/>
  <c r="F164" i="114"/>
  <c r="G164" i="114"/>
  <c r="H164" i="114"/>
  <c r="I164" i="114"/>
  <c r="J164" i="114"/>
  <c r="K164" i="114"/>
  <c r="L164" i="114"/>
  <c r="M164" i="114"/>
  <c r="N164" i="114"/>
  <c r="O164" i="114"/>
  <c r="A165" i="114"/>
  <c r="B165" i="114"/>
  <c r="C165" i="114"/>
  <c r="D165" i="114"/>
  <c r="E165" i="114"/>
  <c r="F165" i="114"/>
  <c r="G165" i="114"/>
  <c r="H165" i="114"/>
  <c r="I165" i="114"/>
  <c r="J165" i="114"/>
  <c r="K165" i="114"/>
  <c r="L165" i="114"/>
  <c r="M165" i="114"/>
  <c r="N165" i="114"/>
  <c r="O165" i="114"/>
  <c r="A166" i="114"/>
  <c r="B166" i="114"/>
  <c r="C166" i="114"/>
  <c r="D166" i="114"/>
  <c r="E166" i="114"/>
  <c r="F166" i="114"/>
  <c r="G166" i="114"/>
  <c r="H166" i="114"/>
  <c r="I166" i="114"/>
  <c r="J166" i="114"/>
  <c r="K166" i="114"/>
  <c r="L166" i="114"/>
  <c r="M166" i="114"/>
  <c r="N166" i="114"/>
  <c r="O166" i="114"/>
  <c r="A167" i="114"/>
  <c r="B167" i="114"/>
  <c r="C167" i="114"/>
  <c r="D167" i="114"/>
  <c r="E167" i="114"/>
  <c r="F167" i="114"/>
  <c r="G167" i="114"/>
  <c r="H167" i="114"/>
  <c r="I167" i="114"/>
  <c r="J167" i="114"/>
  <c r="K167" i="114"/>
  <c r="L167" i="114"/>
  <c r="M167" i="114"/>
  <c r="N167" i="114"/>
  <c r="O167" i="114"/>
  <c r="A168" i="114"/>
  <c r="B168" i="114"/>
  <c r="C168" i="114"/>
  <c r="D168" i="114"/>
  <c r="E168" i="114"/>
  <c r="F168" i="114"/>
  <c r="G168" i="114"/>
  <c r="H168" i="114"/>
  <c r="I168" i="114"/>
  <c r="J168" i="114"/>
  <c r="K168" i="114"/>
  <c r="L168" i="114"/>
  <c r="M168" i="114"/>
  <c r="N168" i="114"/>
  <c r="O168" i="114"/>
  <c r="A169" i="114"/>
  <c r="B169" i="114"/>
  <c r="C169" i="114"/>
  <c r="D169" i="114"/>
  <c r="E169" i="114"/>
  <c r="F169" i="114"/>
  <c r="G169" i="114"/>
  <c r="H169" i="114"/>
  <c r="I169" i="114"/>
  <c r="J169" i="114"/>
  <c r="K169" i="114"/>
  <c r="L169" i="114"/>
  <c r="M169" i="114"/>
  <c r="N169" i="114"/>
  <c r="O169" i="114"/>
  <c r="A170" i="114"/>
  <c r="B170" i="114"/>
  <c r="C170" i="114"/>
  <c r="D170" i="114"/>
  <c r="E170" i="114"/>
  <c r="F170" i="114"/>
  <c r="G170" i="114"/>
  <c r="H170" i="114"/>
  <c r="I170" i="114"/>
  <c r="J170" i="114"/>
  <c r="K170" i="114"/>
  <c r="L170" i="114"/>
  <c r="M170" i="114"/>
  <c r="N170" i="114"/>
  <c r="O170" i="114"/>
  <c r="A171" i="114"/>
  <c r="B171" i="114"/>
  <c r="C171" i="114"/>
  <c r="D171" i="114"/>
  <c r="E171" i="114"/>
  <c r="F171" i="114"/>
  <c r="G171" i="114"/>
  <c r="H171" i="114"/>
  <c r="I171" i="114"/>
  <c r="J171" i="114"/>
  <c r="K171" i="114"/>
  <c r="L171" i="114"/>
  <c r="M171" i="114"/>
  <c r="N171" i="114"/>
  <c r="O171" i="114"/>
  <c r="A172" i="114"/>
  <c r="B172" i="114"/>
  <c r="C172" i="114"/>
  <c r="D172" i="114"/>
  <c r="E172" i="114"/>
  <c r="F172" i="114"/>
  <c r="G172" i="114"/>
  <c r="H172" i="114"/>
  <c r="I172" i="114"/>
  <c r="J172" i="114"/>
  <c r="K172" i="114"/>
  <c r="L172" i="114"/>
  <c r="M172" i="114"/>
  <c r="N172" i="114"/>
  <c r="O172" i="114"/>
  <c r="A173" i="114"/>
  <c r="B173" i="114"/>
  <c r="C173" i="114"/>
  <c r="D173" i="114"/>
  <c r="E173" i="114"/>
  <c r="F173" i="114"/>
  <c r="G173" i="114"/>
  <c r="H173" i="114"/>
  <c r="I173" i="114"/>
  <c r="J173" i="114"/>
  <c r="K173" i="114"/>
  <c r="L173" i="114"/>
  <c r="M173" i="114"/>
  <c r="N173" i="114"/>
  <c r="O173" i="114"/>
  <c r="A174" i="114"/>
  <c r="B174" i="114"/>
  <c r="C174" i="114"/>
  <c r="D174" i="114"/>
  <c r="E174" i="114"/>
  <c r="F174" i="114"/>
  <c r="G174" i="114"/>
  <c r="H174" i="114"/>
  <c r="I174" i="114"/>
  <c r="J174" i="114"/>
  <c r="K174" i="114"/>
  <c r="L174" i="114"/>
  <c r="M174" i="114"/>
  <c r="N174" i="114"/>
  <c r="O174" i="114"/>
  <c r="A175" i="114"/>
  <c r="B175" i="114"/>
  <c r="C175" i="114"/>
  <c r="D175" i="114"/>
  <c r="E175" i="114"/>
  <c r="F175" i="114"/>
  <c r="G175" i="114"/>
  <c r="H175" i="114"/>
  <c r="I175" i="114"/>
  <c r="J175" i="114"/>
  <c r="K175" i="114"/>
  <c r="L175" i="114"/>
  <c r="M175" i="114"/>
  <c r="N175" i="114"/>
  <c r="O175" i="114"/>
  <c r="A176" i="114"/>
  <c r="B176" i="114"/>
  <c r="C176" i="114"/>
  <c r="D176" i="114"/>
  <c r="E176" i="114"/>
  <c r="F176" i="114"/>
  <c r="G176" i="114"/>
  <c r="H176" i="114"/>
  <c r="I176" i="114"/>
  <c r="J176" i="114"/>
  <c r="K176" i="114"/>
  <c r="L176" i="114"/>
  <c r="M176" i="114"/>
  <c r="N176" i="114"/>
  <c r="O176" i="114"/>
  <c r="A177" i="114"/>
  <c r="B177" i="114"/>
  <c r="C177" i="114"/>
  <c r="D177" i="114"/>
  <c r="E177" i="114"/>
  <c r="F177" i="114"/>
  <c r="G177" i="114"/>
  <c r="H177" i="114"/>
  <c r="I177" i="114"/>
  <c r="J177" i="114"/>
  <c r="K177" i="114"/>
  <c r="L177" i="114"/>
  <c r="M177" i="114"/>
  <c r="N177" i="114"/>
  <c r="O177" i="114"/>
  <c r="A178" i="114"/>
  <c r="B178" i="114"/>
  <c r="C178" i="114"/>
  <c r="D178" i="114"/>
  <c r="E178" i="114"/>
  <c r="F178" i="114"/>
  <c r="G178" i="114"/>
  <c r="H178" i="114"/>
  <c r="I178" i="114"/>
  <c r="J178" i="114"/>
  <c r="K178" i="114"/>
  <c r="L178" i="114"/>
  <c r="M178" i="114"/>
  <c r="N178" i="114"/>
  <c r="O178" i="114"/>
  <c r="A179" i="114"/>
  <c r="B179" i="114"/>
  <c r="C179" i="114"/>
  <c r="D179" i="114"/>
  <c r="E179" i="114"/>
  <c r="F179" i="114"/>
  <c r="G179" i="114"/>
  <c r="H179" i="114"/>
  <c r="I179" i="114"/>
  <c r="J179" i="114"/>
  <c r="K179" i="114"/>
  <c r="L179" i="114"/>
  <c r="M179" i="114"/>
  <c r="N179" i="114"/>
  <c r="O179" i="114"/>
  <c r="A180" i="114"/>
  <c r="B180" i="114"/>
  <c r="C180" i="114"/>
  <c r="D180" i="114"/>
  <c r="E180" i="114"/>
  <c r="F180" i="114"/>
  <c r="G180" i="114"/>
  <c r="H180" i="114"/>
  <c r="I180" i="114"/>
  <c r="J180" i="114"/>
  <c r="K180" i="114"/>
  <c r="L180" i="114"/>
  <c r="M180" i="114"/>
  <c r="N180" i="114"/>
  <c r="O180" i="114"/>
  <c r="A181" i="114"/>
  <c r="B181" i="114"/>
  <c r="C181" i="114"/>
  <c r="D181" i="114"/>
  <c r="E181" i="114"/>
  <c r="F181" i="114"/>
  <c r="G181" i="114"/>
  <c r="H181" i="114"/>
  <c r="I181" i="114"/>
  <c r="J181" i="114"/>
  <c r="K181" i="114"/>
  <c r="L181" i="114"/>
  <c r="M181" i="114"/>
  <c r="N181" i="114"/>
  <c r="O181" i="114"/>
  <c r="A182" i="114"/>
  <c r="B182" i="114"/>
  <c r="C182" i="114"/>
  <c r="D182" i="114"/>
  <c r="E182" i="114"/>
  <c r="F182" i="114"/>
  <c r="G182" i="114"/>
  <c r="H182" i="114"/>
  <c r="I182" i="114"/>
  <c r="J182" i="114"/>
  <c r="K182" i="114"/>
  <c r="L182" i="114"/>
  <c r="M182" i="114"/>
  <c r="N182" i="114"/>
  <c r="O182" i="114"/>
  <c r="A183" i="114"/>
  <c r="B183" i="114"/>
  <c r="C183" i="114"/>
  <c r="D183" i="114"/>
  <c r="E183" i="114"/>
  <c r="F183" i="114"/>
  <c r="G183" i="114"/>
  <c r="H183" i="114"/>
  <c r="I183" i="114"/>
  <c r="J183" i="114"/>
  <c r="K183" i="114"/>
  <c r="L183" i="114"/>
  <c r="M183" i="114"/>
  <c r="N183" i="114"/>
  <c r="O183" i="114"/>
  <c r="A184" i="114"/>
  <c r="B184" i="114"/>
  <c r="C184" i="114"/>
  <c r="D184" i="114"/>
  <c r="E184" i="114"/>
  <c r="F184" i="114"/>
  <c r="G184" i="114"/>
  <c r="H184" i="114"/>
  <c r="I184" i="114"/>
  <c r="J184" i="114"/>
  <c r="K184" i="114"/>
  <c r="L184" i="114"/>
  <c r="M184" i="114"/>
  <c r="N184" i="114"/>
  <c r="O184" i="114"/>
  <c r="A185" i="114"/>
  <c r="B185" i="114"/>
  <c r="C185" i="114"/>
  <c r="D185" i="114"/>
  <c r="E185" i="114"/>
  <c r="F185" i="114"/>
  <c r="G185" i="114"/>
  <c r="H185" i="114"/>
  <c r="I185" i="114"/>
  <c r="J185" i="114"/>
  <c r="K185" i="114"/>
  <c r="L185" i="114"/>
  <c r="M185" i="114"/>
  <c r="N185" i="114"/>
  <c r="O185" i="114"/>
  <c r="A186" i="114"/>
  <c r="B186" i="114"/>
  <c r="C186" i="114"/>
  <c r="D186" i="114"/>
  <c r="E186" i="114"/>
  <c r="F186" i="114"/>
  <c r="G186" i="114"/>
  <c r="H186" i="114"/>
  <c r="I186" i="114"/>
  <c r="J186" i="114"/>
  <c r="K186" i="114"/>
  <c r="L186" i="114"/>
  <c r="M186" i="114"/>
  <c r="N186" i="114"/>
  <c r="O186" i="114"/>
  <c r="A187" i="114"/>
  <c r="B187" i="114"/>
  <c r="C187" i="114"/>
  <c r="D187" i="114"/>
  <c r="E187" i="114"/>
  <c r="F187" i="114"/>
  <c r="G187" i="114"/>
  <c r="H187" i="114"/>
  <c r="I187" i="114"/>
  <c r="J187" i="114"/>
  <c r="K187" i="114"/>
  <c r="L187" i="114"/>
  <c r="M187" i="114"/>
  <c r="N187" i="114"/>
  <c r="O187" i="114"/>
  <c r="A188" i="114"/>
  <c r="B188" i="114"/>
  <c r="C188" i="114"/>
  <c r="D188" i="114"/>
  <c r="E188" i="114"/>
  <c r="F188" i="114"/>
  <c r="G188" i="114"/>
  <c r="H188" i="114"/>
  <c r="I188" i="114"/>
  <c r="J188" i="114"/>
  <c r="K188" i="114"/>
  <c r="L188" i="114"/>
  <c r="M188" i="114"/>
  <c r="N188" i="114"/>
  <c r="O188" i="114"/>
  <c r="A189" i="114"/>
  <c r="B189" i="114"/>
  <c r="C189" i="114"/>
  <c r="D189" i="114"/>
  <c r="E189" i="114"/>
  <c r="F189" i="114"/>
  <c r="G189" i="114"/>
  <c r="H189" i="114"/>
  <c r="I189" i="114"/>
  <c r="J189" i="114"/>
  <c r="K189" i="114"/>
  <c r="L189" i="114"/>
  <c r="M189" i="114"/>
  <c r="N189" i="114"/>
  <c r="O189" i="114"/>
  <c r="A190" i="114"/>
  <c r="B190" i="114"/>
  <c r="C190" i="114"/>
  <c r="D190" i="114"/>
  <c r="E190" i="114"/>
  <c r="F190" i="114"/>
  <c r="G190" i="114"/>
  <c r="H190" i="114"/>
  <c r="I190" i="114"/>
  <c r="J190" i="114"/>
  <c r="K190" i="114"/>
  <c r="L190" i="114"/>
  <c r="M190" i="114"/>
  <c r="N190" i="114"/>
  <c r="O190" i="114"/>
  <c r="A191" i="114"/>
  <c r="B191" i="114"/>
  <c r="C191" i="114"/>
  <c r="D191" i="114"/>
  <c r="E191" i="114"/>
  <c r="F191" i="114"/>
  <c r="G191" i="114"/>
  <c r="H191" i="114"/>
  <c r="I191" i="114"/>
  <c r="J191" i="114"/>
  <c r="K191" i="114"/>
  <c r="L191" i="114"/>
  <c r="M191" i="114"/>
  <c r="N191" i="114"/>
  <c r="O191" i="114"/>
  <c r="A192" i="114"/>
  <c r="B192" i="114"/>
  <c r="C192" i="114"/>
  <c r="D192" i="114"/>
  <c r="E192" i="114"/>
  <c r="F192" i="114"/>
  <c r="G192" i="114"/>
  <c r="H192" i="114"/>
  <c r="I192" i="114"/>
  <c r="J192" i="114"/>
  <c r="K192" i="114"/>
  <c r="L192" i="114"/>
  <c r="M192" i="114"/>
  <c r="N192" i="114"/>
  <c r="O192" i="114"/>
  <c r="A193" i="114"/>
  <c r="B193" i="114"/>
  <c r="C193" i="114"/>
  <c r="D193" i="114"/>
  <c r="E193" i="114"/>
  <c r="F193" i="114"/>
  <c r="G193" i="114"/>
  <c r="H193" i="114"/>
  <c r="I193" i="114"/>
  <c r="J193" i="114"/>
  <c r="K193" i="114"/>
  <c r="L193" i="114"/>
  <c r="M193" i="114"/>
  <c r="N193" i="114"/>
  <c r="O193" i="114"/>
  <c r="A194" i="114"/>
  <c r="B194" i="114"/>
  <c r="C194" i="114"/>
  <c r="D194" i="114"/>
  <c r="E194" i="114"/>
  <c r="F194" i="114"/>
  <c r="G194" i="114"/>
  <c r="H194" i="114"/>
  <c r="I194" i="114"/>
  <c r="J194" i="114"/>
  <c r="K194" i="114"/>
  <c r="L194" i="114"/>
  <c r="M194" i="114"/>
  <c r="N194" i="114"/>
  <c r="O194" i="114"/>
  <c r="A195" i="114"/>
  <c r="B195" i="114"/>
  <c r="C195" i="114"/>
  <c r="D195" i="114"/>
  <c r="E195" i="114"/>
  <c r="F195" i="114"/>
  <c r="G195" i="114"/>
  <c r="H195" i="114"/>
  <c r="I195" i="114"/>
  <c r="J195" i="114"/>
  <c r="K195" i="114"/>
  <c r="L195" i="114"/>
  <c r="M195" i="114"/>
  <c r="N195" i="114"/>
  <c r="O195" i="114"/>
  <c r="A196" i="114"/>
  <c r="B196" i="114"/>
  <c r="C196" i="114"/>
  <c r="D196" i="114"/>
  <c r="E196" i="114"/>
  <c r="F196" i="114"/>
  <c r="G196" i="114"/>
  <c r="H196" i="114"/>
  <c r="I196" i="114"/>
  <c r="J196" i="114"/>
  <c r="K196" i="114"/>
  <c r="L196" i="114"/>
  <c r="M196" i="114"/>
  <c r="N196" i="114"/>
  <c r="O196" i="114"/>
  <c r="A197" i="114"/>
  <c r="B197" i="114"/>
  <c r="C197" i="114"/>
  <c r="D197" i="114"/>
  <c r="E197" i="114"/>
  <c r="F197" i="114"/>
  <c r="G197" i="114"/>
  <c r="H197" i="114"/>
  <c r="I197" i="114"/>
  <c r="J197" i="114"/>
  <c r="K197" i="114"/>
  <c r="L197" i="114"/>
  <c r="M197" i="114"/>
  <c r="N197" i="114"/>
  <c r="O197" i="114"/>
  <c r="A198" i="114"/>
  <c r="B198" i="114"/>
  <c r="C198" i="114"/>
  <c r="D198" i="114"/>
  <c r="E198" i="114"/>
  <c r="F198" i="114"/>
  <c r="G198" i="114"/>
  <c r="H198" i="114"/>
  <c r="I198" i="114"/>
  <c r="J198" i="114"/>
  <c r="K198" i="114"/>
  <c r="L198" i="114"/>
  <c r="M198" i="114"/>
  <c r="N198" i="114"/>
  <c r="O198" i="114"/>
  <c r="A199" i="114"/>
  <c r="B199" i="114"/>
  <c r="C199" i="114"/>
  <c r="D199" i="114"/>
  <c r="E199" i="114"/>
  <c r="F199" i="114"/>
  <c r="G199" i="114"/>
  <c r="H199" i="114"/>
  <c r="I199" i="114"/>
  <c r="J199" i="114"/>
  <c r="K199" i="114"/>
  <c r="L199" i="114"/>
  <c r="M199" i="114"/>
  <c r="N199" i="114"/>
  <c r="O199" i="114"/>
  <c r="A200" i="114"/>
  <c r="B200" i="114"/>
  <c r="C200" i="114"/>
  <c r="D200" i="114"/>
  <c r="E200" i="114"/>
  <c r="F200" i="114"/>
  <c r="G200" i="114"/>
  <c r="H200" i="114"/>
  <c r="I200" i="114"/>
  <c r="J200" i="114"/>
  <c r="K200" i="114"/>
  <c r="L200" i="114"/>
  <c r="M200" i="114"/>
  <c r="N200" i="114"/>
  <c r="O200" i="114"/>
  <c r="O6" i="114"/>
  <c r="M6" i="114"/>
  <c r="B6" i="114"/>
  <c r="C6" i="114"/>
  <c r="D6" i="114"/>
  <c r="E6" i="114"/>
  <c r="F6" i="114"/>
  <c r="G6" i="114"/>
  <c r="H6" i="114"/>
  <c r="I6" i="114"/>
  <c r="J6" i="114"/>
  <c r="K6" i="114"/>
  <c r="L6" i="114"/>
  <c r="A6" i="114"/>
  <c r="A7" i="103" l="1"/>
  <c r="B7" i="103"/>
  <c r="C7" i="103"/>
  <c r="D7" i="103"/>
  <c r="E7" i="103"/>
  <c r="F7" i="103"/>
  <c r="G7" i="103"/>
  <c r="H7" i="103"/>
  <c r="I7" i="103"/>
  <c r="J7" i="103"/>
  <c r="K7" i="103"/>
  <c r="A8" i="103"/>
  <c r="B8" i="103"/>
  <c r="C8" i="103"/>
  <c r="D8" i="103"/>
  <c r="E8" i="103"/>
  <c r="F8" i="103"/>
  <c r="G8" i="103"/>
  <c r="H8" i="103"/>
  <c r="I8" i="103"/>
  <c r="J8" i="103"/>
  <c r="K8" i="103"/>
  <c r="A9" i="103"/>
  <c r="B9" i="103"/>
  <c r="C9" i="103"/>
  <c r="D9" i="103"/>
  <c r="E9" i="103"/>
  <c r="F9" i="103"/>
  <c r="G9" i="103"/>
  <c r="H9" i="103"/>
  <c r="I9" i="103"/>
  <c r="J9" i="103"/>
  <c r="K9" i="103"/>
  <c r="A10" i="103"/>
  <c r="B10" i="103"/>
  <c r="C10" i="103"/>
  <c r="D10" i="103"/>
  <c r="E10" i="103"/>
  <c r="F10" i="103"/>
  <c r="G10" i="103"/>
  <c r="H10" i="103"/>
  <c r="I10" i="103"/>
  <c r="J10" i="103"/>
  <c r="K10" i="103"/>
  <c r="A11" i="103"/>
  <c r="B11" i="103"/>
  <c r="C11" i="103"/>
  <c r="D11" i="103"/>
  <c r="E11" i="103"/>
  <c r="F11" i="103"/>
  <c r="G11" i="103"/>
  <c r="H11" i="103"/>
  <c r="I11" i="103"/>
  <c r="J11" i="103"/>
  <c r="K11" i="103"/>
  <c r="A12" i="103"/>
  <c r="B12" i="103"/>
  <c r="C12" i="103"/>
  <c r="D12" i="103"/>
  <c r="E12" i="103"/>
  <c r="F12" i="103"/>
  <c r="G12" i="103"/>
  <c r="H12" i="103"/>
  <c r="I12" i="103"/>
  <c r="J12" i="103"/>
  <c r="K12" i="103"/>
  <c r="A13" i="103"/>
  <c r="B13" i="103"/>
  <c r="C13" i="103"/>
  <c r="D13" i="103"/>
  <c r="E13" i="103"/>
  <c r="F13" i="103"/>
  <c r="G13" i="103"/>
  <c r="H13" i="103"/>
  <c r="I13" i="103"/>
  <c r="J13" i="103"/>
  <c r="K13" i="103"/>
  <c r="A14" i="103"/>
  <c r="B14" i="103"/>
  <c r="C14" i="103"/>
  <c r="D14" i="103"/>
  <c r="E14" i="103"/>
  <c r="F14" i="103"/>
  <c r="G14" i="103"/>
  <c r="H14" i="103"/>
  <c r="I14" i="103"/>
  <c r="J14" i="103"/>
  <c r="K14" i="103"/>
  <c r="A15" i="103"/>
  <c r="B15" i="103"/>
  <c r="C15" i="103"/>
  <c r="D15" i="103"/>
  <c r="E15" i="103"/>
  <c r="F15" i="103"/>
  <c r="G15" i="103"/>
  <c r="H15" i="103"/>
  <c r="I15" i="103"/>
  <c r="J15" i="103"/>
  <c r="K15" i="103"/>
  <c r="A16" i="103"/>
  <c r="B16" i="103"/>
  <c r="C16" i="103"/>
  <c r="D16" i="103"/>
  <c r="E16" i="103"/>
  <c r="F16" i="103"/>
  <c r="G16" i="103"/>
  <c r="H16" i="103"/>
  <c r="I16" i="103"/>
  <c r="J16" i="103"/>
  <c r="K16" i="103"/>
  <c r="A17" i="103"/>
  <c r="B17" i="103"/>
  <c r="C17" i="103"/>
  <c r="D17" i="103"/>
  <c r="E17" i="103"/>
  <c r="F17" i="103"/>
  <c r="G17" i="103"/>
  <c r="H17" i="103"/>
  <c r="I17" i="103"/>
  <c r="J17" i="103"/>
  <c r="K17" i="103"/>
  <c r="A18" i="103"/>
  <c r="B18" i="103"/>
  <c r="C18" i="103"/>
  <c r="D18" i="103"/>
  <c r="E18" i="103"/>
  <c r="F18" i="103"/>
  <c r="G18" i="103"/>
  <c r="H18" i="103"/>
  <c r="I18" i="103"/>
  <c r="J18" i="103"/>
  <c r="K18" i="103"/>
  <c r="A19" i="103"/>
  <c r="B19" i="103"/>
  <c r="C19" i="103"/>
  <c r="D19" i="103"/>
  <c r="E19" i="103"/>
  <c r="F19" i="103"/>
  <c r="G19" i="103"/>
  <c r="H19" i="103"/>
  <c r="I19" i="103"/>
  <c r="J19" i="103"/>
  <c r="K19" i="103"/>
  <c r="A20" i="103"/>
  <c r="B20" i="103"/>
  <c r="C20" i="103"/>
  <c r="D20" i="103"/>
  <c r="E20" i="103"/>
  <c r="F20" i="103"/>
  <c r="G20" i="103"/>
  <c r="H20" i="103"/>
  <c r="I20" i="103"/>
  <c r="J20" i="103"/>
  <c r="K20" i="103"/>
  <c r="A21" i="103"/>
  <c r="B21" i="103"/>
  <c r="C21" i="103"/>
  <c r="D21" i="103"/>
  <c r="E21" i="103"/>
  <c r="F21" i="103"/>
  <c r="G21" i="103"/>
  <c r="H21" i="103"/>
  <c r="I21" i="103"/>
  <c r="J21" i="103"/>
  <c r="K21" i="103"/>
  <c r="A22" i="103"/>
  <c r="B22" i="103"/>
  <c r="C22" i="103"/>
  <c r="D22" i="103"/>
  <c r="E22" i="103"/>
  <c r="F22" i="103"/>
  <c r="G22" i="103"/>
  <c r="H22" i="103"/>
  <c r="I22" i="103"/>
  <c r="J22" i="103"/>
  <c r="K22" i="103"/>
  <c r="A23" i="103"/>
  <c r="B23" i="103"/>
  <c r="C23" i="103"/>
  <c r="D23" i="103"/>
  <c r="E23" i="103"/>
  <c r="F23" i="103"/>
  <c r="G23" i="103"/>
  <c r="H23" i="103"/>
  <c r="I23" i="103"/>
  <c r="J23" i="103"/>
  <c r="K23" i="103"/>
  <c r="A24" i="103"/>
  <c r="B24" i="103"/>
  <c r="C24" i="103"/>
  <c r="D24" i="103"/>
  <c r="E24" i="103"/>
  <c r="F24" i="103"/>
  <c r="G24" i="103"/>
  <c r="H24" i="103"/>
  <c r="I24" i="103"/>
  <c r="J24" i="103"/>
  <c r="K24" i="103"/>
  <c r="A25" i="103"/>
  <c r="B25" i="103"/>
  <c r="C25" i="103"/>
  <c r="D25" i="103"/>
  <c r="E25" i="103"/>
  <c r="F25" i="103"/>
  <c r="G25" i="103"/>
  <c r="H25" i="103"/>
  <c r="I25" i="103"/>
  <c r="J25" i="103"/>
  <c r="K25" i="103"/>
  <c r="A26" i="103"/>
  <c r="B26" i="103"/>
  <c r="C26" i="103"/>
  <c r="D26" i="103"/>
  <c r="E26" i="103"/>
  <c r="F26" i="103"/>
  <c r="G26" i="103"/>
  <c r="H26" i="103"/>
  <c r="I26" i="103"/>
  <c r="J26" i="103"/>
  <c r="K26" i="103"/>
  <c r="A27" i="103"/>
  <c r="B27" i="103"/>
  <c r="C27" i="103"/>
  <c r="D27" i="103"/>
  <c r="E27" i="103"/>
  <c r="F27" i="103"/>
  <c r="G27" i="103"/>
  <c r="H27" i="103"/>
  <c r="I27" i="103"/>
  <c r="J27" i="103"/>
  <c r="K27" i="103"/>
  <c r="A28" i="103"/>
  <c r="B28" i="103"/>
  <c r="C28" i="103"/>
  <c r="D28" i="103"/>
  <c r="E28" i="103"/>
  <c r="F28" i="103"/>
  <c r="G28" i="103"/>
  <c r="H28" i="103"/>
  <c r="I28" i="103"/>
  <c r="J28" i="103"/>
  <c r="K28" i="103"/>
  <c r="A29" i="103"/>
  <c r="B29" i="103"/>
  <c r="C29" i="103"/>
  <c r="D29" i="103"/>
  <c r="E29" i="103"/>
  <c r="F29" i="103"/>
  <c r="G29" i="103"/>
  <c r="H29" i="103"/>
  <c r="I29" i="103"/>
  <c r="J29" i="103"/>
  <c r="K29" i="103"/>
  <c r="A30" i="103"/>
  <c r="B30" i="103"/>
  <c r="C30" i="103"/>
  <c r="D30" i="103"/>
  <c r="E30" i="103"/>
  <c r="F30" i="103"/>
  <c r="G30" i="103"/>
  <c r="H30" i="103"/>
  <c r="I30" i="103"/>
  <c r="J30" i="103"/>
  <c r="K30" i="103"/>
  <c r="A31" i="103"/>
  <c r="B31" i="103"/>
  <c r="C31" i="103"/>
  <c r="D31" i="103"/>
  <c r="E31" i="103"/>
  <c r="F31" i="103"/>
  <c r="G31" i="103"/>
  <c r="H31" i="103"/>
  <c r="I31" i="103"/>
  <c r="J31" i="103"/>
  <c r="K31" i="103"/>
  <c r="A32" i="103"/>
  <c r="B32" i="103"/>
  <c r="C32" i="103"/>
  <c r="D32" i="103"/>
  <c r="E32" i="103"/>
  <c r="F32" i="103"/>
  <c r="G32" i="103"/>
  <c r="H32" i="103"/>
  <c r="I32" i="103"/>
  <c r="J32" i="103"/>
  <c r="K32" i="103"/>
  <c r="A33" i="103"/>
  <c r="B33" i="103"/>
  <c r="C33" i="103"/>
  <c r="D33" i="103"/>
  <c r="E33" i="103"/>
  <c r="F33" i="103"/>
  <c r="G33" i="103"/>
  <c r="H33" i="103"/>
  <c r="I33" i="103"/>
  <c r="J33" i="103"/>
  <c r="K33" i="103"/>
  <c r="A34" i="103"/>
  <c r="B34" i="103"/>
  <c r="C34" i="103"/>
  <c r="D34" i="103"/>
  <c r="E34" i="103"/>
  <c r="F34" i="103"/>
  <c r="G34" i="103"/>
  <c r="H34" i="103"/>
  <c r="I34" i="103"/>
  <c r="J34" i="103"/>
  <c r="K34" i="103"/>
  <c r="A35" i="103"/>
  <c r="B35" i="103"/>
  <c r="C35" i="103"/>
  <c r="D35" i="103"/>
  <c r="E35" i="103"/>
  <c r="F35" i="103"/>
  <c r="G35" i="103"/>
  <c r="H35" i="103"/>
  <c r="I35" i="103"/>
  <c r="J35" i="103"/>
  <c r="K35" i="103"/>
  <c r="A36" i="103"/>
  <c r="B36" i="103"/>
  <c r="C36" i="103"/>
  <c r="D36" i="103"/>
  <c r="E36" i="103"/>
  <c r="F36" i="103"/>
  <c r="G36" i="103"/>
  <c r="H36" i="103"/>
  <c r="I36" i="103"/>
  <c r="J36" i="103"/>
  <c r="K36" i="103"/>
  <c r="A37" i="103"/>
  <c r="B37" i="103"/>
  <c r="C37" i="103"/>
  <c r="D37" i="103"/>
  <c r="E37" i="103"/>
  <c r="F37" i="103"/>
  <c r="G37" i="103"/>
  <c r="H37" i="103"/>
  <c r="I37" i="103"/>
  <c r="J37" i="103"/>
  <c r="K37" i="103"/>
  <c r="A38" i="103"/>
  <c r="B38" i="103"/>
  <c r="C38" i="103"/>
  <c r="D38" i="103"/>
  <c r="E38" i="103"/>
  <c r="F38" i="103"/>
  <c r="G38" i="103"/>
  <c r="H38" i="103"/>
  <c r="I38" i="103"/>
  <c r="J38" i="103"/>
  <c r="K38" i="103"/>
  <c r="A39" i="103"/>
  <c r="B39" i="103"/>
  <c r="C39" i="103"/>
  <c r="D39" i="103"/>
  <c r="E39" i="103"/>
  <c r="F39" i="103"/>
  <c r="G39" i="103"/>
  <c r="H39" i="103"/>
  <c r="I39" i="103"/>
  <c r="J39" i="103"/>
  <c r="K39" i="103"/>
  <c r="A40" i="103"/>
  <c r="B40" i="103"/>
  <c r="C40" i="103"/>
  <c r="D40" i="103"/>
  <c r="E40" i="103"/>
  <c r="F40" i="103"/>
  <c r="G40" i="103"/>
  <c r="H40" i="103"/>
  <c r="I40" i="103"/>
  <c r="J40" i="103"/>
  <c r="K40" i="103"/>
  <c r="A41" i="103"/>
  <c r="B41" i="103"/>
  <c r="C41" i="103"/>
  <c r="D41" i="103"/>
  <c r="E41" i="103"/>
  <c r="F41" i="103"/>
  <c r="G41" i="103"/>
  <c r="H41" i="103"/>
  <c r="I41" i="103"/>
  <c r="J41" i="103"/>
  <c r="K41" i="103"/>
  <c r="A42" i="103"/>
  <c r="B42" i="103"/>
  <c r="C42" i="103"/>
  <c r="D42" i="103"/>
  <c r="E42" i="103"/>
  <c r="F42" i="103"/>
  <c r="G42" i="103"/>
  <c r="H42" i="103"/>
  <c r="I42" i="103"/>
  <c r="J42" i="103"/>
  <c r="K42" i="103"/>
  <c r="A43" i="103"/>
  <c r="B43" i="103"/>
  <c r="C43" i="103"/>
  <c r="D43" i="103"/>
  <c r="E43" i="103"/>
  <c r="F43" i="103"/>
  <c r="G43" i="103"/>
  <c r="H43" i="103"/>
  <c r="I43" i="103"/>
  <c r="J43" i="103"/>
  <c r="K43" i="103"/>
  <c r="A44" i="103"/>
  <c r="B44" i="103"/>
  <c r="C44" i="103"/>
  <c r="D44" i="103"/>
  <c r="E44" i="103"/>
  <c r="F44" i="103"/>
  <c r="G44" i="103"/>
  <c r="H44" i="103"/>
  <c r="I44" i="103"/>
  <c r="J44" i="103"/>
  <c r="K44" i="103"/>
  <c r="A45" i="103"/>
  <c r="B45" i="103"/>
  <c r="C45" i="103"/>
  <c r="D45" i="103"/>
  <c r="E45" i="103"/>
  <c r="F45" i="103"/>
  <c r="G45" i="103"/>
  <c r="H45" i="103"/>
  <c r="I45" i="103"/>
  <c r="J45" i="103"/>
  <c r="K45" i="103"/>
  <c r="A46" i="103"/>
  <c r="B46" i="103"/>
  <c r="C46" i="103"/>
  <c r="D46" i="103"/>
  <c r="E46" i="103"/>
  <c r="F46" i="103"/>
  <c r="G46" i="103"/>
  <c r="H46" i="103"/>
  <c r="I46" i="103"/>
  <c r="J46" i="103"/>
  <c r="K46" i="103"/>
  <c r="A47" i="103"/>
  <c r="B47" i="103"/>
  <c r="C47" i="103"/>
  <c r="D47" i="103"/>
  <c r="E47" i="103"/>
  <c r="F47" i="103"/>
  <c r="G47" i="103"/>
  <c r="H47" i="103"/>
  <c r="I47" i="103"/>
  <c r="J47" i="103"/>
  <c r="K47" i="103"/>
  <c r="A48" i="103"/>
  <c r="B48" i="103"/>
  <c r="C48" i="103"/>
  <c r="D48" i="103"/>
  <c r="E48" i="103"/>
  <c r="F48" i="103"/>
  <c r="G48" i="103"/>
  <c r="H48" i="103"/>
  <c r="I48" i="103"/>
  <c r="J48" i="103"/>
  <c r="K48" i="103"/>
  <c r="A49" i="103"/>
  <c r="B49" i="103"/>
  <c r="C49" i="103"/>
  <c r="D49" i="103"/>
  <c r="E49" i="103"/>
  <c r="F49" i="103"/>
  <c r="G49" i="103"/>
  <c r="H49" i="103"/>
  <c r="I49" i="103"/>
  <c r="J49" i="103"/>
  <c r="K49" i="103"/>
  <c r="A50" i="103"/>
  <c r="B50" i="103"/>
  <c r="C50" i="103"/>
  <c r="D50" i="103"/>
  <c r="E50" i="103"/>
  <c r="F50" i="103"/>
  <c r="G50" i="103"/>
  <c r="H50" i="103"/>
  <c r="I50" i="103"/>
  <c r="J50" i="103"/>
  <c r="K50" i="103"/>
  <c r="A51" i="103"/>
  <c r="B51" i="103"/>
  <c r="C51" i="103"/>
  <c r="D51" i="103"/>
  <c r="E51" i="103"/>
  <c r="F51" i="103"/>
  <c r="G51" i="103"/>
  <c r="H51" i="103"/>
  <c r="I51" i="103"/>
  <c r="J51" i="103"/>
  <c r="K51" i="103"/>
  <c r="A52" i="103"/>
  <c r="B52" i="103"/>
  <c r="C52" i="103"/>
  <c r="D52" i="103"/>
  <c r="E52" i="103"/>
  <c r="F52" i="103"/>
  <c r="G52" i="103"/>
  <c r="H52" i="103"/>
  <c r="I52" i="103"/>
  <c r="J52" i="103"/>
  <c r="K52" i="103"/>
  <c r="A53" i="103"/>
  <c r="B53" i="103"/>
  <c r="C53" i="103"/>
  <c r="D53" i="103"/>
  <c r="E53" i="103"/>
  <c r="F53" i="103"/>
  <c r="G53" i="103"/>
  <c r="H53" i="103"/>
  <c r="I53" i="103"/>
  <c r="J53" i="103"/>
  <c r="K53" i="103"/>
  <c r="A54" i="103"/>
  <c r="B54" i="103"/>
  <c r="C54" i="103"/>
  <c r="D54" i="103"/>
  <c r="E54" i="103"/>
  <c r="F54" i="103"/>
  <c r="G54" i="103"/>
  <c r="H54" i="103"/>
  <c r="I54" i="103"/>
  <c r="J54" i="103"/>
  <c r="K54" i="103"/>
  <c r="A55" i="103"/>
  <c r="B55" i="103"/>
  <c r="C55" i="103"/>
  <c r="D55" i="103"/>
  <c r="E55" i="103"/>
  <c r="F55" i="103"/>
  <c r="G55" i="103"/>
  <c r="H55" i="103"/>
  <c r="I55" i="103"/>
  <c r="J55" i="103"/>
  <c r="K55" i="103"/>
  <c r="A56" i="103"/>
  <c r="B56" i="103"/>
  <c r="C56" i="103"/>
  <c r="D56" i="103"/>
  <c r="E56" i="103"/>
  <c r="F56" i="103"/>
  <c r="G56" i="103"/>
  <c r="H56" i="103"/>
  <c r="I56" i="103"/>
  <c r="J56" i="103"/>
  <c r="K56" i="103"/>
  <c r="A57" i="103"/>
  <c r="B57" i="103"/>
  <c r="C57" i="103"/>
  <c r="D57" i="103"/>
  <c r="E57" i="103"/>
  <c r="F57" i="103"/>
  <c r="G57" i="103"/>
  <c r="H57" i="103"/>
  <c r="I57" i="103"/>
  <c r="J57" i="103"/>
  <c r="K57" i="103"/>
  <c r="A58" i="103"/>
  <c r="B58" i="103"/>
  <c r="C58" i="103"/>
  <c r="D58" i="103"/>
  <c r="E58" i="103"/>
  <c r="F58" i="103"/>
  <c r="G58" i="103"/>
  <c r="H58" i="103"/>
  <c r="I58" i="103"/>
  <c r="J58" i="103"/>
  <c r="K58" i="103"/>
  <c r="A59" i="103"/>
  <c r="B59" i="103"/>
  <c r="C59" i="103"/>
  <c r="D59" i="103"/>
  <c r="E59" i="103"/>
  <c r="F59" i="103"/>
  <c r="G59" i="103"/>
  <c r="H59" i="103"/>
  <c r="I59" i="103"/>
  <c r="J59" i="103"/>
  <c r="K59" i="103"/>
  <c r="A60" i="103"/>
  <c r="B60" i="103"/>
  <c r="C60" i="103"/>
  <c r="D60" i="103"/>
  <c r="E60" i="103"/>
  <c r="F60" i="103"/>
  <c r="G60" i="103"/>
  <c r="H60" i="103"/>
  <c r="I60" i="103"/>
  <c r="J60" i="103"/>
  <c r="K60" i="103"/>
  <c r="A61" i="103"/>
  <c r="B61" i="103"/>
  <c r="C61" i="103"/>
  <c r="D61" i="103"/>
  <c r="E61" i="103"/>
  <c r="F61" i="103"/>
  <c r="G61" i="103"/>
  <c r="H61" i="103"/>
  <c r="I61" i="103"/>
  <c r="J61" i="103"/>
  <c r="K61" i="103"/>
  <c r="A62" i="103"/>
  <c r="B62" i="103"/>
  <c r="C62" i="103"/>
  <c r="D62" i="103"/>
  <c r="E62" i="103"/>
  <c r="F62" i="103"/>
  <c r="G62" i="103"/>
  <c r="H62" i="103"/>
  <c r="I62" i="103"/>
  <c r="J62" i="103"/>
  <c r="K62" i="103"/>
  <c r="A63" i="103"/>
  <c r="B63" i="103"/>
  <c r="C63" i="103"/>
  <c r="D63" i="103"/>
  <c r="E63" i="103"/>
  <c r="F63" i="103"/>
  <c r="G63" i="103"/>
  <c r="H63" i="103"/>
  <c r="I63" i="103"/>
  <c r="J63" i="103"/>
  <c r="K63" i="103"/>
  <c r="A64" i="103"/>
  <c r="B64" i="103"/>
  <c r="C64" i="103"/>
  <c r="D64" i="103"/>
  <c r="E64" i="103"/>
  <c r="F64" i="103"/>
  <c r="G64" i="103"/>
  <c r="H64" i="103"/>
  <c r="I64" i="103"/>
  <c r="J64" i="103"/>
  <c r="K64" i="103"/>
  <c r="A65" i="103"/>
  <c r="B65" i="103"/>
  <c r="C65" i="103"/>
  <c r="D65" i="103"/>
  <c r="E65" i="103"/>
  <c r="F65" i="103"/>
  <c r="G65" i="103"/>
  <c r="H65" i="103"/>
  <c r="I65" i="103"/>
  <c r="J65" i="103"/>
  <c r="K65" i="103"/>
  <c r="A66" i="103"/>
  <c r="B66" i="103"/>
  <c r="C66" i="103"/>
  <c r="D66" i="103"/>
  <c r="E66" i="103"/>
  <c r="F66" i="103"/>
  <c r="G66" i="103"/>
  <c r="H66" i="103"/>
  <c r="I66" i="103"/>
  <c r="J66" i="103"/>
  <c r="K66" i="103"/>
  <c r="A67" i="103"/>
  <c r="B67" i="103"/>
  <c r="C67" i="103"/>
  <c r="D67" i="103"/>
  <c r="E67" i="103"/>
  <c r="F67" i="103"/>
  <c r="G67" i="103"/>
  <c r="H67" i="103"/>
  <c r="I67" i="103"/>
  <c r="J67" i="103"/>
  <c r="K67" i="103"/>
  <c r="A68" i="103"/>
  <c r="B68" i="103"/>
  <c r="C68" i="103"/>
  <c r="D68" i="103"/>
  <c r="E68" i="103"/>
  <c r="F68" i="103"/>
  <c r="G68" i="103"/>
  <c r="H68" i="103"/>
  <c r="I68" i="103"/>
  <c r="J68" i="103"/>
  <c r="K68" i="103"/>
  <c r="A69" i="103"/>
  <c r="B69" i="103"/>
  <c r="C69" i="103"/>
  <c r="D69" i="103"/>
  <c r="E69" i="103"/>
  <c r="F69" i="103"/>
  <c r="G69" i="103"/>
  <c r="H69" i="103"/>
  <c r="I69" i="103"/>
  <c r="J69" i="103"/>
  <c r="K69" i="103"/>
  <c r="A70" i="103"/>
  <c r="B70" i="103"/>
  <c r="C70" i="103"/>
  <c r="D70" i="103"/>
  <c r="E70" i="103"/>
  <c r="F70" i="103"/>
  <c r="G70" i="103"/>
  <c r="H70" i="103"/>
  <c r="I70" i="103"/>
  <c r="J70" i="103"/>
  <c r="K70" i="103"/>
  <c r="A71" i="103"/>
  <c r="B71" i="103"/>
  <c r="C71" i="103"/>
  <c r="D71" i="103"/>
  <c r="E71" i="103"/>
  <c r="F71" i="103"/>
  <c r="G71" i="103"/>
  <c r="H71" i="103"/>
  <c r="I71" i="103"/>
  <c r="J71" i="103"/>
  <c r="K71" i="103"/>
  <c r="A72" i="103"/>
  <c r="B72" i="103"/>
  <c r="C72" i="103"/>
  <c r="D72" i="103"/>
  <c r="E72" i="103"/>
  <c r="F72" i="103"/>
  <c r="G72" i="103"/>
  <c r="H72" i="103"/>
  <c r="I72" i="103"/>
  <c r="J72" i="103"/>
  <c r="K72" i="103"/>
  <c r="A73" i="103"/>
  <c r="B73" i="103"/>
  <c r="C73" i="103"/>
  <c r="D73" i="103"/>
  <c r="E73" i="103"/>
  <c r="F73" i="103"/>
  <c r="G73" i="103"/>
  <c r="H73" i="103"/>
  <c r="I73" i="103"/>
  <c r="J73" i="103"/>
  <c r="K73" i="103"/>
  <c r="A74" i="103"/>
  <c r="B74" i="103"/>
  <c r="C74" i="103"/>
  <c r="D74" i="103"/>
  <c r="E74" i="103"/>
  <c r="F74" i="103"/>
  <c r="G74" i="103"/>
  <c r="H74" i="103"/>
  <c r="I74" i="103"/>
  <c r="J74" i="103"/>
  <c r="K74" i="103"/>
  <c r="A75" i="103"/>
  <c r="B75" i="103"/>
  <c r="C75" i="103"/>
  <c r="D75" i="103"/>
  <c r="E75" i="103"/>
  <c r="F75" i="103"/>
  <c r="G75" i="103"/>
  <c r="H75" i="103"/>
  <c r="I75" i="103"/>
  <c r="J75" i="103"/>
  <c r="K75" i="103"/>
  <c r="A76" i="103"/>
  <c r="B76" i="103"/>
  <c r="C76" i="103"/>
  <c r="D76" i="103"/>
  <c r="E76" i="103"/>
  <c r="F76" i="103"/>
  <c r="G76" i="103"/>
  <c r="H76" i="103"/>
  <c r="I76" i="103"/>
  <c r="J76" i="103"/>
  <c r="K76" i="103"/>
  <c r="A77" i="103"/>
  <c r="B77" i="103"/>
  <c r="C77" i="103"/>
  <c r="D77" i="103"/>
  <c r="E77" i="103"/>
  <c r="F77" i="103"/>
  <c r="G77" i="103"/>
  <c r="H77" i="103"/>
  <c r="I77" i="103"/>
  <c r="J77" i="103"/>
  <c r="K77" i="103"/>
  <c r="A78" i="103"/>
  <c r="B78" i="103"/>
  <c r="C78" i="103"/>
  <c r="D78" i="103"/>
  <c r="E78" i="103"/>
  <c r="F78" i="103"/>
  <c r="G78" i="103"/>
  <c r="H78" i="103"/>
  <c r="I78" i="103"/>
  <c r="J78" i="103"/>
  <c r="K78" i="103"/>
  <c r="A79" i="103"/>
  <c r="B79" i="103"/>
  <c r="C79" i="103"/>
  <c r="D79" i="103"/>
  <c r="E79" i="103"/>
  <c r="F79" i="103"/>
  <c r="G79" i="103"/>
  <c r="H79" i="103"/>
  <c r="I79" i="103"/>
  <c r="J79" i="103"/>
  <c r="K79" i="103"/>
  <c r="A80" i="103"/>
  <c r="B80" i="103"/>
  <c r="C80" i="103"/>
  <c r="D80" i="103"/>
  <c r="E80" i="103"/>
  <c r="F80" i="103"/>
  <c r="G80" i="103"/>
  <c r="H80" i="103"/>
  <c r="I80" i="103"/>
  <c r="J80" i="103"/>
  <c r="K80" i="103"/>
  <c r="A81" i="103"/>
  <c r="B81" i="103"/>
  <c r="C81" i="103"/>
  <c r="D81" i="103"/>
  <c r="E81" i="103"/>
  <c r="F81" i="103"/>
  <c r="G81" i="103"/>
  <c r="H81" i="103"/>
  <c r="I81" i="103"/>
  <c r="J81" i="103"/>
  <c r="K81" i="103"/>
  <c r="A82" i="103"/>
  <c r="B82" i="103"/>
  <c r="C82" i="103"/>
  <c r="D82" i="103"/>
  <c r="E82" i="103"/>
  <c r="F82" i="103"/>
  <c r="G82" i="103"/>
  <c r="H82" i="103"/>
  <c r="I82" i="103"/>
  <c r="J82" i="103"/>
  <c r="K82" i="103"/>
  <c r="A83" i="103"/>
  <c r="B83" i="103"/>
  <c r="C83" i="103"/>
  <c r="D83" i="103"/>
  <c r="E83" i="103"/>
  <c r="F83" i="103"/>
  <c r="G83" i="103"/>
  <c r="H83" i="103"/>
  <c r="I83" i="103"/>
  <c r="J83" i="103"/>
  <c r="K83" i="103"/>
  <c r="A84" i="103"/>
  <c r="B84" i="103"/>
  <c r="C84" i="103"/>
  <c r="D84" i="103"/>
  <c r="E84" i="103"/>
  <c r="F84" i="103"/>
  <c r="G84" i="103"/>
  <c r="H84" i="103"/>
  <c r="I84" i="103"/>
  <c r="J84" i="103"/>
  <c r="K84" i="103"/>
  <c r="A85" i="103"/>
  <c r="B85" i="103"/>
  <c r="C85" i="103"/>
  <c r="D85" i="103"/>
  <c r="E85" i="103"/>
  <c r="F85" i="103"/>
  <c r="G85" i="103"/>
  <c r="H85" i="103"/>
  <c r="I85" i="103"/>
  <c r="J85" i="103"/>
  <c r="K85" i="103"/>
  <c r="A86" i="103"/>
  <c r="B86" i="103"/>
  <c r="C86" i="103"/>
  <c r="D86" i="103"/>
  <c r="E86" i="103"/>
  <c r="F86" i="103"/>
  <c r="G86" i="103"/>
  <c r="H86" i="103"/>
  <c r="I86" i="103"/>
  <c r="J86" i="103"/>
  <c r="K86" i="103"/>
  <c r="A87" i="103"/>
  <c r="B87" i="103"/>
  <c r="C87" i="103"/>
  <c r="D87" i="103"/>
  <c r="E87" i="103"/>
  <c r="F87" i="103"/>
  <c r="G87" i="103"/>
  <c r="H87" i="103"/>
  <c r="I87" i="103"/>
  <c r="J87" i="103"/>
  <c r="K87" i="103"/>
  <c r="A88" i="103"/>
  <c r="B88" i="103"/>
  <c r="C88" i="103"/>
  <c r="D88" i="103"/>
  <c r="E88" i="103"/>
  <c r="F88" i="103"/>
  <c r="G88" i="103"/>
  <c r="H88" i="103"/>
  <c r="I88" i="103"/>
  <c r="J88" i="103"/>
  <c r="K88" i="103"/>
  <c r="A89" i="103"/>
  <c r="B89" i="103"/>
  <c r="C89" i="103"/>
  <c r="D89" i="103"/>
  <c r="E89" i="103"/>
  <c r="F89" i="103"/>
  <c r="G89" i="103"/>
  <c r="H89" i="103"/>
  <c r="I89" i="103"/>
  <c r="J89" i="103"/>
  <c r="K89" i="103"/>
  <c r="A90" i="103"/>
  <c r="B90" i="103"/>
  <c r="C90" i="103"/>
  <c r="D90" i="103"/>
  <c r="E90" i="103"/>
  <c r="F90" i="103"/>
  <c r="G90" i="103"/>
  <c r="H90" i="103"/>
  <c r="I90" i="103"/>
  <c r="J90" i="103"/>
  <c r="K90" i="103"/>
  <c r="A91" i="103"/>
  <c r="B91" i="103"/>
  <c r="C91" i="103"/>
  <c r="D91" i="103"/>
  <c r="E91" i="103"/>
  <c r="F91" i="103"/>
  <c r="G91" i="103"/>
  <c r="H91" i="103"/>
  <c r="I91" i="103"/>
  <c r="J91" i="103"/>
  <c r="K91" i="103"/>
  <c r="A92" i="103"/>
  <c r="B92" i="103"/>
  <c r="C92" i="103"/>
  <c r="D92" i="103"/>
  <c r="E92" i="103"/>
  <c r="F92" i="103"/>
  <c r="G92" i="103"/>
  <c r="H92" i="103"/>
  <c r="I92" i="103"/>
  <c r="J92" i="103"/>
  <c r="K92" i="103"/>
  <c r="A93" i="103"/>
  <c r="B93" i="103"/>
  <c r="C93" i="103"/>
  <c r="D93" i="103"/>
  <c r="E93" i="103"/>
  <c r="F93" i="103"/>
  <c r="G93" i="103"/>
  <c r="H93" i="103"/>
  <c r="I93" i="103"/>
  <c r="J93" i="103"/>
  <c r="K93" i="103"/>
  <c r="A94" i="103"/>
  <c r="B94" i="103"/>
  <c r="C94" i="103"/>
  <c r="D94" i="103"/>
  <c r="E94" i="103"/>
  <c r="F94" i="103"/>
  <c r="G94" i="103"/>
  <c r="H94" i="103"/>
  <c r="I94" i="103"/>
  <c r="J94" i="103"/>
  <c r="K94" i="103"/>
  <c r="A95" i="103"/>
  <c r="B95" i="103"/>
  <c r="C95" i="103"/>
  <c r="D95" i="103"/>
  <c r="E95" i="103"/>
  <c r="F95" i="103"/>
  <c r="G95" i="103"/>
  <c r="H95" i="103"/>
  <c r="I95" i="103"/>
  <c r="J95" i="103"/>
  <c r="K95" i="103"/>
  <c r="A96" i="103"/>
  <c r="B96" i="103"/>
  <c r="C96" i="103"/>
  <c r="D96" i="103"/>
  <c r="E96" i="103"/>
  <c r="F96" i="103"/>
  <c r="G96" i="103"/>
  <c r="H96" i="103"/>
  <c r="I96" i="103"/>
  <c r="J96" i="103"/>
  <c r="K96" i="103"/>
  <c r="A97" i="103"/>
  <c r="B97" i="103"/>
  <c r="C97" i="103"/>
  <c r="D97" i="103"/>
  <c r="E97" i="103"/>
  <c r="F97" i="103"/>
  <c r="G97" i="103"/>
  <c r="H97" i="103"/>
  <c r="I97" i="103"/>
  <c r="J97" i="103"/>
  <c r="K97" i="103"/>
  <c r="A98" i="103"/>
  <c r="B98" i="103"/>
  <c r="C98" i="103"/>
  <c r="D98" i="103"/>
  <c r="E98" i="103"/>
  <c r="F98" i="103"/>
  <c r="G98" i="103"/>
  <c r="H98" i="103"/>
  <c r="I98" i="103"/>
  <c r="J98" i="103"/>
  <c r="K98" i="103"/>
  <c r="A99" i="103"/>
  <c r="B99" i="103"/>
  <c r="C99" i="103"/>
  <c r="D99" i="103"/>
  <c r="E99" i="103"/>
  <c r="F99" i="103"/>
  <c r="G99" i="103"/>
  <c r="H99" i="103"/>
  <c r="I99" i="103"/>
  <c r="J99" i="103"/>
  <c r="K99" i="103"/>
  <c r="A100" i="103"/>
  <c r="B100" i="103"/>
  <c r="C100" i="103"/>
  <c r="D100" i="103"/>
  <c r="E100" i="103"/>
  <c r="F100" i="103"/>
  <c r="G100" i="103"/>
  <c r="H100" i="103"/>
  <c r="I100" i="103"/>
  <c r="J100" i="103"/>
  <c r="K100" i="103"/>
  <c r="A101" i="103"/>
  <c r="B101" i="103"/>
  <c r="C101" i="103"/>
  <c r="D101" i="103"/>
  <c r="E101" i="103"/>
  <c r="F101" i="103"/>
  <c r="G101" i="103"/>
  <c r="H101" i="103"/>
  <c r="I101" i="103"/>
  <c r="J101" i="103"/>
  <c r="K101" i="103"/>
  <c r="A102" i="103"/>
  <c r="B102" i="103"/>
  <c r="C102" i="103"/>
  <c r="D102" i="103"/>
  <c r="E102" i="103"/>
  <c r="F102" i="103"/>
  <c r="G102" i="103"/>
  <c r="H102" i="103"/>
  <c r="I102" i="103"/>
  <c r="J102" i="103"/>
  <c r="K102" i="103"/>
  <c r="A103" i="103"/>
  <c r="B103" i="103"/>
  <c r="C103" i="103"/>
  <c r="D103" i="103"/>
  <c r="E103" i="103"/>
  <c r="F103" i="103"/>
  <c r="G103" i="103"/>
  <c r="H103" i="103"/>
  <c r="I103" i="103"/>
  <c r="J103" i="103"/>
  <c r="K103" i="103"/>
  <c r="A104" i="103"/>
  <c r="B104" i="103"/>
  <c r="C104" i="103"/>
  <c r="D104" i="103"/>
  <c r="E104" i="103"/>
  <c r="F104" i="103"/>
  <c r="G104" i="103"/>
  <c r="H104" i="103"/>
  <c r="I104" i="103"/>
  <c r="J104" i="103"/>
  <c r="K104" i="103"/>
  <c r="A105" i="103"/>
  <c r="B105" i="103"/>
  <c r="C105" i="103"/>
  <c r="D105" i="103"/>
  <c r="E105" i="103"/>
  <c r="F105" i="103"/>
  <c r="G105" i="103"/>
  <c r="H105" i="103"/>
  <c r="I105" i="103"/>
  <c r="J105" i="103"/>
  <c r="K105" i="103"/>
  <c r="A106" i="103"/>
  <c r="B106" i="103"/>
  <c r="C106" i="103"/>
  <c r="D106" i="103"/>
  <c r="E106" i="103"/>
  <c r="F106" i="103"/>
  <c r="G106" i="103"/>
  <c r="H106" i="103"/>
  <c r="I106" i="103"/>
  <c r="J106" i="103"/>
  <c r="K106" i="103"/>
  <c r="A107" i="103"/>
  <c r="B107" i="103"/>
  <c r="C107" i="103"/>
  <c r="D107" i="103"/>
  <c r="E107" i="103"/>
  <c r="F107" i="103"/>
  <c r="G107" i="103"/>
  <c r="H107" i="103"/>
  <c r="I107" i="103"/>
  <c r="J107" i="103"/>
  <c r="K107" i="103"/>
  <c r="A108" i="103"/>
  <c r="B108" i="103"/>
  <c r="C108" i="103"/>
  <c r="D108" i="103"/>
  <c r="E108" i="103"/>
  <c r="F108" i="103"/>
  <c r="G108" i="103"/>
  <c r="H108" i="103"/>
  <c r="I108" i="103"/>
  <c r="J108" i="103"/>
  <c r="K108" i="103"/>
  <c r="A109" i="103"/>
  <c r="B109" i="103"/>
  <c r="C109" i="103"/>
  <c r="D109" i="103"/>
  <c r="E109" i="103"/>
  <c r="F109" i="103"/>
  <c r="G109" i="103"/>
  <c r="H109" i="103"/>
  <c r="I109" i="103"/>
  <c r="J109" i="103"/>
  <c r="K109" i="103"/>
  <c r="A110" i="103"/>
  <c r="B110" i="103"/>
  <c r="C110" i="103"/>
  <c r="D110" i="103"/>
  <c r="E110" i="103"/>
  <c r="F110" i="103"/>
  <c r="G110" i="103"/>
  <c r="H110" i="103"/>
  <c r="I110" i="103"/>
  <c r="J110" i="103"/>
  <c r="K110" i="103"/>
  <c r="A111" i="103"/>
  <c r="B111" i="103"/>
  <c r="C111" i="103"/>
  <c r="D111" i="103"/>
  <c r="E111" i="103"/>
  <c r="F111" i="103"/>
  <c r="G111" i="103"/>
  <c r="H111" i="103"/>
  <c r="I111" i="103"/>
  <c r="J111" i="103"/>
  <c r="K111" i="103"/>
  <c r="A112" i="103"/>
  <c r="B112" i="103"/>
  <c r="C112" i="103"/>
  <c r="D112" i="103"/>
  <c r="E112" i="103"/>
  <c r="F112" i="103"/>
  <c r="G112" i="103"/>
  <c r="H112" i="103"/>
  <c r="I112" i="103"/>
  <c r="J112" i="103"/>
  <c r="K112" i="103"/>
  <c r="A113" i="103"/>
  <c r="B113" i="103"/>
  <c r="C113" i="103"/>
  <c r="D113" i="103"/>
  <c r="E113" i="103"/>
  <c r="F113" i="103"/>
  <c r="G113" i="103"/>
  <c r="H113" i="103"/>
  <c r="I113" i="103"/>
  <c r="J113" i="103"/>
  <c r="K113" i="103"/>
  <c r="A114" i="103"/>
  <c r="B114" i="103"/>
  <c r="C114" i="103"/>
  <c r="D114" i="103"/>
  <c r="E114" i="103"/>
  <c r="F114" i="103"/>
  <c r="G114" i="103"/>
  <c r="H114" i="103"/>
  <c r="I114" i="103"/>
  <c r="J114" i="103"/>
  <c r="K114" i="103"/>
  <c r="A115" i="103"/>
  <c r="B115" i="103"/>
  <c r="C115" i="103"/>
  <c r="D115" i="103"/>
  <c r="E115" i="103"/>
  <c r="F115" i="103"/>
  <c r="G115" i="103"/>
  <c r="H115" i="103"/>
  <c r="I115" i="103"/>
  <c r="J115" i="103"/>
  <c r="K115" i="103"/>
  <c r="A116" i="103"/>
  <c r="B116" i="103"/>
  <c r="C116" i="103"/>
  <c r="D116" i="103"/>
  <c r="E116" i="103"/>
  <c r="F116" i="103"/>
  <c r="G116" i="103"/>
  <c r="H116" i="103"/>
  <c r="I116" i="103"/>
  <c r="J116" i="103"/>
  <c r="K116" i="103"/>
  <c r="A117" i="103"/>
  <c r="B117" i="103"/>
  <c r="C117" i="103"/>
  <c r="D117" i="103"/>
  <c r="E117" i="103"/>
  <c r="F117" i="103"/>
  <c r="G117" i="103"/>
  <c r="H117" i="103"/>
  <c r="I117" i="103"/>
  <c r="J117" i="103"/>
  <c r="K117" i="103"/>
  <c r="A118" i="103"/>
  <c r="B118" i="103"/>
  <c r="C118" i="103"/>
  <c r="D118" i="103"/>
  <c r="E118" i="103"/>
  <c r="F118" i="103"/>
  <c r="G118" i="103"/>
  <c r="H118" i="103"/>
  <c r="I118" i="103"/>
  <c r="J118" i="103"/>
  <c r="K118" i="103"/>
  <c r="A119" i="103"/>
  <c r="B119" i="103"/>
  <c r="C119" i="103"/>
  <c r="D119" i="103"/>
  <c r="E119" i="103"/>
  <c r="F119" i="103"/>
  <c r="G119" i="103"/>
  <c r="H119" i="103"/>
  <c r="I119" i="103"/>
  <c r="J119" i="103"/>
  <c r="K119" i="103"/>
  <c r="A120" i="103"/>
  <c r="B120" i="103"/>
  <c r="C120" i="103"/>
  <c r="D120" i="103"/>
  <c r="E120" i="103"/>
  <c r="F120" i="103"/>
  <c r="G120" i="103"/>
  <c r="H120" i="103"/>
  <c r="I120" i="103"/>
  <c r="J120" i="103"/>
  <c r="K120" i="103"/>
  <c r="A121" i="103"/>
  <c r="B121" i="103"/>
  <c r="C121" i="103"/>
  <c r="D121" i="103"/>
  <c r="E121" i="103"/>
  <c r="F121" i="103"/>
  <c r="G121" i="103"/>
  <c r="H121" i="103"/>
  <c r="I121" i="103"/>
  <c r="J121" i="103"/>
  <c r="K121" i="103"/>
  <c r="A122" i="103"/>
  <c r="B122" i="103"/>
  <c r="C122" i="103"/>
  <c r="D122" i="103"/>
  <c r="E122" i="103"/>
  <c r="F122" i="103"/>
  <c r="G122" i="103"/>
  <c r="H122" i="103"/>
  <c r="I122" i="103"/>
  <c r="J122" i="103"/>
  <c r="K122" i="103"/>
  <c r="A123" i="103"/>
  <c r="B123" i="103"/>
  <c r="C123" i="103"/>
  <c r="D123" i="103"/>
  <c r="E123" i="103"/>
  <c r="F123" i="103"/>
  <c r="G123" i="103"/>
  <c r="H123" i="103"/>
  <c r="I123" i="103"/>
  <c r="J123" i="103"/>
  <c r="K123" i="103"/>
  <c r="A124" i="103"/>
  <c r="B124" i="103"/>
  <c r="C124" i="103"/>
  <c r="D124" i="103"/>
  <c r="E124" i="103"/>
  <c r="F124" i="103"/>
  <c r="G124" i="103"/>
  <c r="H124" i="103"/>
  <c r="I124" i="103"/>
  <c r="J124" i="103"/>
  <c r="K124" i="103"/>
  <c r="A125" i="103"/>
  <c r="B125" i="103"/>
  <c r="C125" i="103"/>
  <c r="D125" i="103"/>
  <c r="E125" i="103"/>
  <c r="F125" i="103"/>
  <c r="G125" i="103"/>
  <c r="H125" i="103"/>
  <c r="I125" i="103"/>
  <c r="J125" i="103"/>
  <c r="K125" i="103"/>
  <c r="A126" i="103"/>
  <c r="B126" i="103"/>
  <c r="C126" i="103"/>
  <c r="D126" i="103"/>
  <c r="E126" i="103"/>
  <c r="F126" i="103"/>
  <c r="G126" i="103"/>
  <c r="H126" i="103"/>
  <c r="I126" i="103"/>
  <c r="J126" i="103"/>
  <c r="K126" i="103"/>
  <c r="A127" i="103"/>
  <c r="B127" i="103"/>
  <c r="C127" i="103"/>
  <c r="D127" i="103"/>
  <c r="E127" i="103"/>
  <c r="F127" i="103"/>
  <c r="G127" i="103"/>
  <c r="H127" i="103"/>
  <c r="I127" i="103"/>
  <c r="J127" i="103"/>
  <c r="K127" i="103"/>
  <c r="A128" i="103"/>
  <c r="B128" i="103"/>
  <c r="C128" i="103"/>
  <c r="D128" i="103"/>
  <c r="E128" i="103"/>
  <c r="F128" i="103"/>
  <c r="G128" i="103"/>
  <c r="H128" i="103"/>
  <c r="I128" i="103"/>
  <c r="J128" i="103"/>
  <c r="K128" i="103"/>
  <c r="A129" i="103"/>
  <c r="B129" i="103"/>
  <c r="C129" i="103"/>
  <c r="D129" i="103"/>
  <c r="E129" i="103"/>
  <c r="F129" i="103"/>
  <c r="G129" i="103"/>
  <c r="H129" i="103"/>
  <c r="I129" i="103"/>
  <c r="J129" i="103"/>
  <c r="K129" i="103"/>
  <c r="A130" i="103"/>
  <c r="B130" i="103"/>
  <c r="C130" i="103"/>
  <c r="D130" i="103"/>
  <c r="E130" i="103"/>
  <c r="F130" i="103"/>
  <c r="G130" i="103"/>
  <c r="H130" i="103"/>
  <c r="I130" i="103"/>
  <c r="J130" i="103"/>
  <c r="K130" i="103"/>
  <c r="A131" i="103"/>
  <c r="B131" i="103"/>
  <c r="C131" i="103"/>
  <c r="D131" i="103"/>
  <c r="E131" i="103"/>
  <c r="F131" i="103"/>
  <c r="G131" i="103"/>
  <c r="H131" i="103"/>
  <c r="I131" i="103"/>
  <c r="J131" i="103"/>
  <c r="K131" i="103"/>
  <c r="A132" i="103"/>
  <c r="B132" i="103"/>
  <c r="C132" i="103"/>
  <c r="D132" i="103"/>
  <c r="E132" i="103"/>
  <c r="F132" i="103"/>
  <c r="G132" i="103"/>
  <c r="H132" i="103"/>
  <c r="I132" i="103"/>
  <c r="J132" i="103"/>
  <c r="K132" i="103"/>
  <c r="A133" i="103"/>
  <c r="B133" i="103"/>
  <c r="C133" i="103"/>
  <c r="D133" i="103"/>
  <c r="E133" i="103"/>
  <c r="F133" i="103"/>
  <c r="G133" i="103"/>
  <c r="H133" i="103"/>
  <c r="I133" i="103"/>
  <c r="J133" i="103"/>
  <c r="K133" i="103"/>
  <c r="A134" i="103"/>
  <c r="B134" i="103"/>
  <c r="C134" i="103"/>
  <c r="D134" i="103"/>
  <c r="E134" i="103"/>
  <c r="F134" i="103"/>
  <c r="G134" i="103"/>
  <c r="H134" i="103"/>
  <c r="I134" i="103"/>
  <c r="J134" i="103"/>
  <c r="K134" i="103"/>
  <c r="A135" i="103"/>
  <c r="B135" i="103"/>
  <c r="C135" i="103"/>
  <c r="D135" i="103"/>
  <c r="E135" i="103"/>
  <c r="F135" i="103"/>
  <c r="G135" i="103"/>
  <c r="H135" i="103"/>
  <c r="I135" i="103"/>
  <c r="J135" i="103"/>
  <c r="K135" i="103"/>
  <c r="A136" i="103"/>
  <c r="B136" i="103"/>
  <c r="C136" i="103"/>
  <c r="D136" i="103"/>
  <c r="E136" i="103"/>
  <c r="F136" i="103"/>
  <c r="G136" i="103"/>
  <c r="H136" i="103"/>
  <c r="I136" i="103"/>
  <c r="J136" i="103"/>
  <c r="K136" i="103"/>
  <c r="A137" i="103"/>
  <c r="B137" i="103"/>
  <c r="C137" i="103"/>
  <c r="D137" i="103"/>
  <c r="E137" i="103"/>
  <c r="F137" i="103"/>
  <c r="G137" i="103"/>
  <c r="H137" i="103"/>
  <c r="I137" i="103"/>
  <c r="J137" i="103"/>
  <c r="K137" i="103"/>
  <c r="A138" i="103"/>
  <c r="B138" i="103"/>
  <c r="C138" i="103"/>
  <c r="D138" i="103"/>
  <c r="E138" i="103"/>
  <c r="F138" i="103"/>
  <c r="G138" i="103"/>
  <c r="H138" i="103"/>
  <c r="I138" i="103"/>
  <c r="J138" i="103"/>
  <c r="K138" i="103"/>
  <c r="A139" i="103"/>
  <c r="B139" i="103"/>
  <c r="C139" i="103"/>
  <c r="D139" i="103"/>
  <c r="E139" i="103"/>
  <c r="F139" i="103"/>
  <c r="G139" i="103"/>
  <c r="H139" i="103"/>
  <c r="I139" i="103"/>
  <c r="J139" i="103"/>
  <c r="K139" i="103"/>
  <c r="A140" i="103"/>
  <c r="B140" i="103"/>
  <c r="C140" i="103"/>
  <c r="D140" i="103"/>
  <c r="E140" i="103"/>
  <c r="F140" i="103"/>
  <c r="G140" i="103"/>
  <c r="H140" i="103"/>
  <c r="I140" i="103"/>
  <c r="J140" i="103"/>
  <c r="K140" i="103"/>
  <c r="A141" i="103"/>
  <c r="B141" i="103"/>
  <c r="C141" i="103"/>
  <c r="D141" i="103"/>
  <c r="E141" i="103"/>
  <c r="F141" i="103"/>
  <c r="G141" i="103"/>
  <c r="H141" i="103"/>
  <c r="I141" i="103"/>
  <c r="J141" i="103"/>
  <c r="K141" i="103"/>
  <c r="A142" i="103"/>
  <c r="B142" i="103"/>
  <c r="C142" i="103"/>
  <c r="D142" i="103"/>
  <c r="E142" i="103"/>
  <c r="F142" i="103"/>
  <c r="G142" i="103"/>
  <c r="H142" i="103"/>
  <c r="I142" i="103"/>
  <c r="J142" i="103"/>
  <c r="K142" i="103"/>
  <c r="A143" i="103"/>
  <c r="B143" i="103"/>
  <c r="C143" i="103"/>
  <c r="D143" i="103"/>
  <c r="E143" i="103"/>
  <c r="F143" i="103"/>
  <c r="G143" i="103"/>
  <c r="H143" i="103"/>
  <c r="I143" i="103"/>
  <c r="J143" i="103"/>
  <c r="K143" i="103"/>
  <c r="A144" i="103"/>
  <c r="B144" i="103"/>
  <c r="C144" i="103"/>
  <c r="D144" i="103"/>
  <c r="E144" i="103"/>
  <c r="F144" i="103"/>
  <c r="G144" i="103"/>
  <c r="H144" i="103"/>
  <c r="I144" i="103"/>
  <c r="J144" i="103"/>
  <c r="K144" i="103"/>
  <c r="A145" i="103"/>
  <c r="B145" i="103"/>
  <c r="C145" i="103"/>
  <c r="D145" i="103"/>
  <c r="E145" i="103"/>
  <c r="F145" i="103"/>
  <c r="G145" i="103"/>
  <c r="H145" i="103"/>
  <c r="I145" i="103"/>
  <c r="J145" i="103"/>
  <c r="K145" i="103"/>
  <c r="A146" i="103"/>
  <c r="B146" i="103"/>
  <c r="C146" i="103"/>
  <c r="D146" i="103"/>
  <c r="E146" i="103"/>
  <c r="F146" i="103"/>
  <c r="G146" i="103"/>
  <c r="H146" i="103"/>
  <c r="I146" i="103"/>
  <c r="J146" i="103"/>
  <c r="K146" i="103"/>
  <c r="A147" i="103"/>
  <c r="B147" i="103"/>
  <c r="C147" i="103"/>
  <c r="D147" i="103"/>
  <c r="E147" i="103"/>
  <c r="F147" i="103"/>
  <c r="G147" i="103"/>
  <c r="H147" i="103"/>
  <c r="I147" i="103"/>
  <c r="J147" i="103"/>
  <c r="K147" i="103"/>
  <c r="A148" i="103"/>
  <c r="B148" i="103"/>
  <c r="C148" i="103"/>
  <c r="D148" i="103"/>
  <c r="E148" i="103"/>
  <c r="F148" i="103"/>
  <c r="G148" i="103"/>
  <c r="H148" i="103"/>
  <c r="I148" i="103"/>
  <c r="J148" i="103"/>
  <c r="K148" i="103"/>
  <c r="A149" i="103"/>
  <c r="B149" i="103"/>
  <c r="C149" i="103"/>
  <c r="D149" i="103"/>
  <c r="E149" i="103"/>
  <c r="F149" i="103"/>
  <c r="G149" i="103"/>
  <c r="H149" i="103"/>
  <c r="I149" i="103"/>
  <c r="J149" i="103"/>
  <c r="K149" i="103"/>
  <c r="A150" i="103"/>
  <c r="B150" i="103"/>
  <c r="C150" i="103"/>
  <c r="D150" i="103"/>
  <c r="E150" i="103"/>
  <c r="F150" i="103"/>
  <c r="G150" i="103"/>
  <c r="H150" i="103"/>
  <c r="I150" i="103"/>
  <c r="J150" i="103"/>
  <c r="K150" i="103"/>
  <c r="A151" i="103"/>
  <c r="B151" i="103"/>
  <c r="C151" i="103"/>
  <c r="D151" i="103"/>
  <c r="E151" i="103"/>
  <c r="F151" i="103"/>
  <c r="G151" i="103"/>
  <c r="H151" i="103"/>
  <c r="I151" i="103"/>
  <c r="J151" i="103"/>
  <c r="K151" i="103"/>
  <c r="A152" i="103"/>
  <c r="B152" i="103"/>
  <c r="C152" i="103"/>
  <c r="D152" i="103"/>
  <c r="E152" i="103"/>
  <c r="F152" i="103"/>
  <c r="G152" i="103"/>
  <c r="H152" i="103"/>
  <c r="I152" i="103"/>
  <c r="J152" i="103"/>
  <c r="K152" i="103"/>
  <c r="A153" i="103"/>
  <c r="B153" i="103"/>
  <c r="C153" i="103"/>
  <c r="D153" i="103"/>
  <c r="E153" i="103"/>
  <c r="F153" i="103"/>
  <c r="G153" i="103"/>
  <c r="H153" i="103"/>
  <c r="I153" i="103"/>
  <c r="J153" i="103"/>
  <c r="K153" i="103"/>
  <c r="A154" i="103"/>
  <c r="B154" i="103"/>
  <c r="C154" i="103"/>
  <c r="D154" i="103"/>
  <c r="E154" i="103"/>
  <c r="F154" i="103"/>
  <c r="G154" i="103"/>
  <c r="H154" i="103"/>
  <c r="I154" i="103"/>
  <c r="J154" i="103"/>
  <c r="K154" i="103"/>
  <c r="A155" i="103"/>
  <c r="B155" i="103"/>
  <c r="C155" i="103"/>
  <c r="D155" i="103"/>
  <c r="E155" i="103"/>
  <c r="F155" i="103"/>
  <c r="G155" i="103"/>
  <c r="H155" i="103"/>
  <c r="I155" i="103"/>
  <c r="J155" i="103"/>
  <c r="K155" i="103"/>
  <c r="A156" i="103"/>
  <c r="B156" i="103"/>
  <c r="C156" i="103"/>
  <c r="D156" i="103"/>
  <c r="E156" i="103"/>
  <c r="F156" i="103"/>
  <c r="G156" i="103"/>
  <c r="H156" i="103"/>
  <c r="I156" i="103"/>
  <c r="J156" i="103"/>
  <c r="K156" i="103"/>
  <c r="A157" i="103"/>
  <c r="B157" i="103"/>
  <c r="C157" i="103"/>
  <c r="D157" i="103"/>
  <c r="E157" i="103"/>
  <c r="F157" i="103"/>
  <c r="G157" i="103"/>
  <c r="H157" i="103"/>
  <c r="I157" i="103"/>
  <c r="J157" i="103"/>
  <c r="K157" i="103"/>
  <c r="A158" i="103"/>
  <c r="B158" i="103"/>
  <c r="C158" i="103"/>
  <c r="D158" i="103"/>
  <c r="E158" i="103"/>
  <c r="F158" i="103"/>
  <c r="G158" i="103"/>
  <c r="H158" i="103"/>
  <c r="I158" i="103"/>
  <c r="J158" i="103"/>
  <c r="K158" i="103"/>
  <c r="A159" i="103"/>
  <c r="B159" i="103"/>
  <c r="C159" i="103"/>
  <c r="D159" i="103"/>
  <c r="E159" i="103"/>
  <c r="F159" i="103"/>
  <c r="G159" i="103"/>
  <c r="H159" i="103"/>
  <c r="I159" i="103"/>
  <c r="J159" i="103"/>
  <c r="K159" i="103"/>
  <c r="A160" i="103"/>
  <c r="B160" i="103"/>
  <c r="C160" i="103"/>
  <c r="D160" i="103"/>
  <c r="E160" i="103"/>
  <c r="F160" i="103"/>
  <c r="G160" i="103"/>
  <c r="H160" i="103"/>
  <c r="I160" i="103"/>
  <c r="J160" i="103"/>
  <c r="K160" i="103"/>
  <c r="A161" i="103"/>
  <c r="B161" i="103"/>
  <c r="C161" i="103"/>
  <c r="D161" i="103"/>
  <c r="E161" i="103"/>
  <c r="F161" i="103"/>
  <c r="G161" i="103"/>
  <c r="H161" i="103"/>
  <c r="I161" i="103"/>
  <c r="J161" i="103"/>
  <c r="K161" i="103"/>
  <c r="A162" i="103"/>
  <c r="B162" i="103"/>
  <c r="C162" i="103"/>
  <c r="D162" i="103"/>
  <c r="E162" i="103"/>
  <c r="F162" i="103"/>
  <c r="G162" i="103"/>
  <c r="H162" i="103"/>
  <c r="I162" i="103"/>
  <c r="J162" i="103"/>
  <c r="K162" i="103"/>
  <c r="A163" i="103"/>
  <c r="B163" i="103"/>
  <c r="C163" i="103"/>
  <c r="D163" i="103"/>
  <c r="E163" i="103"/>
  <c r="F163" i="103"/>
  <c r="G163" i="103"/>
  <c r="H163" i="103"/>
  <c r="I163" i="103"/>
  <c r="J163" i="103"/>
  <c r="K163" i="103"/>
  <c r="A164" i="103"/>
  <c r="B164" i="103"/>
  <c r="C164" i="103"/>
  <c r="D164" i="103"/>
  <c r="E164" i="103"/>
  <c r="F164" i="103"/>
  <c r="G164" i="103"/>
  <c r="H164" i="103"/>
  <c r="I164" i="103"/>
  <c r="J164" i="103"/>
  <c r="K164" i="103"/>
  <c r="A165" i="103"/>
  <c r="B165" i="103"/>
  <c r="C165" i="103"/>
  <c r="D165" i="103"/>
  <c r="E165" i="103"/>
  <c r="F165" i="103"/>
  <c r="G165" i="103"/>
  <c r="H165" i="103"/>
  <c r="I165" i="103"/>
  <c r="J165" i="103"/>
  <c r="K165" i="103"/>
  <c r="A166" i="103"/>
  <c r="B166" i="103"/>
  <c r="C166" i="103"/>
  <c r="D166" i="103"/>
  <c r="E166" i="103"/>
  <c r="F166" i="103"/>
  <c r="G166" i="103"/>
  <c r="H166" i="103"/>
  <c r="I166" i="103"/>
  <c r="J166" i="103"/>
  <c r="K166" i="103"/>
  <c r="A167" i="103"/>
  <c r="B167" i="103"/>
  <c r="C167" i="103"/>
  <c r="D167" i="103"/>
  <c r="E167" i="103"/>
  <c r="F167" i="103"/>
  <c r="G167" i="103"/>
  <c r="H167" i="103"/>
  <c r="I167" i="103"/>
  <c r="J167" i="103"/>
  <c r="K167" i="103"/>
  <c r="A168" i="103"/>
  <c r="B168" i="103"/>
  <c r="C168" i="103"/>
  <c r="D168" i="103"/>
  <c r="E168" i="103"/>
  <c r="F168" i="103"/>
  <c r="G168" i="103"/>
  <c r="H168" i="103"/>
  <c r="I168" i="103"/>
  <c r="J168" i="103"/>
  <c r="K168" i="103"/>
  <c r="A169" i="103"/>
  <c r="B169" i="103"/>
  <c r="C169" i="103"/>
  <c r="D169" i="103"/>
  <c r="E169" i="103"/>
  <c r="F169" i="103"/>
  <c r="G169" i="103"/>
  <c r="H169" i="103"/>
  <c r="I169" i="103"/>
  <c r="J169" i="103"/>
  <c r="K169" i="103"/>
  <c r="A170" i="103"/>
  <c r="B170" i="103"/>
  <c r="C170" i="103"/>
  <c r="D170" i="103"/>
  <c r="E170" i="103"/>
  <c r="F170" i="103"/>
  <c r="G170" i="103"/>
  <c r="H170" i="103"/>
  <c r="I170" i="103"/>
  <c r="J170" i="103"/>
  <c r="K170" i="103"/>
  <c r="A171" i="103"/>
  <c r="B171" i="103"/>
  <c r="C171" i="103"/>
  <c r="D171" i="103"/>
  <c r="E171" i="103"/>
  <c r="F171" i="103"/>
  <c r="G171" i="103"/>
  <c r="H171" i="103"/>
  <c r="I171" i="103"/>
  <c r="J171" i="103"/>
  <c r="K171" i="103"/>
  <c r="A172" i="103"/>
  <c r="B172" i="103"/>
  <c r="C172" i="103"/>
  <c r="D172" i="103"/>
  <c r="E172" i="103"/>
  <c r="F172" i="103"/>
  <c r="G172" i="103"/>
  <c r="H172" i="103"/>
  <c r="I172" i="103"/>
  <c r="J172" i="103"/>
  <c r="K172" i="103"/>
  <c r="A173" i="103"/>
  <c r="B173" i="103"/>
  <c r="C173" i="103"/>
  <c r="D173" i="103"/>
  <c r="E173" i="103"/>
  <c r="F173" i="103"/>
  <c r="G173" i="103"/>
  <c r="H173" i="103"/>
  <c r="I173" i="103"/>
  <c r="J173" i="103"/>
  <c r="K173" i="103"/>
  <c r="A174" i="103"/>
  <c r="B174" i="103"/>
  <c r="C174" i="103"/>
  <c r="D174" i="103"/>
  <c r="E174" i="103"/>
  <c r="F174" i="103"/>
  <c r="G174" i="103"/>
  <c r="H174" i="103"/>
  <c r="I174" i="103"/>
  <c r="J174" i="103"/>
  <c r="K174" i="103"/>
  <c r="A175" i="103"/>
  <c r="B175" i="103"/>
  <c r="C175" i="103"/>
  <c r="D175" i="103"/>
  <c r="E175" i="103"/>
  <c r="F175" i="103"/>
  <c r="G175" i="103"/>
  <c r="H175" i="103"/>
  <c r="I175" i="103"/>
  <c r="J175" i="103"/>
  <c r="K175" i="103"/>
  <c r="A176" i="103"/>
  <c r="B176" i="103"/>
  <c r="C176" i="103"/>
  <c r="D176" i="103"/>
  <c r="E176" i="103"/>
  <c r="F176" i="103"/>
  <c r="G176" i="103"/>
  <c r="H176" i="103"/>
  <c r="I176" i="103"/>
  <c r="J176" i="103"/>
  <c r="K176" i="103"/>
  <c r="A177" i="103"/>
  <c r="B177" i="103"/>
  <c r="C177" i="103"/>
  <c r="D177" i="103"/>
  <c r="E177" i="103"/>
  <c r="F177" i="103"/>
  <c r="G177" i="103"/>
  <c r="H177" i="103"/>
  <c r="I177" i="103"/>
  <c r="J177" i="103"/>
  <c r="K177" i="103"/>
  <c r="A178" i="103"/>
  <c r="B178" i="103"/>
  <c r="C178" i="103"/>
  <c r="D178" i="103"/>
  <c r="E178" i="103"/>
  <c r="F178" i="103"/>
  <c r="G178" i="103"/>
  <c r="H178" i="103"/>
  <c r="I178" i="103"/>
  <c r="J178" i="103"/>
  <c r="K178" i="103"/>
  <c r="A179" i="103"/>
  <c r="B179" i="103"/>
  <c r="C179" i="103"/>
  <c r="D179" i="103"/>
  <c r="E179" i="103"/>
  <c r="F179" i="103"/>
  <c r="G179" i="103"/>
  <c r="H179" i="103"/>
  <c r="I179" i="103"/>
  <c r="J179" i="103"/>
  <c r="K179" i="103"/>
  <c r="A180" i="103"/>
  <c r="B180" i="103"/>
  <c r="C180" i="103"/>
  <c r="D180" i="103"/>
  <c r="E180" i="103"/>
  <c r="F180" i="103"/>
  <c r="G180" i="103"/>
  <c r="H180" i="103"/>
  <c r="I180" i="103"/>
  <c r="J180" i="103"/>
  <c r="K180" i="103"/>
  <c r="A181" i="103"/>
  <c r="B181" i="103"/>
  <c r="C181" i="103"/>
  <c r="D181" i="103"/>
  <c r="E181" i="103"/>
  <c r="F181" i="103"/>
  <c r="G181" i="103"/>
  <c r="H181" i="103"/>
  <c r="I181" i="103"/>
  <c r="J181" i="103"/>
  <c r="K181" i="103"/>
  <c r="A182" i="103"/>
  <c r="B182" i="103"/>
  <c r="C182" i="103"/>
  <c r="D182" i="103"/>
  <c r="E182" i="103"/>
  <c r="F182" i="103"/>
  <c r="G182" i="103"/>
  <c r="H182" i="103"/>
  <c r="I182" i="103"/>
  <c r="J182" i="103"/>
  <c r="K182" i="103"/>
  <c r="A183" i="103"/>
  <c r="B183" i="103"/>
  <c r="C183" i="103"/>
  <c r="D183" i="103"/>
  <c r="E183" i="103"/>
  <c r="F183" i="103"/>
  <c r="G183" i="103"/>
  <c r="H183" i="103"/>
  <c r="I183" i="103"/>
  <c r="J183" i="103"/>
  <c r="K183" i="103"/>
  <c r="A184" i="103"/>
  <c r="B184" i="103"/>
  <c r="C184" i="103"/>
  <c r="D184" i="103"/>
  <c r="E184" i="103"/>
  <c r="F184" i="103"/>
  <c r="G184" i="103"/>
  <c r="H184" i="103"/>
  <c r="I184" i="103"/>
  <c r="J184" i="103"/>
  <c r="K184" i="103"/>
  <c r="A185" i="103"/>
  <c r="B185" i="103"/>
  <c r="C185" i="103"/>
  <c r="D185" i="103"/>
  <c r="E185" i="103"/>
  <c r="F185" i="103"/>
  <c r="G185" i="103"/>
  <c r="H185" i="103"/>
  <c r="I185" i="103"/>
  <c r="J185" i="103"/>
  <c r="K185" i="103"/>
  <c r="A186" i="103"/>
  <c r="B186" i="103"/>
  <c r="C186" i="103"/>
  <c r="D186" i="103"/>
  <c r="E186" i="103"/>
  <c r="F186" i="103"/>
  <c r="G186" i="103"/>
  <c r="H186" i="103"/>
  <c r="I186" i="103"/>
  <c r="J186" i="103"/>
  <c r="K186" i="103"/>
  <c r="A187" i="103"/>
  <c r="B187" i="103"/>
  <c r="C187" i="103"/>
  <c r="D187" i="103"/>
  <c r="E187" i="103"/>
  <c r="F187" i="103"/>
  <c r="G187" i="103"/>
  <c r="H187" i="103"/>
  <c r="I187" i="103"/>
  <c r="J187" i="103"/>
  <c r="K187" i="103"/>
  <c r="A188" i="103"/>
  <c r="B188" i="103"/>
  <c r="C188" i="103"/>
  <c r="D188" i="103"/>
  <c r="E188" i="103"/>
  <c r="F188" i="103"/>
  <c r="G188" i="103"/>
  <c r="H188" i="103"/>
  <c r="I188" i="103"/>
  <c r="J188" i="103"/>
  <c r="K188" i="103"/>
  <c r="A189" i="103"/>
  <c r="B189" i="103"/>
  <c r="C189" i="103"/>
  <c r="D189" i="103"/>
  <c r="E189" i="103"/>
  <c r="F189" i="103"/>
  <c r="G189" i="103"/>
  <c r="H189" i="103"/>
  <c r="I189" i="103"/>
  <c r="J189" i="103"/>
  <c r="K189" i="103"/>
  <c r="A190" i="103"/>
  <c r="B190" i="103"/>
  <c r="C190" i="103"/>
  <c r="D190" i="103"/>
  <c r="E190" i="103"/>
  <c r="F190" i="103"/>
  <c r="G190" i="103"/>
  <c r="H190" i="103"/>
  <c r="I190" i="103"/>
  <c r="J190" i="103"/>
  <c r="K190" i="103"/>
  <c r="A191" i="103"/>
  <c r="B191" i="103"/>
  <c r="C191" i="103"/>
  <c r="D191" i="103"/>
  <c r="E191" i="103"/>
  <c r="F191" i="103"/>
  <c r="G191" i="103"/>
  <c r="H191" i="103"/>
  <c r="I191" i="103"/>
  <c r="J191" i="103"/>
  <c r="K191" i="103"/>
  <c r="A192" i="103"/>
  <c r="B192" i="103"/>
  <c r="C192" i="103"/>
  <c r="D192" i="103"/>
  <c r="E192" i="103"/>
  <c r="F192" i="103"/>
  <c r="G192" i="103"/>
  <c r="H192" i="103"/>
  <c r="I192" i="103"/>
  <c r="J192" i="103"/>
  <c r="K192" i="103"/>
  <c r="A193" i="103"/>
  <c r="B193" i="103"/>
  <c r="C193" i="103"/>
  <c r="D193" i="103"/>
  <c r="E193" i="103"/>
  <c r="F193" i="103"/>
  <c r="G193" i="103"/>
  <c r="H193" i="103"/>
  <c r="I193" i="103"/>
  <c r="J193" i="103"/>
  <c r="K193" i="103"/>
  <c r="A194" i="103"/>
  <c r="B194" i="103"/>
  <c r="C194" i="103"/>
  <c r="D194" i="103"/>
  <c r="E194" i="103"/>
  <c r="F194" i="103"/>
  <c r="G194" i="103"/>
  <c r="H194" i="103"/>
  <c r="I194" i="103"/>
  <c r="J194" i="103"/>
  <c r="K194" i="103"/>
  <c r="A195" i="103"/>
  <c r="B195" i="103"/>
  <c r="C195" i="103"/>
  <c r="D195" i="103"/>
  <c r="E195" i="103"/>
  <c r="F195" i="103"/>
  <c r="G195" i="103"/>
  <c r="H195" i="103"/>
  <c r="I195" i="103"/>
  <c r="J195" i="103"/>
  <c r="K195" i="103"/>
  <c r="A196" i="103"/>
  <c r="B196" i="103"/>
  <c r="C196" i="103"/>
  <c r="D196" i="103"/>
  <c r="E196" i="103"/>
  <c r="F196" i="103"/>
  <c r="G196" i="103"/>
  <c r="H196" i="103"/>
  <c r="I196" i="103"/>
  <c r="J196" i="103"/>
  <c r="K196" i="103"/>
  <c r="A197" i="103"/>
  <c r="B197" i="103"/>
  <c r="C197" i="103"/>
  <c r="D197" i="103"/>
  <c r="E197" i="103"/>
  <c r="F197" i="103"/>
  <c r="G197" i="103"/>
  <c r="H197" i="103"/>
  <c r="I197" i="103"/>
  <c r="J197" i="103"/>
  <c r="K197" i="103"/>
  <c r="A198" i="103"/>
  <c r="B198" i="103"/>
  <c r="C198" i="103"/>
  <c r="D198" i="103"/>
  <c r="E198" i="103"/>
  <c r="F198" i="103"/>
  <c r="G198" i="103"/>
  <c r="H198" i="103"/>
  <c r="I198" i="103"/>
  <c r="J198" i="103"/>
  <c r="K198" i="103"/>
  <c r="A199" i="103"/>
  <c r="B199" i="103"/>
  <c r="C199" i="103"/>
  <c r="D199" i="103"/>
  <c r="E199" i="103"/>
  <c r="F199" i="103"/>
  <c r="G199" i="103"/>
  <c r="H199" i="103"/>
  <c r="I199" i="103"/>
  <c r="J199" i="103"/>
  <c r="K199" i="103"/>
  <c r="A200" i="103"/>
  <c r="B200" i="103"/>
  <c r="C200" i="103"/>
  <c r="D200" i="103"/>
  <c r="E200" i="103"/>
  <c r="F200" i="103"/>
  <c r="G200" i="103"/>
  <c r="H200" i="103"/>
  <c r="I200" i="103"/>
  <c r="J200" i="103"/>
  <c r="K200" i="103"/>
  <c r="A201" i="103"/>
  <c r="B201" i="103"/>
  <c r="C201" i="103"/>
  <c r="D201" i="103"/>
  <c r="E201" i="103"/>
  <c r="F201" i="103"/>
  <c r="G201" i="103"/>
  <c r="H201" i="103"/>
  <c r="I201" i="103"/>
  <c r="J201" i="103"/>
  <c r="K201" i="103"/>
  <c r="A202" i="103"/>
  <c r="B202" i="103"/>
  <c r="C202" i="103"/>
  <c r="D202" i="103"/>
  <c r="E202" i="103"/>
  <c r="F202" i="103"/>
  <c r="G202" i="103"/>
  <c r="H202" i="103"/>
  <c r="I202" i="103"/>
  <c r="J202" i="103"/>
  <c r="K202" i="103"/>
  <c r="A203" i="103"/>
  <c r="B203" i="103"/>
  <c r="C203" i="103"/>
  <c r="D203" i="103"/>
  <c r="E203" i="103"/>
  <c r="F203" i="103"/>
  <c r="G203" i="103"/>
  <c r="H203" i="103"/>
  <c r="I203" i="103"/>
  <c r="J203" i="103"/>
  <c r="K203" i="103"/>
  <c r="A204" i="103"/>
  <c r="B204" i="103"/>
  <c r="C204" i="103"/>
  <c r="D204" i="103"/>
  <c r="E204" i="103"/>
  <c r="F204" i="103"/>
  <c r="G204" i="103"/>
  <c r="H204" i="103"/>
  <c r="I204" i="103"/>
  <c r="J204" i="103"/>
  <c r="K204" i="103"/>
  <c r="A205" i="103"/>
  <c r="B205" i="103"/>
  <c r="C205" i="103"/>
  <c r="D205" i="103"/>
  <c r="E205" i="103"/>
  <c r="F205" i="103"/>
  <c r="G205" i="103"/>
  <c r="H205" i="103"/>
  <c r="I205" i="103"/>
  <c r="J205" i="103"/>
  <c r="K205" i="103"/>
  <c r="A206" i="103"/>
  <c r="B206" i="103"/>
  <c r="C206" i="103"/>
  <c r="D206" i="103"/>
  <c r="E206" i="103"/>
  <c r="F206" i="103"/>
  <c r="G206" i="103"/>
  <c r="H206" i="103"/>
  <c r="I206" i="103"/>
  <c r="J206" i="103"/>
  <c r="K206" i="103"/>
  <c r="A207" i="103"/>
  <c r="B207" i="103"/>
  <c r="C207" i="103"/>
  <c r="D207" i="103"/>
  <c r="E207" i="103"/>
  <c r="F207" i="103"/>
  <c r="G207" i="103"/>
  <c r="H207" i="103"/>
  <c r="I207" i="103"/>
  <c r="J207" i="103"/>
  <c r="K207" i="103"/>
  <c r="A208" i="103"/>
  <c r="B208" i="103"/>
  <c r="C208" i="103"/>
  <c r="D208" i="103"/>
  <c r="E208" i="103"/>
  <c r="F208" i="103"/>
  <c r="G208" i="103"/>
  <c r="H208" i="103"/>
  <c r="I208" i="103"/>
  <c r="J208" i="103"/>
  <c r="K208" i="103"/>
  <c r="A209" i="103"/>
  <c r="B209" i="103"/>
  <c r="C209" i="103"/>
  <c r="D209" i="103"/>
  <c r="E209" i="103"/>
  <c r="F209" i="103"/>
  <c r="G209" i="103"/>
  <c r="H209" i="103"/>
  <c r="I209" i="103"/>
  <c r="J209" i="103"/>
  <c r="K209" i="103"/>
  <c r="A210" i="103"/>
  <c r="B210" i="103"/>
  <c r="C210" i="103"/>
  <c r="D210" i="103"/>
  <c r="E210" i="103"/>
  <c r="F210" i="103"/>
  <c r="G210" i="103"/>
  <c r="H210" i="103"/>
  <c r="I210" i="103"/>
  <c r="J210" i="103"/>
  <c r="K210" i="103"/>
  <c r="A211" i="103"/>
  <c r="B211" i="103"/>
  <c r="C211" i="103"/>
  <c r="D211" i="103"/>
  <c r="E211" i="103"/>
  <c r="F211" i="103"/>
  <c r="G211" i="103"/>
  <c r="H211" i="103"/>
  <c r="I211" i="103"/>
  <c r="J211" i="103"/>
  <c r="K211" i="103"/>
  <c r="A212" i="103"/>
  <c r="B212" i="103"/>
  <c r="C212" i="103"/>
  <c r="D212" i="103"/>
  <c r="E212" i="103"/>
  <c r="F212" i="103"/>
  <c r="G212" i="103"/>
  <c r="H212" i="103"/>
  <c r="I212" i="103"/>
  <c r="J212" i="103"/>
  <c r="K212" i="103"/>
  <c r="A213" i="103"/>
  <c r="B213" i="103"/>
  <c r="C213" i="103"/>
  <c r="D213" i="103"/>
  <c r="E213" i="103"/>
  <c r="F213" i="103"/>
  <c r="G213" i="103"/>
  <c r="H213" i="103"/>
  <c r="I213" i="103"/>
  <c r="J213" i="103"/>
  <c r="K213" i="103"/>
  <c r="A214" i="103"/>
  <c r="B214" i="103"/>
  <c r="C214" i="103"/>
  <c r="D214" i="103"/>
  <c r="E214" i="103"/>
  <c r="F214" i="103"/>
  <c r="G214" i="103"/>
  <c r="H214" i="103"/>
  <c r="I214" i="103"/>
  <c r="J214" i="103"/>
  <c r="K214" i="103"/>
  <c r="A215" i="103"/>
  <c r="B215" i="103"/>
  <c r="C215" i="103"/>
  <c r="D215" i="103"/>
  <c r="E215" i="103"/>
  <c r="F215" i="103"/>
  <c r="G215" i="103"/>
  <c r="H215" i="103"/>
  <c r="I215" i="103"/>
  <c r="J215" i="103"/>
  <c r="K215" i="103"/>
  <c r="A216" i="103"/>
  <c r="B216" i="103"/>
  <c r="C216" i="103"/>
  <c r="D216" i="103"/>
  <c r="E216" i="103"/>
  <c r="F216" i="103"/>
  <c r="G216" i="103"/>
  <c r="H216" i="103"/>
  <c r="I216" i="103"/>
  <c r="J216" i="103"/>
  <c r="K216" i="103"/>
  <c r="A217" i="103"/>
  <c r="B217" i="103"/>
  <c r="C217" i="103"/>
  <c r="D217" i="103"/>
  <c r="E217" i="103"/>
  <c r="F217" i="103"/>
  <c r="G217" i="103"/>
  <c r="H217" i="103"/>
  <c r="I217" i="103"/>
  <c r="J217" i="103"/>
  <c r="K217" i="103"/>
  <c r="A218" i="103"/>
  <c r="B218" i="103"/>
  <c r="C218" i="103"/>
  <c r="D218" i="103"/>
  <c r="E218" i="103"/>
  <c r="F218" i="103"/>
  <c r="G218" i="103"/>
  <c r="H218" i="103"/>
  <c r="I218" i="103"/>
  <c r="J218" i="103"/>
  <c r="K218" i="103"/>
  <c r="A219" i="103"/>
  <c r="B219" i="103"/>
  <c r="C219" i="103"/>
  <c r="D219" i="103"/>
  <c r="E219" i="103"/>
  <c r="F219" i="103"/>
  <c r="G219" i="103"/>
  <c r="H219" i="103"/>
  <c r="I219" i="103"/>
  <c r="J219" i="103"/>
  <c r="K219" i="103"/>
  <c r="A220" i="103"/>
  <c r="B220" i="103"/>
  <c r="C220" i="103"/>
  <c r="D220" i="103"/>
  <c r="E220" i="103"/>
  <c r="F220" i="103"/>
  <c r="G220" i="103"/>
  <c r="H220" i="103"/>
  <c r="I220" i="103"/>
  <c r="J220" i="103"/>
  <c r="K220" i="103"/>
  <c r="A221" i="103"/>
  <c r="B221" i="103"/>
  <c r="C221" i="103"/>
  <c r="D221" i="103"/>
  <c r="E221" i="103"/>
  <c r="F221" i="103"/>
  <c r="G221" i="103"/>
  <c r="H221" i="103"/>
  <c r="I221" i="103"/>
  <c r="J221" i="103"/>
  <c r="K221" i="103"/>
  <c r="A222" i="103"/>
  <c r="B222" i="103"/>
  <c r="C222" i="103"/>
  <c r="D222" i="103"/>
  <c r="E222" i="103"/>
  <c r="F222" i="103"/>
  <c r="G222" i="103"/>
  <c r="H222" i="103"/>
  <c r="I222" i="103"/>
  <c r="J222" i="103"/>
  <c r="K222" i="103"/>
  <c r="A223" i="103"/>
  <c r="B223" i="103"/>
  <c r="C223" i="103"/>
  <c r="D223" i="103"/>
  <c r="E223" i="103"/>
  <c r="F223" i="103"/>
  <c r="G223" i="103"/>
  <c r="H223" i="103"/>
  <c r="I223" i="103"/>
  <c r="J223" i="103"/>
  <c r="K223" i="103"/>
  <c r="A224" i="103"/>
  <c r="B224" i="103"/>
  <c r="C224" i="103"/>
  <c r="D224" i="103"/>
  <c r="E224" i="103"/>
  <c r="F224" i="103"/>
  <c r="G224" i="103"/>
  <c r="H224" i="103"/>
  <c r="I224" i="103"/>
  <c r="J224" i="103"/>
  <c r="K224" i="103"/>
  <c r="A225" i="103"/>
  <c r="B225" i="103"/>
  <c r="C225" i="103"/>
  <c r="D225" i="103"/>
  <c r="E225" i="103"/>
  <c r="F225" i="103"/>
  <c r="G225" i="103"/>
  <c r="H225" i="103"/>
  <c r="I225" i="103"/>
  <c r="J225" i="103"/>
  <c r="K225" i="103"/>
  <c r="A226" i="103"/>
  <c r="B226" i="103"/>
  <c r="C226" i="103"/>
  <c r="D226" i="103"/>
  <c r="E226" i="103"/>
  <c r="F226" i="103"/>
  <c r="G226" i="103"/>
  <c r="H226" i="103"/>
  <c r="I226" i="103"/>
  <c r="J226" i="103"/>
  <c r="K226" i="103"/>
  <c r="A227" i="103"/>
  <c r="B227" i="103"/>
  <c r="C227" i="103"/>
  <c r="D227" i="103"/>
  <c r="E227" i="103"/>
  <c r="F227" i="103"/>
  <c r="G227" i="103"/>
  <c r="H227" i="103"/>
  <c r="I227" i="103"/>
  <c r="J227" i="103"/>
  <c r="K227" i="103"/>
  <c r="A228" i="103"/>
  <c r="B228" i="103"/>
  <c r="C228" i="103"/>
  <c r="D228" i="103"/>
  <c r="E228" i="103"/>
  <c r="F228" i="103"/>
  <c r="G228" i="103"/>
  <c r="H228" i="103"/>
  <c r="I228" i="103"/>
  <c r="J228" i="103"/>
  <c r="K228" i="103"/>
  <c r="A229" i="103"/>
  <c r="B229" i="103"/>
  <c r="C229" i="103"/>
  <c r="D229" i="103"/>
  <c r="E229" i="103"/>
  <c r="F229" i="103"/>
  <c r="G229" i="103"/>
  <c r="H229" i="103"/>
  <c r="I229" i="103"/>
  <c r="J229" i="103"/>
  <c r="K229" i="103"/>
  <c r="A230" i="103"/>
  <c r="B230" i="103"/>
  <c r="C230" i="103"/>
  <c r="D230" i="103"/>
  <c r="E230" i="103"/>
  <c r="F230" i="103"/>
  <c r="G230" i="103"/>
  <c r="H230" i="103"/>
  <c r="I230" i="103"/>
  <c r="J230" i="103"/>
  <c r="K230" i="103"/>
  <c r="A231" i="103"/>
  <c r="B231" i="103"/>
  <c r="C231" i="103"/>
  <c r="D231" i="103"/>
  <c r="E231" i="103"/>
  <c r="F231" i="103"/>
  <c r="G231" i="103"/>
  <c r="H231" i="103"/>
  <c r="I231" i="103"/>
  <c r="J231" i="103"/>
  <c r="K231" i="103"/>
  <c r="A232" i="103"/>
  <c r="B232" i="103"/>
  <c r="C232" i="103"/>
  <c r="D232" i="103"/>
  <c r="E232" i="103"/>
  <c r="F232" i="103"/>
  <c r="G232" i="103"/>
  <c r="H232" i="103"/>
  <c r="I232" i="103"/>
  <c r="J232" i="103"/>
  <c r="K232" i="103"/>
  <c r="A233" i="103"/>
  <c r="B233" i="103"/>
  <c r="C233" i="103"/>
  <c r="D233" i="103"/>
  <c r="E233" i="103"/>
  <c r="F233" i="103"/>
  <c r="G233" i="103"/>
  <c r="H233" i="103"/>
  <c r="I233" i="103"/>
  <c r="J233" i="103"/>
  <c r="K233" i="103"/>
  <c r="A234" i="103"/>
  <c r="B234" i="103"/>
  <c r="C234" i="103"/>
  <c r="D234" i="103"/>
  <c r="E234" i="103"/>
  <c r="F234" i="103"/>
  <c r="G234" i="103"/>
  <c r="H234" i="103"/>
  <c r="I234" i="103"/>
  <c r="J234" i="103"/>
  <c r="K234" i="103"/>
  <c r="A235" i="103"/>
  <c r="B235" i="103"/>
  <c r="C235" i="103"/>
  <c r="D235" i="103"/>
  <c r="E235" i="103"/>
  <c r="F235" i="103"/>
  <c r="G235" i="103"/>
  <c r="H235" i="103"/>
  <c r="I235" i="103"/>
  <c r="J235" i="103"/>
  <c r="K235" i="103"/>
  <c r="A236" i="103"/>
  <c r="B236" i="103"/>
  <c r="C236" i="103"/>
  <c r="D236" i="103"/>
  <c r="E236" i="103"/>
  <c r="F236" i="103"/>
  <c r="G236" i="103"/>
  <c r="H236" i="103"/>
  <c r="I236" i="103"/>
  <c r="J236" i="103"/>
  <c r="K236" i="103"/>
  <c r="A237" i="103"/>
  <c r="B237" i="103"/>
  <c r="C237" i="103"/>
  <c r="D237" i="103"/>
  <c r="E237" i="103"/>
  <c r="F237" i="103"/>
  <c r="G237" i="103"/>
  <c r="H237" i="103"/>
  <c r="I237" i="103"/>
  <c r="J237" i="103"/>
  <c r="K237" i="103"/>
  <c r="A238" i="103"/>
  <c r="B238" i="103"/>
  <c r="C238" i="103"/>
  <c r="D238" i="103"/>
  <c r="E238" i="103"/>
  <c r="F238" i="103"/>
  <c r="G238" i="103"/>
  <c r="H238" i="103"/>
  <c r="I238" i="103"/>
  <c r="J238" i="103"/>
  <c r="K238" i="103"/>
  <c r="A239" i="103"/>
  <c r="B239" i="103"/>
  <c r="C239" i="103"/>
  <c r="D239" i="103"/>
  <c r="E239" i="103"/>
  <c r="F239" i="103"/>
  <c r="G239" i="103"/>
  <c r="H239" i="103"/>
  <c r="I239" i="103"/>
  <c r="J239" i="103"/>
  <c r="K239" i="103"/>
  <c r="A240" i="103"/>
  <c r="B240" i="103"/>
  <c r="C240" i="103"/>
  <c r="D240" i="103"/>
  <c r="E240" i="103"/>
  <c r="F240" i="103"/>
  <c r="G240" i="103"/>
  <c r="H240" i="103"/>
  <c r="I240" i="103"/>
  <c r="J240" i="103"/>
  <c r="K240" i="103"/>
  <c r="A241" i="103"/>
  <c r="B241" i="103"/>
  <c r="C241" i="103"/>
  <c r="D241" i="103"/>
  <c r="E241" i="103"/>
  <c r="F241" i="103"/>
  <c r="G241" i="103"/>
  <c r="H241" i="103"/>
  <c r="I241" i="103"/>
  <c r="J241" i="103"/>
  <c r="K241" i="103"/>
  <c r="A242" i="103"/>
  <c r="B242" i="103"/>
  <c r="C242" i="103"/>
  <c r="D242" i="103"/>
  <c r="E242" i="103"/>
  <c r="F242" i="103"/>
  <c r="G242" i="103"/>
  <c r="H242" i="103"/>
  <c r="I242" i="103"/>
  <c r="J242" i="103"/>
  <c r="K242" i="103"/>
  <c r="A243" i="103"/>
  <c r="B243" i="103"/>
  <c r="C243" i="103"/>
  <c r="D243" i="103"/>
  <c r="E243" i="103"/>
  <c r="F243" i="103"/>
  <c r="G243" i="103"/>
  <c r="H243" i="103"/>
  <c r="I243" i="103"/>
  <c r="J243" i="103"/>
  <c r="K243" i="103"/>
  <c r="A244" i="103"/>
  <c r="B244" i="103"/>
  <c r="C244" i="103"/>
  <c r="D244" i="103"/>
  <c r="E244" i="103"/>
  <c r="F244" i="103"/>
  <c r="G244" i="103"/>
  <c r="H244" i="103"/>
  <c r="I244" i="103"/>
  <c r="J244" i="103"/>
  <c r="K244" i="103"/>
  <c r="A245" i="103"/>
  <c r="B245" i="103"/>
  <c r="C245" i="103"/>
  <c r="D245" i="103"/>
  <c r="E245" i="103"/>
  <c r="F245" i="103"/>
  <c r="G245" i="103"/>
  <c r="H245" i="103"/>
  <c r="I245" i="103"/>
  <c r="J245" i="103"/>
  <c r="K245" i="103"/>
  <c r="A246" i="103"/>
  <c r="B246" i="103"/>
  <c r="C246" i="103"/>
  <c r="D246" i="103"/>
  <c r="E246" i="103"/>
  <c r="F246" i="103"/>
  <c r="G246" i="103"/>
  <c r="H246" i="103"/>
  <c r="I246" i="103"/>
  <c r="J246" i="103"/>
  <c r="K246" i="103"/>
  <c r="A247" i="103"/>
  <c r="B247" i="103"/>
  <c r="C247" i="103"/>
  <c r="D247" i="103"/>
  <c r="E247" i="103"/>
  <c r="F247" i="103"/>
  <c r="G247" i="103"/>
  <c r="H247" i="103"/>
  <c r="I247" i="103"/>
  <c r="J247" i="103"/>
  <c r="K247" i="103"/>
  <c r="A248" i="103"/>
  <c r="B248" i="103"/>
  <c r="C248" i="103"/>
  <c r="D248" i="103"/>
  <c r="E248" i="103"/>
  <c r="F248" i="103"/>
  <c r="G248" i="103"/>
  <c r="H248" i="103"/>
  <c r="I248" i="103"/>
  <c r="J248" i="103"/>
  <c r="K248" i="103"/>
  <c r="A249" i="103"/>
  <c r="B249" i="103"/>
  <c r="C249" i="103"/>
  <c r="D249" i="103"/>
  <c r="E249" i="103"/>
  <c r="F249" i="103"/>
  <c r="G249" i="103"/>
  <c r="H249" i="103"/>
  <c r="I249" i="103"/>
  <c r="J249" i="103"/>
  <c r="K249" i="103"/>
  <c r="A250" i="103"/>
  <c r="B250" i="103"/>
  <c r="C250" i="103"/>
  <c r="D250" i="103"/>
  <c r="E250" i="103"/>
  <c r="F250" i="103"/>
  <c r="G250" i="103"/>
  <c r="H250" i="103"/>
  <c r="I250" i="103"/>
  <c r="J250" i="103"/>
  <c r="K250" i="103"/>
  <c r="A251" i="103"/>
  <c r="B251" i="103"/>
  <c r="C251" i="103"/>
  <c r="D251" i="103"/>
  <c r="E251" i="103"/>
  <c r="F251" i="103"/>
  <c r="G251" i="103"/>
  <c r="H251" i="103"/>
  <c r="I251" i="103"/>
  <c r="J251" i="103"/>
  <c r="K251" i="103"/>
  <c r="A252" i="103"/>
  <c r="B252" i="103"/>
  <c r="C252" i="103"/>
  <c r="D252" i="103"/>
  <c r="E252" i="103"/>
  <c r="F252" i="103"/>
  <c r="G252" i="103"/>
  <c r="H252" i="103"/>
  <c r="I252" i="103"/>
  <c r="J252" i="103"/>
  <c r="K252" i="103"/>
  <c r="A253" i="103"/>
  <c r="B253" i="103"/>
  <c r="C253" i="103"/>
  <c r="D253" i="103"/>
  <c r="E253" i="103"/>
  <c r="F253" i="103"/>
  <c r="G253" i="103"/>
  <c r="H253" i="103"/>
  <c r="I253" i="103"/>
  <c r="J253" i="103"/>
  <c r="K253" i="103"/>
  <c r="A254" i="103"/>
  <c r="B254" i="103"/>
  <c r="C254" i="103"/>
  <c r="D254" i="103"/>
  <c r="E254" i="103"/>
  <c r="F254" i="103"/>
  <c r="G254" i="103"/>
  <c r="H254" i="103"/>
  <c r="I254" i="103"/>
  <c r="J254" i="103"/>
  <c r="K254" i="103"/>
  <c r="A255" i="103"/>
  <c r="B255" i="103"/>
  <c r="C255" i="103"/>
  <c r="D255" i="103"/>
  <c r="E255" i="103"/>
  <c r="F255" i="103"/>
  <c r="G255" i="103"/>
  <c r="H255" i="103"/>
  <c r="I255" i="103"/>
  <c r="J255" i="103"/>
  <c r="K255" i="103"/>
  <c r="A256" i="103"/>
  <c r="B256" i="103"/>
  <c r="C256" i="103"/>
  <c r="D256" i="103"/>
  <c r="E256" i="103"/>
  <c r="F256" i="103"/>
  <c r="G256" i="103"/>
  <c r="H256" i="103"/>
  <c r="I256" i="103"/>
  <c r="J256" i="103"/>
  <c r="K256" i="103"/>
  <c r="A257" i="103"/>
  <c r="B257" i="103"/>
  <c r="C257" i="103"/>
  <c r="D257" i="103"/>
  <c r="E257" i="103"/>
  <c r="F257" i="103"/>
  <c r="G257" i="103"/>
  <c r="H257" i="103"/>
  <c r="I257" i="103"/>
  <c r="J257" i="103"/>
  <c r="K257" i="103"/>
  <c r="A258" i="103"/>
  <c r="B258" i="103"/>
  <c r="C258" i="103"/>
  <c r="D258" i="103"/>
  <c r="E258" i="103"/>
  <c r="F258" i="103"/>
  <c r="G258" i="103"/>
  <c r="H258" i="103"/>
  <c r="I258" i="103"/>
  <c r="J258" i="103"/>
  <c r="K258" i="103"/>
  <c r="A259" i="103"/>
  <c r="B259" i="103"/>
  <c r="C259" i="103"/>
  <c r="D259" i="103"/>
  <c r="E259" i="103"/>
  <c r="F259" i="103"/>
  <c r="G259" i="103"/>
  <c r="H259" i="103"/>
  <c r="I259" i="103"/>
  <c r="J259" i="103"/>
  <c r="K259" i="103"/>
  <c r="A260" i="103"/>
  <c r="B260" i="103"/>
  <c r="C260" i="103"/>
  <c r="D260" i="103"/>
  <c r="E260" i="103"/>
  <c r="F260" i="103"/>
  <c r="G260" i="103"/>
  <c r="H260" i="103"/>
  <c r="I260" i="103"/>
  <c r="J260" i="103"/>
  <c r="K260" i="103"/>
  <c r="A261" i="103"/>
  <c r="B261" i="103"/>
  <c r="C261" i="103"/>
  <c r="D261" i="103"/>
  <c r="E261" i="103"/>
  <c r="F261" i="103"/>
  <c r="G261" i="103"/>
  <c r="H261" i="103"/>
  <c r="I261" i="103"/>
  <c r="J261" i="103"/>
  <c r="K261" i="103"/>
  <c r="A262" i="103"/>
  <c r="B262" i="103"/>
  <c r="C262" i="103"/>
  <c r="D262" i="103"/>
  <c r="E262" i="103"/>
  <c r="F262" i="103"/>
  <c r="G262" i="103"/>
  <c r="H262" i="103"/>
  <c r="I262" i="103"/>
  <c r="J262" i="103"/>
  <c r="K262" i="103"/>
  <c r="A263" i="103"/>
  <c r="B263" i="103"/>
  <c r="C263" i="103"/>
  <c r="D263" i="103"/>
  <c r="E263" i="103"/>
  <c r="F263" i="103"/>
  <c r="G263" i="103"/>
  <c r="H263" i="103"/>
  <c r="I263" i="103"/>
  <c r="J263" i="103"/>
  <c r="K263" i="103"/>
  <c r="A264" i="103"/>
  <c r="B264" i="103"/>
  <c r="C264" i="103"/>
  <c r="D264" i="103"/>
  <c r="E264" i="103"/>
  <c r="F264" i="103"/>
  <c r="G264" i="103"/>
  <c r="H264" i="103"/>
  <c r="I264" i="103"/>
  <c r="J264" i="103"/>
  <c r="K264" i="103"/>
  <c r="A265" i="103"/>
  <c r="B265" i="103"/>
  <c r="C265" i="103"/>
  <c r="D265" i="103"/>
  <c r="E265" i="103"/>
  <c r="F265" i="103"/>
  <c r="G265" i="103"/>
  <c r="H265" i="103"/>
  <c r="I265" i="103"/>
  <c r="J265" i="103"/>
  <c r="K265" i="103"/>
  <c r="A266" i="103"/>
  <c r="B266" i="103"/>
  <c r="C266" i="103"/>
  <c r="D266" i="103"/>
  <c r="E266" i="103"/>
  <c r="F266" i="103"/>
  <c r="G266" i="103"/>
  <c r="H266" i="103"/>
  <c r="I266" i="103"/>
  <c r="J266" i="103"/>
  <c r="K266" i="103"/>
  <c r="A267" i="103"/>
  <c r="B267" i="103"/>
  <c r="C267" i="103"/>
  <c r="D267" i="103"/>
  <c r="E267" i="103"/>
  <c r="F267" i="103"/>
  <c r="G267" i="103"/>
  <c r="H267" i="103"/>
  <c r="I267" i="103"/>
  <c r="J267" i="103"/>
  <c r="K267" i="103"/>
  <c r="A268" i="103"/>
  <c r="B268" i="103"/>
  <c r="C268" i="103"/>
  <c r="D268" i="103"/>
  <c r="E268" i="103"/>
  <c r="F268" i="103"/>
  <c r="G268" i="103"/>
  <c r="H268" i="103"/>
  <c r="I268" i="103"/>
  <c r="J268" i="103"/>
  <c r="K268" i="103"/>
  <c r="A269" i="103"/>
  <c r="B269" i="103"/>
  <c r="C269" i="103"/>
  <c r="D269" i="103"/>
  <c r="E269" i="103"/>
  <c r="F269" i="103"/>
  <c r="G269" i="103"/>
  <c r="H269" i="103"/>
  <c r="I269" i="103"/>
  <c r="J269" i="103"/>
  <c r="K269" i="103"/>
  <c r="A270" i="103"/>
  <c r="B270" i="103"/>
  <c r="C270" i="103"/>
  <c r="D270" i="103"/>
  <c r="E270" i="103"/>
  <c r="F270" i="103"/>
  <c r="G270" i="103"/>
  <c r="H270" i="103"/>
  <c r="I270" i="103"/>
  <c r="J270" i="103"/>
  <c r="K270" i="103"/>
  <c r="A271" i="103"/>
  <c r="B271" i="103"/>
  <c r="C271" i="103"/>
  <c r="D271" i="103"/>
  <c r="E271" i="103"/>
  <c r="F271" i="103"/>
  <c r="G271" i="103"/>
  <c r="H271" i="103"/>
  <c r="I271" i="103"/>
  <c r="J271" i="103"/>
  <c r="K271" i="103"/>
  <c r="A272" i="103"/>
  <c r="B272" i="103"/>
  <c r="C272" i="103"/>
  <c r="D272" i="103"/>
  <c r="E272" i="103"/>
  <c r="F272" i="103"/>
  <c r="G272" i="103"/>
  <c r="H272" i="103"/>
  <c r="I272" i="103"/>
  <c r="J272" i="103"/>
  <c r="K272" i="103"/>
  <c r="A273" i="103"/>
  <c r="B273" i="103"/>
  <c r="C273" i="103"/>
  <c r="D273" i="103"/>
  <c r="E273" i="103"/>
  <c r="F273" i="103"/>
  <c r="G273" i="103"/>
  <c r="H273" i="103"/>
  <c r="I273" i="103"/>
  <c r="J273" i="103"/>
  <c r="K273" i="103"/>
  <c r="A274" i="103"/>
  <c r="B274" i="103"/>
  <c r="C274" i="103"/>
  <c r="D274" i="103"/>
  <c r="E274" i="103"/>
  <c r="F274" i="103"/>
  <c r="G274" i="103"/>
  <c r="H274" i="103"/>
  <c r="I274" i="103"/>
  <c r="J274" i="103"/>
  <c r="K274" i="103"/>
  <c r="A275" i="103"/>
  <c r="B275" i="103"/>
  <c r="C275" i="103"/>
  <c r="D275" i="103"/>
  <c r="E275" i="103"/>
  <c r="F275" i="103"/>
  <c r="G275" i="103"/>
  <c r="H275" i="103"/>
  <c r="I275" i="103"/>
  <c r="J275" i="103"/>
  <c r="K275" i="103"/>
  <c r="A276" i="103"/>
  <c r="B276" i="103"/>
  <c r="C276" i="103"/>
  <c r="D276" i="103"/>
  <c r="E276" i="103"/>
  <c r="F276" i="103"/>
  <c r="G276" i="103"/>
  <c r="H276" i="103"/>
  <c r="I276" i="103"/>
  <c r="J276" i="103"/>
  <c r="K276" i="103"/>
  <c r="A277" i="103"/>
  <c r="B277" i="103"/>
  <c r="C277" i="103"/>
  <c r="D277" i="103"/>
  <c r="E277" i="103"/>
  <c r="F277" i="103"/>
  <c r="G277" i="103"/>
  <c r="H277" i="103"/>
  <c r="I277" i="103"/>
  <c r="J277" i="103"/>
  <c r="K277" i="103"/>
  <c r="A278" i="103"/>
  <c r="B278" i="103"/>
  <c r="C278" i="103"/>
  <c r="D278" i="103"/>
  <c r="E278" i="103"/>
  <c r="F278" i="103"/>
  <c r="G278" i="103"/>
  <c r="H278" i="103"/>
  <c r="I278" i="103"/>
  <c r="J278" i="103"/>
  <c r="K278" i="103"/>
  <c r="A279" i="103"/>
  <c r="B279" i="103"/>
  <c r="C279" i="103"/>
  <c r="D279" i="103"/>
  <c r="E279" i="103"/>
  <c r="F279" i="103"/>
  <c r="G279" i="103"/>
  <c r="H279" i="103"/>
  <c r="I279" i="103"/>
  <c r="J279" i="103"/>
  <c r="K279" i="103"/>
  <c r="A280" i="103"/>
  <c r="B280" i="103"/>
  <c r="C280" i="103"/>
  <c r="D280" i="103"/>
  <c r="E280" i="103"/>
  <c r="F280" i="103"/>
  <c r="G280" i="103"/>
  <c r="H280" i="103"/>
  <c r="I280" i="103"/>
  <c r="J280" i="103"/>
  <c r="K280" i="103"/>
  <c r="A281" i="103"/>
  <c r="B281" i="103"/>
  <c r="C281" i="103"/>
  <c r="D281" i="103"/>
  <c r="E281" i="103"/>
  <c r="F281" i="103"/>
  <c r="G281" i="103"/>
  <c r="H281" i="103"/>
  <c r="I281" i="103"/>
  <c r="J281" i="103"/>
  <c r="K281" i="103"/>
  <c r="A282" i="103"/>
  <c r="B282" i="103"/>
  <c r="C282" i="103"/>
  <c r="D282" i="103"/>
  <c r="E282" i="103"/>
  <c r="F282" i="103"/>
  <c r="G282" i="103"/>
  <c r="H282" i="103"/>
  <c r="I282" i="103"/>
  <c r="J282" i="103"/>
  <c r="K282" i="103"/>
  <c r="A283" i="103"/>
  <c r="B283" i="103"/>
  <c r="C283" i="103"/>
  <c r="D283" i="103"/>
  <c r="E283" i="103"/>
  <c r="F283" i="103"/>
  <c r="G283" i="103"/>
  <c r="H283" i="103"/>
  <c r="I283" i="103"/>
  <c r="J283" i="103"/>
  <c r="K283" i="103"/>
  <c r="A284" i="103"/>
  <c r="B284" i="103"/>
  <c r="C284" i="103"/>
  <c r="D284" i="103"/>
  <c r="E284" i="103"/>
  <c r="F284" i="103"/>
  <c r="G284" i="103"/>
  <c r="H284" i="103"/>
  <c r="I284" i="103"/>
  <c r="J284" i="103"/>
  <c r="K284" i="103"/>
  <c r="A285" i="103"/>
  <c r="B285" i="103"/>
  <c r="C285" i="103"/>
  <c r="D285" i="103"/>
  <c r="E285" i="103"/>
  <c r="F285" i="103"/>
  <c r="G285" i="103"/>
  <c r="H285" i="103"/>
  <c r="I285" i="103"/>
  <c r="J285" i="103"/>
  <c r="K285" i="103"/>
  <c r="A286" i="103"/>
  <c r="B286" i="103"/>
  <c r="C286" i="103"/>
  <c r="D286" i="103"/>
  <c r="E286" i="103"/>
  <c r="F286" i="103"/>
  <c r="G286" i="103"/>
  <c r="H286" i="103"/>
  <c r="I286" i="103"/>
  <c r="J286" i="103"/>
  <c r="K286" i="103"/>
  <c r="A287" i="103"/>
  <c r="B287" i="103"/>
  <c r="C287" i="103"/>
  <c r="D287" i="103"/>
  <c r="E287" i="103"/>
  <c r="F287" i="103"/>
  <c r="G287" i="103"/>
  <c r="H287" i="103"/>
  <c r="I287" i="103"/>
  <c r="J287" i="103"/>
  <c r="K287" i="103"/>
  <c r="A288" i="103"/>
  <c r="B288" i="103"/>
  <c r="C288" i="103"/>
  <c r="D288" i="103"/>
  <c r="E288" i="103"/>
  <c r="F288" i="103"/>
  <c r="G288" i="103"/>
  <c r="H288" i="103"/>
  <c r="I288" i="103"/>
  <c r="J288" i="103"/>
  <c r="K288" i="103"/>
  <c r="A289" i="103"/>
  <c r="B289" i="103"/>
  <c r="C289" i="103"/>
  <c r="D289" i="103"/>
  <c r="E289" i="103"/>
  <c r="F289" i="103"/>
  <c r="G289" i="103"/>
  <c r="H289" i="103"/>
  <c r="I289" i="103"/>
  <c r="J289" i="103"/>
  <c r="K289" i="103"/>
  <c r="A290" i="103"/>
  <c r="B290" i="103"/>
  <c r="C290" i="103"/>
  <c r="D290" i="103"/>
  <c r="E290" i="103"/>
  <c r="F290" i="103"/>
  <c r="G290" i="103"/>
  <c r="H290" i="103"/>
  <c r="I290" i="103"/>
  <c r="J290" i="103"/>
  <c r="K290" i="103"/>
  <c r="A291" i="103"/>
  <c r="B291" i="103"/>
  <c r="C291" i="103"/>
  <c r="D291" i="103"/>
  <c r="E291" i="103"/>
  <c r="F291" i="103"/>
  <c r="G291" i="103"/>
  <c r="H291" i="103"/>
  <c r="I291" i="103"/>
  <c r="J291" i="103"/>
  <c r="K291" i="103"/>
  <c r="A292" i="103"/>
  <c r="B292" i="103"/>
  <c r="C292" i="103"/>
  <c r="D292" i="103"/>
  <c r="E292" i="103"/>
  <c r="F292" i="103"/>
  <c r="G292" i="103"/>
  <c r="H292" i="103"/>
  <c r="I292" i="103"/>
  <c r="J292" i="103"/>
  <c r="K292" i="103"/>
  <c r="A293" i="103"/>
  <c r="B293" i="103"/>
  <c r="C293" i="103"/>
  <c r="D293" i="103"/>
  <c r="E293" i="103"/>
  <c r="F293" i="103"/>
  <c r="G293" i="103"/>
  <c r="H293" i="103"/>
  <c r="I293" i="103"/>
  <c r="J293" i="103"/>
  <c r="K293" i="103"/>
  <c r="A294" i="103"/>
  <c r="B294" i="103"/>
  <c r="C294" i="103"/>
  <c r="D294" i="103"/>
  <c r="E294" i="103"/>
  <c r="F294" i="103"/>
  <c r="G294" i="103"/>
  <c r="H294" i="103"/>
  <c r="I294" i="103"/>
  <c r="J294" i="103"/>
  <c r="K294" i="103"/>
  <c r="A295" i="103"/>
  <c r="B295" i="103"/>
  <c r="C295" i="103"/>
  <c r="D295" i="103"/>
  <c r="E295" i="103"/>
  <c r="F295" i="103"/>
  <c r="G295" i="103"/>
  <c r="H295" i="103"/>
  <c r="I295" i="103"/>
  <c r="J295" i="103"/>
  <c r="K295" i="103"/>
  <c r="A296" i="103"/>
  <c r="B296" i="103"/>
  <c r="C296" i="103"/>
  <c r="D296" i="103"/>
  <c r="E296" i="103"/>
  <c r="F296" i="103"/>
  <c r="G296" i="103"/>
  <c r="H296" i="103"/>
  <c r="I296" i="103"/>
  <c r="J296" i="103"/>
  <c r="K296" i="103"/>
  <c r="A297" i="103"/>
  <c r="B297" i="103"/>
  <c r="C297" i="103"/>
  <c r="D297" i="103"/>
  <c r="E297" i="103"/>
  <c r="F297" i="103"/>
  <c r="G297" i="103"/>
  <c r="H297" i="103"/>
  <c r="I297" i="103"/>
  <c r="J297" i="103"/>
  <c r="K297" i="103"/>
  <c r="A298" i="103"/>
  <c r="B298" i="103"/>
  <c r="C298" i="103"/>
  <c r="D298" i="103"/>
  <c r="E298" i="103"/>
  <c r="F298" i="103"/>
  <c r="G298" i="103"/>
  <c r="H298" i="103"/>
  <c r="I298" i="103"/>
  <c r="J298" i="103"/>
  <c r="K298" i="103"/>
  <c r="A299" i="103"/>
  <c r="B299" i="103"/>
  <c r="C299" i="103"/>
  <c r="D299" i="103"/>
  <c r="E299" i="103"/>
  <c r="F299" i="103"/>
  <c r="G299" i="103"/>
  <c r="H299" i="103"/>
  <c r="I299" i="103"/>
  <c r="J299" i="103"/>
  <c r="K299" i="103"/>
  <c r="A300" i="103"/>
  <c r="B300" i="103"/>
  <c r="C300" i="103"/>
  <c r="D300" i="103"/>
  <c r="E300" i="103"/>
  <c r="F300" i="103"/>
  <c r="G300" i="103"/>
  <c r="H300" i="103"/>
  <c r="I300" i="103"/>
  <c r="J300" i="103"/>
  <c r="K300" i="103"/>
  <c r="A301" i="103"/>
  <c r="B301" i="103"/>
  <c r="C301" i="103"/>
  <c r="D301" i="103"/>
  <c r="E301" i="103"/>
  <c r="F301" i="103"/>
  <c r="G301" i="103"/>
  <c r="H301" i="103"/>
  <c r="I301" i="103"/>
  <c r="J301" i="103"/>
  <c r="K301" i="103"/>
  <c r="A302" i="103"/>
  <c r="B302" i="103"/>
  <c r="C302" i="103"/>
  <c r="D302" i="103"/>
  <c r="E302" i="103"/>
  <c r="F302" i="103"/>
  <c r="G302" i="103"/>
  <c r="H302" i="103"/>
  <c r="I302" i="103"/>
  <c r="J302" i="103"/>
  <c r="K302" i="103"/>
  <c r="A303" i="103"/>
  <c r="B303" i="103"/>
  <c r="C303" i="103"/>
  <c r="D303" i="103"/>
  <c r="E303" i="103"/>
  <c r="F303" i="103"/>
  <c r="G303" i="103"/>
  <c r="H303" i="103"/>
  <c r="I303" i="103"/>
  <c r="J303" i="103"/>
  <c r="K303" i="103"/>
  <c r="A304" i="103"/>
  <c r="B304" i="103"/>
  <c r="C304" i="103"/>
  <c r="D304" i="103"/>
  <c r="E304" i="103"/>
  <c r="F304" i="103"/>
  <c r="G304" i="103"/>
  <c r="H304" i="103"/>
  <c r="I304" i="103"/>
  <c r="J304" i="103"/>
  <c r="K304" i="103"/>
  <c r="A305" i="103"/>
  <c r="B305" i="103"/>
  <c r="C305" i="103"/>
  <c r="D305" i="103"/>
  <c r="E305" i="103"/>
  <c r="F305" i="103"/>
  <c r="G305" i="103"/>
  <c r="H305" i="103"/>
  <c r="I305" i="103"/>
  <c r="J305" i="103"/>
  <c r="K305" i="103"/>
  <c r="A306" i="103"/>
  <c r="B306" i="103"/>
  <c r="C306" i="103"/>
  <c r="D306" i="103"/>
  <c r="E306" i="103"/>
  <c r="F306" i="103"/>
  <c r="G306" i="103"/>
  <c r="H306" i="103"/>
  <c r="I306" i="103"/>
  <c r="J306" i="103"/>
  <c r="K306" i="103"/>
  <c r="A307" i="103"/>
  <c r="B307" i="103"/>
  <c r="C307" i="103"/>
  <c r="D307" i="103"/>
  <c r="E307" i="103"/>
  <c r="F307" i="103"/>
  <c r="G307" i="103"/>
  <c r="H307" i="103"/>
  <c r="I307" i="103"/>
  <c r="J307" i="103"/>
  <c r="K307" i="103"/>
  <c r="A308" i="103"/>
  <c r="B308" i="103"/>
  <c r="C308" i="103"/>
  <c r="D308" i="103"/>
  <c r="E308" i="103"/>
  <c r="F308" i="103"/>
  <c r="G308" i="103"/>
  <c r="H308" i="103"/>
  <c r="I308" i="103"/>
  <c r="J308" i="103"/>
  <c r="K308" i="103"/>
  <c r="A309" i="103"/>
  <c r="B309" i="103"/>
  <c r="C309" i="103"/>
  <c r="D309" i="103"/>
  <c r="E309" i="103"/>
  <c r="F309" i="103"/>
  <c r="G309" i="103"/>
  <c r="H309" i="103"/>
  <c r="I309" i="103"/>
  <c r="J309" i="103"/>
  <c r="K309" i="103"/>
  <c r="A310" i="103"/>
  <c r="B310" i="103"/>
  <c r="C310" i="103"/>
  <c r="D310" i="103"/>
  <c r="E310" i="103"/>
  <c r="F310" i="103"/>
  <c r="G310" i="103"/>
  <c r="H310" i="103"/>
  <c r="I310" i="103"/>
  <c r="J310" i="103"/>
  <c r="K310" i="103"/>
  <c r="A311" i="103"/>
  <c r="B311" i="103"/>
  <c r="C311" i="103"/>
  <c r="D311" i="103"/>
  <c r="E311" i="103"/>
  <c r="F311" i="103"/>
  <c r="G311" i="103"/>
  <c r="H311" i="103"/>
  <c r="I311" i="103"/>
  <c r="J311" i="103"/>
  <c r="K311" i="103"/>
  <c r="A312" i="103"/>
  <c r="B312" i="103"/>
  <c r="C312" i="103"/>
  <c r="D312" i="103"/>
  <c r="E312" i="103"/>
  <c r="F312" i="103"/>
  <c r="G312" i="103"/>
  <c r="H312" i="103"/>
  <c r="I312" i="103"/>
  <c r="J312" i="103"/>
  <c r="K312" i="103"/>
  <c r="A313" i="103"/>
  <c r="B313" i="103"/>
  <c r="C313" i="103"/>
  <c r="D313" i="103"/>
  <c r="E313" i="103"/>
  <c r="F313" i="103"/>
  <c r="G313" i="103"/>
  <c r="H313" i="103"/>
  <c r="I313" i="103"/>
  <c r="J313" i="103"/>
  <c r="K313" i="103"/>
  <c r="A314" i="103"/>
  <c r="B314" i="103"/>
  <c r="C314" i="103"/>
  <c r="D314" i="103"/>
  <c r="E314" i="103"/>
  <c r="F314" i="103"/>
  <c r="G314" i="103"/>
  <c r="H314" i="103"/>
  <c r="I314" i="103"/>
  <c r="J314" i="103"/>
  <c r="K314" i="103"/>
  <c r="A315" i="103"/>
  <c r="B315" i="103"/>
  <c r="C315" i="103"/>
  <c r="D315" i="103"/>
  <c r="E315" i="103"/>
  <c r="F315" i="103"/>
  <c r="G315" i="103"/>
  <c r="H315" i="103"/>
  <c r="I315" i="103"/>
  <c r="J315" i="103"/>
  <c r="K315" i="103"/>
  <c r="A316" i="103"/>
  <c r="B316" i="103"/>
  <c r="C316" i="103"/>
  <c r="D316" i="103"/>
  <c r="E316" i="103"/>
  <c r="F316" i="103"/>
  <c r="G316" i="103"/>
  <c r="H316" i="103"/>
  <c r="I316" i="103"/>
  <c r="J316" i="103"/>
  <c r="K316" i="103"/>
  <c r="A317" i="103"/>
  <c r="B317" i="103"/>
  <c r="C317" i="103"/>
  <c r="D317" i="103"/>
  <c r="E317" i="103"/>
  <c r="F317" i="103"/>
  <c r="G317" i="103"/>
  <c r="H317" i="103"/>
  <c r="I317" i="103"/>
  <c r="J317" i="103"/>
  <c r="K317" i="103"/>
  <c r="A318" i="103"/>
  <c r="B318" i="103"/>
  <c r="C318" i="103"/>
  <c r="D318" i="103"/>
  <c r="E318" i="103"/>
  <c r="F318" i="103"/>
  <c r="G318" i="103"/>
  <c r="H318" i="103"/>
  <c r="I318" i="103"/>
  <c r="J318" i="103"/>
  <c r="K318" i="103"/>
  <c r="A319" i="103"/>
  <c r="B319" i="103"/>
  <c r="C319" i="103"/>
  <c r="D319" i="103"/>
  <c r="E319" i="103"/>
  <c r="F319" i="103"/>
  <c r="G319" i="103"/>
  <c r="H319" i="103"/>
  <c r="I319" i="103"/>
  <c r="J319" i="103"/>
  <c r="K319" i="103"/>
  <c r="A320" i="103"/>
  <c r="B320" i="103"/>
  <c r="C320" i="103"/>
  <c r="D320" i="103"/>
  <c r="E320" i="103"/>
  <c r="F320" i="103"/>
  <c r="G320" i="103"/>
  <c r="H320" i="103"/>
  <c r="I320" i="103"/>
  <c r="J320" i="103"/>
  <c r="K320" i="103"/>
  <c r="A321" i="103"/>
  <c r="B321" i="103"/>
  <c r="C321" i="103"/>
  <c r="D321" i="103"/>
  <c r="E321" i="103"/>
  <c r="F321" i="103"/>
  <c r="G321" i="103"/>
  <c r="H321" i="103"/>
  <c r="I321" i="103"/>
  <c r="J321" i="103"/>
  <c r="K321" i="103"/>
  <c r="A322" i="103"/>
  <c r="B322" i="103"/>
  <c r="C322" i="103"/>
  <c r="D322" i="103"/>
  <c r="E322" i="103"/>
  <c r="F322" i="103"/>
  <c r="G322" i="103"/>
  <c r="H322" i="103"/>
  <c r="I322" i="103"/>
  <c r="J322" i="103"/>
  <c r="K322" i="103"/>
  <c r="A323" i="103"/>
  <c r="B323" i="103"/>
  <c r="C323" i="103"/>
  <c r="D323" i="103"/>
  <c r="E323" i="103"/>
  <c r="F323" i="103"/>
  <c r="G323" i="103"/>
  <c r="H323" i="103"/>
  <c r="I323" i="103"/>
  <c r="J323" i="103"/>
  <c r="K323" i="103"/>
  <c r="A324" i="103"/>
  <c r="B324" i="103"/>
  <c r="C324" i="103"/>
  <c r="D324" i="103"/>
  <c r="E324" i="103"/>
  <c r="F324" i="103"/>
  <c r="G324" i="103"/>
  <c r="H324" i="103"/>
  <c r="I324" i="103"/>
  <c r="J324" i="103"/>
  <c r="K324" i="103"/>
  <c r="A325" i="103"/>
  <c r="B325" i="103"/>
  <c r="C325" i="103"/>
  <c r="D325" i="103"/>
  <c r="E325" i="103"/>
  <c r="F325" i="103"/>
  <c r="G325" i="103"/>
  <c r="H325" i="103"/>
  <c r="I325" i="103"/>
  <c r="J325" i="103"/>
  <c r="K325" i="103"/>
  <c r="A326" i="103"/>
  <c r="B326" i="103"/>
  <c r="C326" i="103"/>
  <c r="D326" i="103"/>
  <c r="E326" i="103"/>
  <c r="F326" i="103"/>
  <c r="G326" i="103"/>
  <c r="H326" i="103"/>
  <c r="I326" i="103"/>
  <c r="J326" i="103"/>
  <c r="K326" i="103"/>
  <c r="A327" i="103"/>
  <c r="B327" i="103"/>
  <c r="C327" i="103"/>
  <c r="D327" i="103"/>
  <c r="E327" i="103"/>
  <c r="F327" i="103"/>
  <c r="G327" i="103"/>
  <c r="H327" i="103"/>
  <c r="I327" i="103"/>
  <c r="J327" i="103"/>
  <c r="K327" i="103"/>
  <c r="A328" i="103"/>
  <c r="B328" i="103"/>
  <c r="C328" i="103"/>
  <c r="D328" i="103"/>
  <c r="E328" i="103"/>
  <c r="F328" i="103"/>
  <c r="G328" i="103"/>
  <c r="H328" i="103"/>
  <c r="I328" i="103"/>
  <c r="J328" i="103"/>
  <c r="K328" i="103"/>
  <c r="A329" i="103"/>
  <c r="B329" i="103"/>
  <c r="C329" i="103"/>
  <c r="D329" i="103"/>
  <c r="E329" i="103"/>
  <c r="F329" i="103"/>
  <c r="G329" i="103"/>
  <c r="H329" i="103"/>
  <c r="I329" i="103"/>
  <c r="J329" i="103"/>
  <c r="K329" i="103"/>
  <c r="A330" i="103"/>
  <c r="B330" i="103"/>
  <c r="C330" i="103"/>
  <c r="D330" i="103"/>
  <c r="E330" i="103"/>
  <c r="F330" i="103"/>
  <c r="G330" i="103"/>
  <c r="H330" i="103"/>
  <c r="I330" i="103"/>
  <c r="J330" i="103"/>
  <c r="K330" i="103"/>
  <c r="A331" i="103"/>
  <c r="B331" i="103"/>
  <c r="C331" i="103"/>
  <c r="D331" i="103"/>
  <c r="E331" i="103"/>
  <c r="F331" i="103"/>
  <c r="G331" i="103"/>
  <c r="H331" i="103"/>
  <c r="I331" i="103"/>
  <c r="J331" i="103"/>
  <c r="K331" i="103"/>
  <c r="A332" i="103"/>
  <c r="B332" i="103"/>
  <c r="C332" i="103"/>
  <c r="D332" i="103"/>
  <c r="E332" i="103"/>
  <c r="F332" i="103"/>
  <c r="G332" i="103"/>
  <c r="H332" i="103"/>
  <c r="I332" i="103"/>
  <c r="J332" i="103"/>
  <c r="K332" i="103"/>
  <c r="A333" i="103"/>
  <c r="B333" i="103"/>
  <c r="C333" i="103"/>
  <c r="D333" i="103"/>
  <c r="E333" i="103"/>
  <c r="F333" i="103"/>
  <c r="G333" i="103"/>
  <c r="H333" i="103"/>
  <c r="I333" i="103"/>
  <c r="J333" i="103"/>
  <c r="K333" i="103"/>
  <c r="A334" i="103"/>
  <c r="B334" i="103"/>
  <c r="C334" i="103"/>
  <c r="D334" i="103"/>
  <c r="E334" i="103"/>
  <c r="F334" i="103"/>
  <c r="G334" i="103"/>
  <c r="H334" i="103"/>
  <c r="I334" i="103"/>
  <c r="J334" i="103"/>
  <c r="K334" i="103"/>
  <c r="A335" i="103"/>
  <c r="B335" i="103"/>
  <c r="C335" i="103"/>
  <c r="D335" i="103"/>
  <c r="E335" i="103"/>
  <c r="F335" i="103"/>
  <c r="G335" i="103"/>
  <c r="H335" i="103"/>
  <c r="I335" i="103"/>
  <c r="J335" i="103"/>
  <c r="K335" i="103"/>
  <c r="A336" i="103"/>
  <c r="B336" i="103"/>
  <c r="C336" i="103"/>
  <c r="D336" i="103"/>
  <c r="E336" i="103"/>
  <c r="F336" i="103"/>
  <c r="G336" i="103"/>
  <c r="H336" i="103"/>
  <c r="I336" i="103"/>
  <c r="J336" i="103"/>
  <c r="K336" i="103"/>
  <c r="A337" i="103"/>
  <c r="B337" i="103"/>
  <c r="C337" i="103"/>
  <c r="D337" i="103"/>
  <c r="E337" i="103"/>
  <c r="F337" i="103"/>
  <c r="G337" i="103"/>
  <c r="H337" i="103"/>
  <c r="I337" i="103"/>
  <c r="J337" i="103"/>
  <c r="K337" i="103"/>
  <c r="A338" i="103"/>
  <c r="B338" i="103"/>
  <c r="C338" i="103"/>
  <c r="D338" i="103"/>
  <c r="E338" i="103"/>
  <c r="F338" i="103"/>
  <c r="G338" i="103"/>
  <c r="H338" i="103"/>
  <c r="I338" i="103"/>
  <c r="J338" i="103"/>
  <c r="K338" i="103"/>
  <c r="A339" i="103"/>
  <c r="B339" i="103"/>
  <c r="C339" i="103"/>
  <c r="D339" i="103"/>
  <c r="E339" i="103"/>
  <c r="F339" i="103"/>
  <c r="G339" i="103"/>
  <c r="H339" i="103"/>
  <c r="I339" i="103"/>
  <c r="J339" i="103"/>
  <c r="K339" i="103"/>
  <c r="A340" i="103"/>
  <c r="B340" i="103"/>
  <c r="C340" i="103"/>
  <c r="D340" i="103"/>
  <c r="E340" i="103"/>
  <c r="F340" i="103"/>
  <c r="G340" i="103"/>
  <c r="H340" i="103"/>
  <c r="I340" i="103"/>
  <c r="J340" i="103"/>
  <c r="K340" i="103"/>
  <c r="A341" i="103"/>
  <c r="B341" i="103"/>
  <c r="C341" i="103"/>
  <c r="D341" i="103"/>
  <c r="E341" i="103"/>
  <c r="F341" i="103"/>
  <c r="G341" i="103"/>
  <c r="H341" i="103"/>
  <c r="I341" i="103"/>
  <c r="J341" i="103"/>
  <c r="K341" i="103"/>
  <c r="A342" i="103"/>
  <c r="B342" i="103"/>
  <c r="C342" i="103"/>
  <c r="D342" i="103"/>
  <c r="E342" i="103"/>
  <c r="F342" i="103"/>
  <c r="G342" i="103"/>
  <c r="H342" i="103"/>
  <c r="I342" i="103"/>
  <c r="J342" i="103"/>
  <c r="K342" i="103"/>
  <c r="A343" i="103"/>
  <c r="B343" i="103"/>
  <c r="C343" i="103"/>
  <c r="D343" i="103"/>
  <c r="E343" i="103"/>
  <c r="F343" i="103"/>
  <c r="G343" i="103"/>
  <c r="H343" i="103"/>
  <c r="I343" i="103"/>
  <c r="J343" i="103"/>
  <c r="K343" i="103"/>
  <c r="A344" i="103"/>
  <c r="B344" i="103"/>
  <c r="C344" i="103"/>
  <c r="D344" i="103"/>
  <c r="E344" i="103"/>
  <c r="F344" i="103"/>
  <c r="G344" i="103"/>
  <c r="H344" i="103"/>
  <c r="I344" i="103"/>
  <c r="J344" i="103"/>
  <c r="K344" i="103"/>
  <c r="A345" i="103"/>
  <c r="B345" i="103"/>
  <c r="C345" i="103"/>
  <c r="D345" i="103"/>
  <c r="E345" i="103"/>
  <c r="F345" i="103"/>
  <c r="G345" i="103"/>
  <c r="H345" i="103"/>
  <c r="I345" i="103"/>
  <c r="J345" i="103"/>
  <c r="K345" i="103"/>
  <c r="A346" i="103"/>
  <c r="B346" i="103"/>
  <c r="C346" i="103"/>
  <c r="D346" i="103"/>
  <c r="E346" i="103"/>
  <c r="F346" i="103"/>
  <c r="G346" i="103"/>
  <c r="H346" i="103"/>
  <c r="I346" i="103"/>
  <c r="J346" i="103"/>
  <c r="K346" i="103"/>
  <c r="A347" i="103"/>
  <c r="B347" i="103"/>
  <c r="C347" i="103"/>
  <c r="D347" i="103"/>
  <c r="E347" i="103"/>
  <c r="F347" i="103"/>
  <c r="G347" i="103"/>
  <c r="H347" i="103"/>
  <c r="I347" i="103"/>
  <c r="J347" i="103"/>
  <c r="K347" i="103"/>
  <c r="A348" i="103"/>
  <c r="B348" i="103"/>
  <c r="C348" i="103"/>
  <c r="D348" i="103"/>
  <c r="E348" i="103"/>
  <c r="F348" i="103"/>
  <c r="G348" i="103"/>
  <c r="H348" i="103"/>
  <c r="I348" i="103"/>
  <c r="J348" i="103"/>
  <c r="K348" i="103"/>
  <c r="A349" i="103"/>
  <c r="B349" i="103"/>
  <c r="C349" i="103"/>
  <c r="D349" i="103"/>
  <c r="E349" i="103"/>
  <c r="F349" i="103"/>
  <c r="G349" i="103"/>
  <c r="H349" i="103"/>
  <c r="I349" i="103"/>
  <c r="J349" i="103"/>
  <c r="K349" i="103"/>
  <c r="A350" i="103"/>
  <c r="B350" i="103"/>
  <c r="C350" i="103"/>
  <c r="D350" i="103"/>
  <c r="E350" i="103"/>
  <c r="F350" i="103"/>
  <c r="G350" i="103"/>
  <c r="H350" i="103"/>
  <c r="I350" i="103"/>
  <c r="J350" i="103"/>
  <c r="K350" i="103"/>
  <c r="A351" i="103"/>
  <c r="B351" i="103"/>
  <c r="C351" i="103"/>
  <c r="D351" i="103"/>
  <c r="E351" i="103"/>
  <c r="F351" i="103"/>
  <c r="G351" i="103"/>
  <c r="H351" i="103"/>
  <c r="I351" i="103"/>
  <c r="J351" i="103"/>
  <c r="K351" i="103"/>
  <c r="A352" i="103"/>
  <c r="B352" i="103"/>
  <c r="C352" i="103"/>
  <c r="D352" i="103"/>
  <c r="E352" i="103"/>
  <c r="F352" i="103"/>
  <c r="G352" i="103"/>
  <c r="H352" i="103"/>
  <c r="I352" i="103"/>
  <c r="J352" i="103"/>
  <c r="K352" i="103"/>
  <c r="A353" i="103"/>
  <c r="B353" i="103"/>
  <c r="C353" i="103"/>
  <c r="D353" i="103"/>
  <c r="E353" i="103"/>
  <c r="F353" i="103"/>
  <c r="G353" i="103"/>
  <c r="H353" i="103"/>
  <c r="I353" i="103"/>
  <c r="J353" i="103"/>
  <c r="K353" i="103"/>
  <c r="A354" i="103"/>
  <c r="B354" i="103"/>
  <c r="C354" i="103"/>
  <c r="D354" i="103"/>
  <c r="E354" i="103"/>
  <c r="F354" i="103"/>
  <c r="G354" i="103"/>
  <c r="H354" i="103"/>
  <c r="I354" i="103"/>
  <c r="J354" i="103"/>
  <c r="K354" i="103"/>
  <c r="A355" i="103"/>
  <c r="B355" i="103"/>
  <c r="C355" i="103"/>
  <c r="D355" i="103"/>
  <c r="E355" i="103"/>
  <c r="F355" i="103"/>
  <c r="G355" i="103"/>
  <c r="H355" i="103"/>
  <c r="I355" i="103"/>
  <c r="J355" i="103"/>
  <c r="K355" i="103"/>
  <c r="A356" i="103"/>
  <c r="B356" i="103"/>
  <c r="C356" i="103"/>
  <c r="D356" i="103"/>
  <c r="E356" i="103"/>
  <c r="F356" i="103"/>
  <c r="G356" i="103"/>
  <c r="H356" i="103"/>
  <c r="I356" i="103"/>
  <c r="J356" i="103"/>
  <c r="K356" i="103"/>
  <c r="A357" i="103"/>
  <c r="B357" i="103"/>
  <c r="C357" i="103"/>
  <c r="D357" i="103"/>
  <c r="E357" i="103"/>
  <c r="F357" i="103"/>
  <c r="G357" i="103"/>
  <c r="H357" i="103"/>
  <c r="I357" i="103"/>
  <c r="J357" i="103"/>
  <c r="K357" i="103"/>
  <c r="A358" i="103"/>
  <c r="B358" i="103"/>
  <c r="C358" i="103"/>
  <c r="D358" i="103"/>
  <c r="E358" i="103"/>
  <c r="F358" i="103"/>
  <c r="G358" i="103"/>
  <c r="H358" i="103"/>
  <c r="I358" i="103"/>
  <c r="J358" i="103"/>
  <c r="K358" i="103"/>
  <c r="A359" i="103"/>
  <c r="B359" i="103"/>
  <c r="C359" i="103"/>
  <c r="D359" i="103"/>
  <c r="E359" i="103"/>
  <c r="F359" i="103"/>
  <c r="G359" i="103"/>
  <c r="H359" i="103"/>
  <c r="I359" i="103"/>
  <c r="J359" i="103"/>
  <c r="K359" i="103"/>
  <c r="A360" i="103"/>
  <c r="B360" i="103"/>
  <c r="C360" i="103"/>
  <c r="D360" i="103"/>
  <c r="E360" i="103"/>
  <c r="F360" i="103"/>
  <c r="G360" i="103"/>
  <c r="H360" i="103"/>
  <c r="I360" i="103"/>
  <c r="J360" i="103"/>
  <c r="K360" i="103"/>
  <c r="A361" i="103"/>
  <c r="B361" i="103"/>
  <c r="C361" i="103"/>
  <c r="D361" i="103"/>
  <c r="E361" i="103"/>
  <c r="F361" i="103"/>
  <c r="G361" i="103"/>
  <c r="H361" i="103"/>
  <c r="I361" i="103"/>
  <c r="J361" i="103"/>
  <c r="K361" i="103"/>
  <c r="A362" i="103"/>
  <c r="B362" i="103"/>
  <c r="C362" i="103"/>
  <c r="D362" i="103"/>
  <c r="E362" i="103"/>
  <c r="F362" i="103"/>
  <c r="G362" i="103"/>
  <c r="H362" i="103"/>
  <c r="I362" i="103"/>
  <c r="J362" i="103"/>
  <c r="K362" i="103"/>
  <c r="A363" i="103"/>
  <c r="B363" i="103"/>
  <c r="C363" i="103"/>
  <c r="D363" i="103"/>
  <c r="E363" i="103"/>
  <c r="F363" i="103"/>
  <c r="G363" i="103"/>
  <c r="H363" i="103"/>
  <c r="I363" i="103"/>
  <c r="J363" i="103"/>
  <c r="K363" i="103"/>
  <c r="A364" i="103"/>
  <c r="B364" i="103"/>
  <c r="C364" i="103"/>
  <c r="D364" i="103"/>
  <c r="E364" i="103"/>
  <c r="F364" i="103"/>
  <c r="G364" i="103"/>
  <c r="H364" i="103"/>
  <c r="I364" i="103"/>
  <c r="J364" i="103"/>
  <c r="K364" i="103"/>
  <c r="A365" i="103"/>
  <c r="B365" i="103"/>
  <c r="C365" i="103"/>
  <c r="D365" i="103"/>
  <c r="E365" i="103"/>
  <c r="F365" i="103"/>
  <c r="G365" i="103"/>
  <c r="H365" i="103"/>
  <c r="I365" i="103"/>
  <c r="J365" i="103"/>
  <c r="K365" i="103"/>
  <c r="A366" i="103"/>
  <c r="B366" i="103"/>
  <c r="C366" i="103"/>
  <c r="D366" i="103"/>
  <c r="E366" i="103"/>
  <c r="F366" i="103"/>
  <c r="G366" i="103"/>
  <c r="H366" i="103"/>
  <c r="I366" i="103"/>
  <c r="J366" i="103"/>
  <c r="K366" i="103"/>
  <c r="A367" i="103"/>
  <c r="B367" i="103"/>
  <c r="C367" i="103"/>
  <c r="D367" i="103"/>
  <c r="E367" i="103"/>
  <c r="F367" i="103"/>
  <c r="G367" i="103"/>
  <c r="H367" i="103"/>
  <c r="I367" i="103"/>
  <c r="J367" i="103"/>
  <c r="K367" i="103"/>
  <c r="A368" i="103"/>
  <c r="B368" i="103"/>
  <c r="C368" i="103"/>
  <c r="D368" i="103"/>
  <c r="E368" i="103"/>
  <c r="F368" i="103"/>
  <c r="G368" i="103"/>
  <c r="H368" i="103"/>
  <c r="I368" i="103"/>
  <c r="J368" i="103"/>
  <c r="K368" i="103"/>
  <c r="A369" i="103"/>
  <c r="B369" i="103"/>
  <c r="C369" i="103"/>
  <c r="D369" i="103"/>
  <c r="E369" i="103"/>
  <c r="F369" i="103"/>
  <c r="G369" i="103"/>
  <c r="H369" i="103"/>
  <c r="I369" i="103"/>
  <c r="J369" i="103"/>
  <c r="K369" i="103"/>
  <c r="A370" i="103"/>
  <c r="B370" i="103"/>
  <c r="C370" i="103"/>
  <c r="D370" i="103"/>
  <c r="E370" i="103"/>
  <c r="F370" i="103"/>
  <c r="G370" i="103"/>
  <c r="H370" i="103"/>
  <c r="I370" i="103"/>
  <c r="J370" i="103"/>
  <c r="K370" i="103"/>
  <c r="A371" i="103"/>
  <c r="B371" i="103"/>
  <c r="C371" i="103"/>
  <c r="D371" i="103"/>
  <c r="E371" i="103"/>
  <c r="F371" i="103"/>
  <c r="G371" i="103"/>
  <c r="H371" i="103"/>
  <c r="I371" i="103"/>
  <c r="J371" i="103"/>
  <c r="K371" i="103"/>
  <c r="A372" i="103"/>
  <c r="B372" i="103"/>
  <c r="C372" i="103"/>
  <c r="D372" i="103"/>
  <c r="E372" i="103"/>
  <c r="F372" i="103"/>
  <c r="G372" i="103"/>
  <c r="H372" i="103"/>
  <c r="I372" i="103"/>
  <c r="J372" i="103"/>
  <c r="K372" i="103"/>
  <c r="A373" i="103"/>
  <c r="B373" i="103"/>
  <c r="C373" i="103"/>
  <c r="D373" i="103"/>
  <c r="E373" i="103"/>
  <c r="F373" i="103"/>
  <c r="G373" i="103"/>
  <c r="H373" i="103"/>
  <c r="I373" i="103"/>
  <c r="J373" i="103"/>
  <c r="K373" i="103"/>
  <c r="A374" i="103"/>
  <c r="B374" i="103"/>
  <c r="C374" i="103"/>
  <c r="D374" i="103"/>
  <c r="E374" i="103"/>
  <c r="F374" i="103"/>
  <c r="G374" i="103"/>
  <c r="H374" i="103"/>
  <c r="I374" i="103"/>
  <c r="J374" i="103"/>
  <c r="K374" i="103"/>
  <c r="A375" i="103"/>
  <c r="B375" i="103"/>
  <c r="C375" i="103"/>
  <c r="D375" i="103"/>
  <c r="E375" i="103"/>
  <c r="F375" i="103"/>
  <c r="G375" i="103"/>
  <c r="H375" i="103"/>
  <c r="I375" i="103"/>
  <c r="J375" i="103"/>
  <c r="K375" i="103"/>
  <c r="A376" i="103"/>
  <c r="B376" i="103"/>
  <c r="C376" i="103"/>
  <c r="D376" i="103"/>
  <c r="E376" i="103"/>
  <c r="F376" i="103"/>
  <c r="G376" i="103"/>
  <c r="H376" i="103"/>
  <c r="I376" i="103"/>
  <c r="J376" i="103"/>
  <c r="K376" i="103"/>
  <c r="A377" i="103"/>
  <c r="B377" i="103"/>
  <c r="C377" i="103"/>
  <c r="D377" i="103"/>
  <c r="E377" i="103"/>
  <c r="F377" i="103"/>
  <c r="G377" i="103"/>
  <c r="H377" i="103"/>
  <c r="I377" i="103"/>
  <c r="J377" i="103"/>
  <c r="K377" i="103"/>
  <c r="A378" i="103"/>
  <c r="B378" i="103"/>
  <c r="C378" i="103"/>
  <c r="D378" i="103"/>
  <c r="E378" i="103"/>
  <c r="F378" i="103"/>
  <c r="G378" i="103"/>
  <c r="H378" i="103"/>
  <c r="I378" i="103"/>
  <c r="J378" i="103"/>
  <c r="K378" i="103"/>
  <c r="A379" i="103"/>
  <c r="B379" i="103"/>
  <c r="C379" i="103"/>
  <c r="D379" i="103"/>
  <c r="E379" i="103"/>
  <c r="F379" i="103"/>
  <c r="G379" i="103"/>
  <c r="H379" i="103"/>
  <c r="I379" i="103"/>
  <c r="J379" i="103"/>
  <c r="K379" i="103"/>
  <c r="A380" i="103"/>
  <c r="B380" i="103"/>
  <c r="C380" i="103"/>
  <c r="D380" i="103"/>
  <c r="E380" i="103"/>
  <c r="F380" i="103"/>
  <c r="G380" i="103"/>
  <c r="H380" i="103"/>
  <c r="I380" i="103"/>
  <c r="J380" i="103"/>
  <c r="K380" i="103"/>
  <c r="A381" i="103"/>
  <c r="B381" i="103"/>
  <c r="C381" i="103"/>
  <c r="D381" i="103"/>
  <c r="E381" i="103"/>
  <c r="F381" i="103"/>
  <c r="G381" i="103"/>
  <c r="H381" i="103"/>
  <c r="I381" i="103"/>
  <c r="J381" i="103"/>
  <c r="K381" i="103"/>
  <c r="A382" i="103"/>
  <c r="B382" i="103"/>
  <c r="C382" i="103"/>
  <c r="D382" i="103"/>
  <c r="E382" i="103"/>
  <c r="F382" i="103"/>
  <c r="G382" i="103"/>
  <c r="H382" i="103"/>
  <c r="I382" i="103"/>
  <c r="J382" i="103"/>
  <c r="K382" i="103"/>
  <c r="A383" i="103"/>
  <c r="B383" i="103"/>
  <c r="C383" i="103"/>
  <c r="D383" i="103"/>
  <c r="E383" i="103"/>
  <c r="F383" i="103"/>
  <c r="G383" i="103"/>
  <c r="H383" i="103"/>
  <c r="I383" i="103"/>
  <c r="J383" i="103"/>
  <c r="K383" i="103"/>
  <c r="A384" i="103"/>
  <c r="B384" i="103"/>
  <c r="C384" i="103"/>
  <c r="D384" i="103"/>
  <c r="E384" i="103"/>
  <c r="F384" i="103"/>
  <c r="G384" i="103"/>
  <c r="H384" i="103"/>
  <c r="I384" i="103"/>
  <c r="J384" i="103"/>
  <c r="K384" i="103"/>
  <c r="A385" i="103"/>
  <c r="B385" i="103"/>
  <c r="C385" i="103"/>
  <c r="D385" i="103"/>
  <c r="E385" i="103"/>
  <c r="F385" i="103"/>
  <c r="G385" i="103"/>
  <c r="H385" i="103"/>
  <c r="I385" i="103"/>
  <c r="J385" i="103"/>
  <c r="K385" i="103"/>
  <c r="A386" i="103"/>
  <c r="B386" i="103"/>
  <c r="C386" i="103"/>
  <c r="D386" i="103"/>
  <c r="E386" i="103"/>
  <c r="F386" i="103"/>
  <c r="G386" i="103"/>
  <c r="H386" i="103"/>
  <c r="I386" i="103"/>
  <c r="J386" i="103"/>
  <c r="K386" i="103"/>
  <c r="A387" i="103"/>
  <c r="B387" i="103"/>
  <c r="C387" i="103"/>
  <c r="D387" i="103"/>
  <c r="E387" i="103"/>
  <c r="F387" i="103"/>
  <c r="G387" i="103"/>
  <c r="H387" i="103"/>
  <c r="I387" i="103"/>
  <c r="J387" i="103"/>
  <c r="K387" i="103"/>
  <c r="A388" i="103"/>
  <c r="B388" i="103"/>
  <c r="C388" i="103"/>
  <c r="D388" i="103"/>
  <c r="E388" i="103"/>
  <c r="F388" i="103"/>
  <c r="G388" i="103"/>
  <c r="H388" i="103"/>
  <c r="I388" i="103"/>
  <c r="J388" i="103"/>
  <c r="K388" i="103"/>
  <c r="A389" i="103"/>
  <c r="B389" i="103"/>
  <c r="C389" i="103"/>
  <c r="D389" i="103"/>
  <c r="E389" i="103"/>
  <c r="F389" i="103"/>
  <c r="G389" i="103"/>
  <c r="H389" i="103"/>
  <c r="I389" i="103"/>
  <c r="J389" i="103"/>
  <c r="K389" i="103"/>
  <c r="A390" i="103"/>
  <c r="B390" i="103"/>
  <c r="C390" i="103"/>
  <c r="D390" i="103"/>
  <c r="E390" i="103"/>
  <c r="F390" i="103"/>
  <c r="G390" i="103"/>
  <c r="H390" i="103"/>
  <c r="I390" i="103"/>
  <c r="J390" i="103"/>
  <c r="K390" i="103"/>
  <c r="A391" i="103"/>
  <c r="B391" i="103"/>
  <c r="C391" i="103"/>
  <c r="D391" i="103"/>
  <c r="E391" i="103"/>
  <c r="F391" i="103"/>
  <c r="G391" i="103"/>
  <c r="H391" i="103"/>
  <c r="I391" i="103"/>
  <c r="J391" i="103"/>
  <c r="K391" i="103"/>
  <c r="A392" i="103"/>
  <c r="B392" i="103"/>
  <c r="C392" i="103"/>
  <c r="D392" i="103"/>
  <c r="E392" i="103"/>
  <c r="F392" i="103"/>
  <c r="G392" i="103"/>
  <c r="H392" i="103"/>
  <c r="I392" i="103"/>
  <c r="J392" i="103"/>
  <c r="K392" i="103"/>
  <c r="A393" i="103"/>
  <c r="B393" i="103"/>
  <c r="C393" i="103"/>
  <c r="D393" i="103"/>
  <c r="E393" i="103"/>
  <c r="F393" i="103"/>
  <c r="G393" i="103"/>
  <c r="H393" i="103"/>
  <c r="I393" i="103"/>
  <c r="J393" i="103"/>
  <c r="K393" i="103"/>
  <c r="A394" i="103"/>
  <c r="B394" i="103"/>
  <c r="C394" i="103"/>
  <c r="D394" i="103"/>
  <c r="E394" i="103"/>
  <c r="F394" i="103"/>
  <c r="G394" i="103"/>
  <c r="H394" i="103"/>
  <c r="I394" i="103"/>
  <c r="J394" i="103"/>
  <c r="K394" i="103"/>
  <c r="A395" i="103"/>
  <c r="B395" i="103"/>
  <c r="C395" i="103"/>
  <c r="D395" i="103"/>
  <c r="E395" i="103"/>
  <c r="F395" i="103"/>
  <c r="G395" i="103"/>
  <c r="H395" i="103"/>
  <c r="I395" i="103"/>
  <c r="J395" i="103"/>
  <c r="K395" i="103"/>
  <c r="A396" i="103"/>
  <c r="B396" i="103"/>
  <c r="C396" i="103"/>
  <c r="D396" i="103"/>
  <c r="E396" i="103"/>
  <c r="F396" i="103"/>
  <c r="G396" i="103"/>
  <c r="H396" i="103"/>
  <c r="I396" i="103"/>
  <c r="J396" i="103"/>
  <c r="K396" i="103"/>
  <c r="A397" i="103"/>
  <c r="B397" i="103"/>
  <c r="C397" i="103"/>
  <c r="D397" i="103"/>
  <c r="E397" i="103"/>
  <c r="F397" i="103"/>
  <c r="G397" i="103"/>
  <c r="H397" i="103"/>
  <c r="I397" i="103"/>
  <c r="J397" i="103"/>
  <c r="K397" i="103"/>
  <c r="A398" i="103"/>
  <c r="B398" i="103"/>
  <c r="C398" i="103"/>
  <c r="D398" i="103"/>
  <c r="E398" i="103"/>
  <c r="F398" i="103"/>
  <c r="G398" i="103"/>
  <c r="H398" i="103"/>
  <c r="I398" i="103"/>
  <c r="J398" i="103"/>
  <c r="K398" i="103"/>
  <c r="A399" i="103"/>
  <c r="B399" i="103"/>
  <c r="C399" i="103"/>
  <c r="D399" i="103"/>
  <c r="E399" i="103"/>
  <c r="F399" i="103"/>
  <c r="G399" i="103"/>
  <c r="H399" i="103"/>
  <c r="I399" i="103"/>
  <c r="J399" i="103"/>
  <c r="K399" i="103"/>
  <c r="A400" i="103"/>
  <c r="B400" i="103"/>
  <c r="C400" i="103"/>
  <c r="D400" i="103"/>
  <c r="E400" i="103"/>
  <c r="F400" i="103"/>
  <c r="G400" i="103"/>
  <c r="H400" i="103"/>
  <c r="I400" i="103"/>
  <c r="J400" i="103"/>
  <c r="K400" i="103"/>
  <c r="K6" i="103"/>
  <c r="B6" i="103"/>
  <c r="C6" i="103"/>
  <c r="D6" i="103"/>
  <c r="E6" i="103"/>
  <c r="F6" i="103"/>
  <c r="G6" i="103"/>
  <c r="H6" i="103"/>
  <c r="I6" i="103"/>
  <c r="J6" i="103"/>
  <c r="A6" i="103"/>
  <c r="B11" i="113"/>
  <c r="J6" i="113"/>
  <c r="D5" i="69" l="1"/>
  <c r="A7" i="113"/>
  <c r="B7" i="113"/>
  <c r="C7" i="113"/>
  <c r="D7" i="113"/>
  <c r="E7" i="113"/>
  <c r="F7" i="113"/>
  <c r="G7" i="113"/>
  <c r="H7" i="113"/>
  <c r="I7" i="113"/>
  <c r="J7" i="113"/>
  <c r="A8" i="113"/>
  <c r="B8" i="113"/>
  <c r="C8" i="113"/>
  <c r="D8" i="113"/>
  <c r="E8" i="113"/>
  <c r="F8" i="113"/>
  <c r="G8" i="113"/>
  <c r="H8" i="113"/>
  <c r="I8" i="113"/>
  <c r="J8" i="113"/>
  <c r="A9" i="113"/>
  <c r="B9" i="113"/>
  <c r="C9" i="113"/>
  <c r="D9" i="113"/>
  <c r="E9" i="113"/>
  <c r="F9" i="113"/>
  <c r="G9" i="113"/>
  <c r="H9" i="113"/>
  <c r="I9" i="113"/>
  <c r="J9" i="113"/>
  <c r="A10" i="113"/>
  <c r="B10" i="113"/>
  <c r="C10" i="113"/>
  <c r="D10" i="113"/>
  <c r="E10" i="113"/>
  <c r="F10" i="113"/>
  <c r="G10" i="113"/>
  <c r="H10" i="113"/>
  <c r="I10" i="113"/>
  <c r="J10" i="113"/>
  <c r="A11" i="113"/>
  <c r="C11" i="113"/>
  <c r="D11" i="113"/>
  <c r="E11" i="113"/>
  <c r="F11" i="113"/>
  <c r="G11" i="113"/>
  <c r="H11" i="113"/>
  <c r="I11" i="113"/>
  <c r="J11" i="113"/>
  <c r="A12" i="113"/>
  <c r="B12" i="113"/>
  <c r="C12" i="113"/>
  <c r="D12" i="113"/>
  <c r="E12" i="113"/>
  <c r="F12" i="113"/>
  <c r="G12" i="113"/>
  <c r="H12" i="113"/>
  <c r="I12" i="113"/>
  <c r="J12" i="113"/>
  <c r="A13" i="113"/>
  <c r="B13" i="113"/>
  <c r="C13" i="113"/>
  <c r="D13" i="113"/>
  <c r="E13" i="113"/>
  <c r="F13" i="113"/>
  <c r="G13" i="113"/>
  <c r="H13" i="113"/>
  <c r="I13" i="113"/>
  <c r="J13" i="113"/>
  <c r="A14" i="113"/>
  <c r="B14" i="113"/>
  <c r="C14" i="113"/>
  <c r="D14" i="113"/>
  <c r="E14" i="113"/>
  <c r="F14" i="113"/>
  <c r="G14" i="113"/>
  <c r="H14" i="113"/>
  <c r="I14" i="113"/>
  <c r="J14" i="113"/>
  <c r="A15" i="113"/>
  <c r="B15" i="113"/>
  <c r="C15" i="113"/>
  <c r="D15" i="113"/>
  <c r="E15" i="113"/>
  <c r="F15" i="113"/>
  <c r="G15" i="113"/>
  <c r="H15" i="113"/>
  <c r="I15" i="113"/>
  <c r="J15" i="113"/>
  <c r="A16" i="113"/>
  <c r="B16" i="113"/>
  <c r="C16" i="113"/>
  <c r="D16" i="113"/>
  <c r="E16" i="113"/>
  <c r="F16" i="113"/>
  <c r="G16" i="113"/>
  <c r="H16" i="113"/>
  <c r="I16" i="113"/>
  <c r="J16" i="113"/>
  <c r="A17" i="113"/>
  <c r="B17" i="113"/>
  <c r="C17" i="113"/>
  <c r="D17" i="113"/>
  <c r="E17" i="113"/>
  <c r="F17" i="113"/>
  <c r="G17" i="113"/>
  <c r="H17" i="113"/>
  <c r="I17" i="113"/>
  <c r="J17" i="113"/>
  <c r="A18" i="113"/>
  <c r="B18" i="113"/>
  <c r="C18" i="113"/>
  <c r="D18" i="113"/>
  <c r="E18" i="113"/>
  <c r="F18" i="113"/>
  <c r="G18" i="113"/>
  <c r="H18" i="113"/>
  <c r="I18" i="113"/>
  <c r="J18" i="113"/>
  <c r="A19" i="113"/>
  <c r="B19" i="113"/>
  <c r="C19" i="113"/>
  <c r="D19" i="113"/>
  <c r="E19" i="113"/>
  <c r="F19" i="113"/>
  <c r="G19" i="113"/>
  <c r="H19" i="113"/>
  <c r="I19" i="113"/>
  <c r="J19" i="113"/>
  <c r="A20" i="113"/>
  <c r="B20" i="113"/>
  <c r="C20" i="113"/>
  <c r="D20" i="113"/>
  <c r="E20" i="113"/>
  <c r="F20" i="113"/>
  <c r="G20" i="113"/>
  <c r="H20" i="113"/>
  <c r="I20" i="113"/>
  <c r="J20" i="113"/>
  <c r="A21" i="113"/>
  <c r="B21" i="113"/>
  <c r="C21" i="113"/>
  <c r="D21" i="113"/>
  <c r="E21" i="113"/>
  <c r="F21" i="113"/>
  <c r="G21" i="113"/>
  <c r="H21" i="113"/>
  <c r="I21" i="113"/>
  <c r="J21" i="113"/>
  <c r="A22" i="113"/>
  <c r="B22" i="113"/>
  <c r="C22" i="113"/>
  <c r="D22" i="113"/>
  <c r="E22" i="113"/>
  <c r="F22" i="113"/>
  <c r="G22" i="113"/>
  <c r="H22" i="113"/>
  <c r="I22" i="113"/>
  <c r="J22" i="113"/>
  <c r="A23" i="113"/>
  <c r="B23" i="113"/>
  <c r="C23" i="113"/>
  <c r="D23" i="113"/>
  <c r="E23" i="113"/>
  <c r="F23" i="113"/>
  <c r="G23" i="113"/>
  <c r="H23" i="113"/>
  <c r="I23" i="113"/>
  <c r="J23" i="113"/>
  <c r="A24" i="113"/>
  <c r="B24" i="113"/>
  <c r="C24" i="113"/>
  <c r="D24" i="113"/>
  <c r="E24" i="113"/>
  <c r="F24" i="113"/>
  <c r="G24" i="113"/>
  <c r="H24" i="113"/>
  <c r="I24" i="113"/>
  <c r="J24" i="113"/>
  <c r="A25" i="113"/>
  <c r="B25" i="113"/>
  <c r="C25" i="113"/>
  <c r="D25" i="113"/>
  <c r="E25" i="113"/>
  <c r="F25" i="113"/>
  <c r="G25" i="113"/>
  <c r="H25" i="113"/>
  <c r="I25" i="113"/>
  <c r="J25" i="113"/>
  <c r="A26" i="113"/>
  <c r="B26" i="113"/>
  <c r="C26" i="113"/>
  <c r="D26" i="113"/>
  <c r="E26" i="113"/>
  <c r="F26" i="113"/>
  <c r="G26" i="113"/>
  <c r="H26" i="113"/>
  <c r="I26" i="113"/>
  <c r="J26" i="113"/>
  <c r="A27" i="113"/>
  <c r="B27" i="113"/>
  <c r="C27" i="113"/>
  <c r="D27" i="113"/>
  <c r="E27" i="113"/>
  <c r="F27" i="113"/>
  <c r="G27" i="113"/>
  <c r="H27" i="113"/>
  <c r="I27" i="113"/>
  <c r="J27" i="113"/>
  <c r="A28" i="113"/>
  <c r="B28" i="113"/>
  <c r="C28" i="113"/>
  <c r="D28" i="113"/>
  <c r="E28" i="113"/>
  <c r="F28" i="113"/>
  <c r="G28" i="113"/>
  <c r="H28" i="113"/>
  <c r="I28" i="113"/>
  <c r="J28" i="113"/>
  <c r="A29" i="113"/>
  <c r="B29" i="113"/>
  <c r="C29" i="113"/>
  <c r="D29" i="113"/>
  <c r="E29" i="113"/>
  <c r="F29" i="113"/>
  <c r="G29" i="113"/>
  <c r="H29" i="113"/>
  <c r="I29" i="113"/>
  <c r="J29" i="113"/>
  <c r="A30" i="113"/>
  <c r="B30" i="113"/>
  <c r="C30" i="113"/>
  <c r="D30" i="113"/>
  <c r="E30" i="113"/>
  <c r="F30" i="113"/>
  <c r="G30" i="113"/>
  <c r="H30" i="113"/>
  <c r="I30" i="113"/>
  <c r="J30" i="113"/>
  <c r="A31" i="113"/>
  <c r="B31" i="113"/>
  <c r="C31" i="113"/>
  <c r="D31" i="113"/>
  <c r="E31" i="113"/>
  <c r="F31" i="113"/>
  <c r="G31" i="113"/>
  <c r="H31" i="113"/>
  <c r="I31" i="113"/>
  <c r="J31" i="113"/>
  <c r="A32" i="113"/>
  <c r="B32" i="113"/>
  <c r="C32" i="113"/>
  <c r="D32" i="113"/>
  <c r="E32" i="113"/>
  <c r="F32" i="113"/>
  <c r="G32" i="113"/>
  <c r="H32" i="113"/>
  <c r="I32" i="113"/>
  <c r="J32" i="113"/>
  <c r="A33" i="113"/>
  <c r="B33" i="113"/>
  <c r="C33" i="113"/>
  <c r="D33" i="113"/>
  <c r="E33" i="113"/>
  <c r="F33" i="113"/>
  <c r="G33" i="113"/>
  <c r="H33" i="113"/>
  <c r="I33" i="113"/>
  <c r="J33" i="113"/>
  <c r="A34" i="113"/>
  <c r="B34" i="113"/>
  <c r="C34" i="113"/>
  <c r="D34" i="113"/>
  <c r="E34" i="113"/>
  <c r="F34" i="113"/>
  <c r="G34" i="113"/>
  <c r="H34" i="113"/>
  <c r="I34" i="113"/>
  <c r="J34" i="113"/>
  <c r="A35" i="113"/>
  <c r="B35" i="113"/>
  <c r="C35" i="113"/>
  <c r="D35" i="113"/>
  <c r="E35" i="113"/>
  <c r="F35" i="113"/>
  <c r="G35" i="113"/>
  <c r="H35" i="113"/>
  <c r="I35" i="113"/>
  <c r="J35" i="113"/>
  <c r="A36" i="113"/>
  <c r="B36" i="113"/>
  <c r="C36" i="113"/>
  <c r="D36" i="113"/>
  <c r="E36" i="113"/>
  <c r="F36" i="113"/>
  <c r="G36" i="113"/>
  <c r="H36" i="113"/>
  <c r="I36" i="113"/>
  <c r="J36" i="113"/>
  <c r="A37" i="113"/>
  <c r="B37" i="113"/>
  <c r="C37" i="113"/>
  <c r="D37" i="113"/>
  <c r="E37" i="113"/>
  <c r="F37" i="113"/>
  <c r="G37" i="113"/>
  <c r="H37" i="113"/>
  <c r="I37" i="113"/>
  <c r="J37" i="113"/>
  <c r="A38" i="113"/>
  <c r="B38" i="113"/>
  <c r="C38" i="113"/>
  <c r="D38" i="113"/>
  <c r="E38" i="113"/>
  <c r="F38" i="113"/>
  <c r="G38" i="113"/>
  <c r="H38" i="113"/>
  <c r="I38" i="113"/>
  <c r="J38" i="113"/>
  <c r="A39" i="113"/>
  <c r="B39" i="113"/>
  <c r="C39" i="113"/>
  <c r="D39" i="113"/>
  <c r="E39" i="113"/>
  <c r="F39" i="113"/>
  <c r="G39" i="113"/>
  <c r="H39" i="113"/>
  <c r="I39" i="113"/>
  <c r="J39" i="113"/>
  <c r="A40" i="113"/>
  <c r="B40" i="113"/>
  <c r="C40" i="113"/>
  <c r="D40" i="113"/>
  <c r="E40" i="113"/>
  <c r="F40" i="113"/>
  <c r="G40" i="113"/>
  <c r="H40" i="113"/>
  <c r="I40" i="113"/>
  <c r="J40" i="113"/>
  <c r="A41" i="113"/>
  <c r="B41" i="113"/>
  <c r="C41" i="113"/>
  <c r="D41" i="113"/>
  <c r="E41" i="113"/>
  <c r="F41" i="113"/>
  <c r="G41" i="113"/>
  <c r="H41" i="113"/>
  <c r="I41" i="113"/>
  <c r="J41" i="113"/>
  <c r="A42" i="113"/>
  <c r="B42" i="113"/>
  <c r="C42" i="113"/>
  <c r="D42" i="113"/>
  <c r="E42" i="113"/>
  <c r="F42" i="113"/>
  <c r="G42" i="113"/>
  <c r="H42" i="113"/>
  <c r="I42" i="113"/>
  <c r="J42" i="113"/>
  <c r="A43" i="113"/>
  <c r="B43" i="113"/>
  <c r="C43" i="113"/>
  <c r="D43" i="113"/>
  <c r="E43" i="113"/>
  <c r="F43" i="113"/>
  <c r="G43" i="113"/>
  <c r="H43" i="113"/>
  <c r="I43" i="113"/>
  <c r="J43" i="113"/>
  <c r="A44" i="113"/>
  <c r="B44" i="113"/>
  <c r="C44" i="113"/>
  <c r="D44" i="113"/>
  <c r="E44" i="113"/>
  <c r="F44" i="113"/>
  <c r="G44" i="113"/>
  <c r="H44" i="113"/>
  <c r="I44" i="113"/>
  <c r="J44" i="113"/>
  <c r="A45" i="113"/>
  <c r="B45" i="113"/>
  <c r="C45" i="113"/>
  <c r="D45" i="113"/>
  <c r="E45" i="113"/>
  <c r="F45" i="113"/>
  <c r="G45" i="113"/>
  <c r="H45" i="113"/>
  <c r="I45" i="113"/>
  <c r="J45" i="113"/>
  <c r="A46" i="113"/>
  <c r="B46" i="113"/>
  <c r="C46" i="113"/>
  <c r="D46" i="113"/>
  <c r="E46" i="113"/>
  <c r="F46" i="113"/>
  <c r="G46" i="113"/>
  <c r="H46" i="113"/>
  <c r="I46" i="113"/>
  <c r="J46" i="113"/>
  <c r="A47" i="113"/>
  <c r="B47" i="113"/>
  <c r="C47" i="113"/>
  <c r="D47" i="113"/>
  <c r="E47" i="113"/>
  <c r="F47" i="113"/>
  <c r="G47" i="113"/>
  <c r="H47" i="113"/>
  <c r="I47" i="113"/>
  <c r="J47" i="113"/>
  <c r="A48" i="113"/>
  <c r="B48" i="113"/>
  <c r="C48" i="113"/>
  <c r="D48" i="113"/>
  <c r="E48" i="113"/>
  <c r="F48" i="113"/>
  <c r="G48" i="113"/>
  <c r="H48" i="113"/>
  <c r="I48" i="113"/>
  <c r="J48" i="113"/>
  <c r="A49" i="113"/>
  <c r="B49" i="113"/>
  <c r="C49" i="113"/>
  <c r="D49" i="113"/>
  <c r="E49" i="113"/>
  <c r="F49" i="113"/>
  <c r="G49" i="113"/>
  <c r="H49" i="113"/>
  <c r="I49" i="113"/>
  <c r="J49" i="113"/>
  <c r="A50" i="113"/>
  <c r="B50" i="113"/>
  <c r="C50" i="113"/>
  <c r="D50" i="113"/>
  <c r="E50" i="113"/>
  <c r="F50" i="113"/>
  <c r="G50" i="113"/>
  <c r="H50" i="113"/>
  <c r="I50" i="113"/>
  <c r="J50" i="113"/>
  <c r="A51" i="113"/>
  <c r="B51" i="113"/>
  <c r="C51" i="113"/>
  <c r="D51" i="113"/>
  <c r="E51" i="113"/>
  <c r="F51" i="113"/>
  <c r="G51" i="113"/>
  <c r="H51" i="113"/>
  <c r="I51" i="113"/>
  <c r="J51" i="113"/>
  <c r="A52" i="113"/>
  <c r="B52" i="113"/>
  <c r="C52" i="113"/>
  <c r="D52" i="113"/>
  <c r="E52" i="113"/>
  <c r="F52" i="113"/>
  <c r="G52" i="113"/>
  <c r="H52" i="113"/>
  <c r="I52" i="113"/>
  <c r="J52" i="113"/>
  <c r="A53" i="113"/>
  <c r="B53" i="113"/>
  <c r="C53" i="113"/>
  <c r="D53" i="113"/>
  <c r="E53" i="113"/>
  <c r="F53" i="113"/>
  <c r="G53" i="113"/>
  <c r="H53" i="113"/>
  <c r="I53" i="113"/>
  <c r="J53" i="113"/>
  <c r="A54" i="113"/>
  <c r="B54" i="113"/>
  <c r="C54" i="113"/>
  <c r="D54" i="113"/>
  <c r="E54" i="113"/>
  <c r="F54" i="113"/>
  <c r="G54" i="113"/>
  <c r="H54" i="113"/>
  <c r="I54" i="113"/>
  <c r="J54" i="113"/>
  <c r="A55" i="113"/>
  <c r="B55" i="113"/>
  <c r="C55" i="113"/>
  <c r="D55" i="113"/>
  <c r="E55" i="113"/>
  <c r="F55" i="113"/>
  <c r="G55" i="113"/>
  <c r="H55" i="113"/>
  <c r="I55" i="113"/>
  <c r="J55" i="113"/>
  <c r="A56" i="113"/>
  <c r="B56" i="113"/>
  <c r="C56" i="113"/>
  <c r="D56" i="113"/>
  <c r="E56" i="113"/>
  <c r="F56" i="113"/>
  <c r="G56" i="113"/>
  <c r="H56" i="113"/>
  <c r="I56" i="113"/>
  <c r="J56" i="113"/>
  <c r="A57" i="113"/>
  <c r="B57" i="113"/>
  <c r="C57" i="113"/>
  <c r="D57" i="113"/>
  <c r="E57" i="113"/>
  <c r="F57" i="113"/>
  <c r="G57" i="113"/>
  <c r="H57" i="113"/>
  <c r="I57" i="113"/>
  <c r="J57" i="113"/>
  <c r="A58" i="113"/>
  <c r="B58" i="113"/>
  <c r="C58" i="113"/>
  <c r="D58" i="113"/>
  <c r="E58" i="113"/>
  <c r="F58" i="113"/>
  <c r="G58" i="113"/>
  <c r="H58" i="113"/>
  <c r="I58" i="113"/>
  <c r="J58" i="113"/>
  <c r="A59" i="113"/>
  <c r="B59" i="113"/>
  <c r="C59" i="113"/>
  <c r="D59" i="113"/>
  <c r="E59" i="113"/>
  <c r="F59" i="113"/>
  <c r="G59" i="113"/>
  <c r="H59" i="113"/>
  <c r="I59" i="113"/>
  <c r="J59" i="113"/>
  <c r="A60" i="113"/>
  <c r="B60" i="113"/>
  <c r="C60" i="113"/>
  <c r="D60" i="113"/>
  <c r="E60" i="113"/>
  <c r="F60" i="113"/>
  <c r="G60" i="113"/>
  <c r="H60" i="113"/>
  <c r="I60" i="113"/>
  <c r="J60" i="113"/>
  <c r="A61" i="113"/>
  <c r="B61" i="113"/>
  <c r="C61" i="113"/>
  <c r="D61" i="113"/>
  <c r="E61" i="113"/>
  <c r="F61" i="113"/>
  <c r="G61" i="113"/>
  <c r="H61" i="113"/>
  <c r="I61" i="113"/>
  <c r="J61" i="113"/>
  <c r="A62" i="113"/>
  <c r="B62" i="113"/>
  <c r="C62" i="113"/>
  <c r="D62" i="113"/>
  <c r="E62" i="113"/>
  <c r="F62" i="113"/>
  <c r="G62" i="113"/>
  <c r="H62" i="113"/>
  <c r="I62" i="113"/>
  <c r="J62" i="113"/>
  <c r="A63" i="113"/>
  <c r="B63" i="113"/>
  <c r="C63" i="113"/>
  <c r="D63" i="113"/>
  <c r="E63" i="113"/>
  <c r="F63" i="113"/>
  <c r="G63" i="113"/>
  <c r="H63" i="113"/>
  <c r="I63" i="113"/>
  <c r="J63" i="113"/>
  <c r="A64" i="113"/>
  <c r="B64" i="113"/>
  <c r="C64" i="113"/>
  <c r="D64" i="113"/>
  <c r="E64" i="113"/>
  <c r="F64" i="113"/>
  <c r="G64" i="113"/>
  <c r="H64" i="113"/>
  <c r="I64" i="113"/>
  <c r="J64" i="113"/>
  <c r="A65" i="113"/>
  <c r="B65" i="113"/>
  <c r="C65" i="113"/>
  <c r="D65" i="113"/>
  <c r="E65" i="113"/>
  <c r="F65" i="113"/>
  <c r="G65" i="113"/>
  <c r="H65" i="113"/>
  <c r="I65" i="113"/>
  <c r="J65" i="113"/>
  <c r="A66" i="113"/>
  <c r="B66" i="113"/>
  <c r="C66" i="113"/>
  <c r="D66" i="113"/>
  <c r="E66" i="113"/>
  <c r="F66" i="113"/>
  <c r="G66" i="113"/>
  <c r="H66" i="113"/>
  <c r="I66" i="113"/>
  <c r="J66" i="113"/>
  <c r="A67" i="113"/>
  <c r="B67" i="113"/>
  <c r="C67" i="113"/>
  <c r="D67" i="113"/>
  <c r="E67" i="113"/>
  <c r="F67" i="113"/>
  <c r="G67" i="113"/>
  <c r="H67" i="113"/>
  <c r="I67" i="113"/>
  <c r="J67" i="113"/>
  <c r="A68" i="113"/>
  <c r="B68" i="113"/>
  <c r="C68" i="113"/>
  <c r="D68" i="113"/>
  <c r="E68" i="113"/>
  <c r="F68" i="113"/>
  <c r="G68" i="113"/>
  <c r="H68" i="113"/>
  <c r="I68" i="113"/>
  <c r="J68" i="113"/>
  <c r="A69" i="113"/>
  <c r="B69" i="113"/>
  <c r="C69" i="113"/>
  <c r="D69" i="113"/>
  <c r="E69" i="113"/>
  <c r="F69" i="113"/>
  <c r="G69" i="113"/>
  <c r="H69" i="113"/>
  <c r="I69" i="113"/>
  <c r="J69" i="113"/>
  <c r="A70" i="113"/>
  <c r="B70" i="113"/>
  <c r="C70" i="113"/>
  <c r="D70" i="113"/>
  <c r="E70" i="113"/>
  <c r="F70" i="113"/>
  <c r="G70" i="113"/>
  <c r="H70" i="113"/>
  <c r="I70" i="113"/>
  <c r="J70" i="113"/>
  <c r="A71" i="113"/>
  <c r="B71" i="113"/>
  <c r="C71" i="113"/>
  <c r="D71" i="113"/>
  <c r="E71" i="113"/>
  <c r="F71" i="113"/>
  <c r="G71" i="113"/>
  <c r="H71" i="113"/>
  <c r="I71" i="113"/>
  <c r="J71" i="113"/>
  <c r="A72" i="113"/>
  <c r="B72" i="113"/>
  <c r="C72" i="113"/>
  <c r="D72" i="113"/>
  <c r="E72" i="113"/>
  <c r="F72" i="113"/>
  <c r="G72" i="113"/>
  <c r="H72" i="113"/>
  <c r="I72" i="113"/>
  <c r="J72" i="113"/>
  <c r="A73" i="113"/>
  <c r="B73" i="113"/>
  <c r="C73" i="113"/>
  <c r="D73" i="113"/>
  <c r="E73" i="113"/>
  <c r="F73" i="113"/>
  <c r="G73" i="113"/>
  <c r="H73" i="113"/>
  <c r="I73" i="113"/>
  <c r="J73" i="113"/>
  <c r="A74" i="113"/>
  <c r="B74" i="113"/>
  <c r="C74" i="113"/>
  <c r="D74" i="113"/>
  <c r="E74" i="113"/>
  <c r="F74" i="113"/>
  <c r="G74" i="113"/>
  <c r="H74" i="113"/>
  <c r="I74" i="113"/>
  <c r="J74" i="113"/>
  <c r="A75" i="113"/>
  <c r="B75" i="113"/>
  <c r="C75" i="113"/>
  <c r="D75" i="113"/>
  <c r="E75" i="113"/>
  <c r="F75" i="113"/>
  <c r="G75" i="113"/>
  <c r="H75" i="113"/>
  <c r="I75" i="113"/>
  <c r="J75" i="113"/>
  <c r="A76" i="113"/>
  <c r="B76" i="113"/>
  <c r="C76" i="113"/>
  <c r="D76" i="113"/>
  <c r="E76" i="113"/>
  <c r="F76" i="113"/>
  <c r="G76" i="113"/>
  <c r="H76" i="113"/>
  <c r="I76" i="113"/>
  <c r="J76" i="113"/>
  <c r="A77" i="113"/>
  <c r="B77" i="113"/>
  <c r="C77" i="113"/>
  <c r="D77" i="113"/>
  <c r="E77" i="113"/>
  <c r="F77" i="113"/>
  <c r="G77" i="113"/>
  <c r="H77" i="113"/>
  <c r="I77" i="113"/>
  <c r="J77" i="113"/>
  <c r="A78" i="113"/>
  <c r="B78" i="113"/>
  <c r="C78" i="113"/>
  <c r="D78" i="113"/>
  <c r="E78" i="113"/>
  <c r="F78" i="113"/>
  <c r="G78" i="113"/>
  <c r="H78" i="113"/>
  <c r="I78" i="113"/>
  <c r="J78" i="113"/>
  <c r="A79" i="113"/>
  <c r="B79" i="113"/>
  <c r="C79" i="113"/>
  <c r="D79" i="113"/>
  <c r="E79" i="113"/>
  <c r="F79" i="113"/>
  <c r="G79" i="113"/>
  <c r="H79" i="113"/>
  <c r="I79" i="113"/>
  <c r="J79" i="113"/>
  <c r="A80" i="113"/>
  <c r="B80" i="113"/>
  <c r="C80" i="113"/>
  <c r="D80" i="113"/>
  <c r="E80" i="113"/>
  <c r="F80" i="113"/>
  <c r="G80" i="113"/>
  <c r="H80" i="113"/>
  <c r="I80" i="113"/>
  <c r="J80" i="113"/>
  <c r="A81" i="113"/>
  <c r="B81" i="113"/>
  <c r="C81" i="113"/>
  <c r="D81" i="113"/>
  <c r="E81" i="113"/>
  <c r="F81" i="113"/>
  <c r="G81" i="113"/>
  <c r="H81" i="113"/>
  <c r="I81" i="113"/>
  <c r="J81" i="113"/>
  <c r="A82" i="113"/>
  <c r="B82" i="113"/>
  <c r="C82" i="113"/>
  <c r="D82" i="113"/>
  <c r="E82" i="113"/>
  <c r="F82" i="113"/>
  <c r="G82" i="113"/>
  <c r="H82" i="113"/>
  <c r="I82" i="113"/>
  <c r="J82" i="113"/>
  <c r="A83" i="113"/>
  <c r="B83" i="113"/>
  <c r="C83" i="113"/>
  <c r="D83" i="113"/>
  <c r="E83" i="113"/>
  <c r="F83" i="113"/>
  <c r="G83" i="113"/>
  <c r="H83" i="113"/>
  <c r="I83" i="113"/>
  <c r="J83" i="113"/>
  <c r="A84" i="113"/>
  <c r="B84" i="113"/>
  <c r="C84" i="113"/>
  <c r="D84" i="113"/>
  <c r="E84" i="113"/>
  <c r="F84" i="113"/>
  <c r="G84" i="113"/>
  <c r="H84" i="113"/>
  <c r="I84" i="113"/>
  <c r="J84" i="113"/>
  <c r="A85" i="113"/>
  <c r="B85" i="113"/>
  <c r="C85" i="113"/>
  <c r="D85" i="113"/>
  <c r="E85" i="113"/>
  <c r="F85" i="113"/>
  <c r="G85" i="113"/>
  <c r="H85" i="113"/>
  <c r="I85" i="113"/>
  <c r="J85" i="113"/>
  <c r="A86" i="113"/>
  <c r="B86" i="113"/>
  <c r="C86" i="113"/>
  <c r="D86" i="113"/>
  <c r="E86" i="113"/>
  <c r="F86" i="113"/>
  <c r="G86" i="113"/>
  <c r="H86" i="113"/>
  <c r="I86" i="113"/>
  <c r="J86" i="113"/>
  <c r="A87" i="113"/>
  <c r="B87" i="113"/>
  <c r="C87" i="113"/>
  <c r="D87" i="113"/>
  <c r="E87" i="113"/>
  <c r="F87" i="113"/>
  <c r="G87" i="113"/>
  <c r="H87" i="113"/>
  <c r="I87" i="113"/>
  <c r="J87" i="113"/>
  <c r="A88" i="113"/>
  <c r="B88" i="113"/>
  <c r="C88" i="113"/>
  <c r="D88" i="113"/>
  <c r="E88" i="113"/>
  <c r="F88" i="113"/>
  <c r="G88" i="113"/>
  <c r="H88" i="113"/>
  <c r="I88" i="113"/>
  <c r="J88" i="113"/>
  <c r="A89" i="113"/>
  <c r="B89" i="113"/>
  <c r="C89" i="113"/>
  <c r="D89" i="113"/>
  <c r="E89" i="113"/>
  <c r="F89" i="113"/>
  <c r="G89" i="113"/>
  <c r="H89" i="113"/>
  <c r="I89" i="113"/>
  <c r="J89" i="113"/>
  <c r="A90" i="113"/>
  <c r="B90" i="113"/>
  <c r="C90" i="113"/>
  <c r="D90" i="113"/>
  <c r="E90" i="113"/>
  <c r="F90" i="113"/>
  <c r="G90" i="113"/>
  <c r="H90" i="113"/>
  <c r="I90" i="113"/>
  <c r="J90" i="113"/>
  <c r="A91" i="113"/>
  <c r="B91" i="113"/>
  <c r="C91" i="113"/>
  <c r="D91" i="113"/>
  <c r="E91" i="113"/>
  <c r="F91" i="113"/>
  <c r="G91" i="113"/>
  <c r="H91" i="113"/>
  <c r="I91" i="113"/>
  <c r="J91" i="113"/>
  <c r="A92" i="113"/>
  <c r="B92" i="113"/>
  <c r="C92" i="113"/>
  <c r="D92" i="113"/>
  <c r="E92" i="113"/>
  <c r="F92" i="113"/>
  <c r="G92" i="113"/>
  <c r="H92" i="113"/>
  <c r="I92" i="113"/>
  <c r="J92" i="113"/>
  <c r="A93" i="113"/>
  <c r="B93" i="113"/>
  <c r="C93" i="113"/>
  <c r="D93" i="113"/>
  <c r="E93" i="113"/>
  <c r="F93" i="113"/>
  <c r="G93" i="113"/>
  <c r="H93" i="113"/>
  <c r="I93" i="113"/>
  <c r="J93" i="113"/>
  <c r="A94" i="113"/>
  <c r="B94" i="113"/>
  <c r="C94" i="113"/>
  <c r="D94" i="113"/>
  <c r="E94" i="113"/>
  <c r="F94" i="113"/>
  <c r="G94" i="113"/>
  <c r="H94" i="113"/>
  <c r="I94" i="113"/>
  <c r="J94" i="113"/>
  <c r="A95" i="113"/>
  <c r="B95" i="113"/>
  <c r="C95" i="113"/>
  <c r="D95" i="113"/>
  <c r="E95" i="113"/>
  <c r="F95" i="113"/>
  <c r="G95" i="113"/>
  <c r="H95" i="113"/>
  <c r="I95" i="113"/>
  <c r="J95" i="113"/>
  <c r="A96" i="113"/>
  <c r="B96" i="113"/>
  <c r="C96" i="113"/>
  <c r="D96" i="113"/>
  <c r="E96" i="113"/>
  <c r="F96" i="113"/>
  <c r="G96" i="113"/>
  <c r="H96" i="113"/>
  <c r="I96" i="113"/>
  <c r="J96" i="113"/>
  <c r="A97" i="113"/>
  <c r="B97" i="113"/>
  <c r="C97" i="113"/>
  <c r="D97" i="113"/>
  <c r="E97" i="113"/>
  <c r="F97" i="113"/>
  <c r="G97" i="113"/>
  <c r="H97" i="113"/>
  <c r="I97" i="113"/>
  <c r="J97" i="113"/>
  <c r="A98" i="113"/>
  <c r="B98" i="113"/>
  <c r="C98" i="113"/>
  <c r="D98" i="113"/>
  <c r="E98" i="113"/>
  <c r="F98" i="113"/>
  <c r="G98" i="113"/>
  <c r="H98" i="113"/>
  <c r="I98" i="113"/>
  <c r="J98" i="113"/>
  <c r="A99" i="113"/>
  <c r="B99" i="113"/>
  <c r="C99" i="113"/>
  <c r="D99" i="113"/>
  <c r="E99" i="113"/>
  <c r="F99" i="113"/>
  <c r="G99" i="113"/>
  <c r="H99" i="113"/>
  <c r="I99" i="113"/>
  <c r="J99" i="113"/>
  <c r="A100" i="113"/>
  <c r="B100" i="113"/>
  <c r="C100" i="113"/>
  <c r="D100" i="113"/>
  <c r="E100" i="113"/>
  <c r="F100" i="113"/>
  <c r="G100" i="113"/>
  <c r="H100" i="113"/>
  <c r="I100" i="113"/>
  <c r="J100" i="113"/>
  <c r="A101" i="113"/>
  <c r="B101" i="113"/>
  <c r="C101" i="113"/>
  <c r="D101" i="113"/>
  <c r="E101" i="113"/>
  <c r="F101" i="113"/>
  <c r="G101" i="113"/>
  <c r="H101" i="113"/>
  <c r="I101" i="113"/>
  <c r="J101" i="113"/>
  <c r="A102" i="113"/>
  <c r="B102" i="113"/>
  <c r="C102" i="113"/>
  <c r="D102" i="113"/>
  <c r="E102" i="113"/>
  <c r="F102" i="113"/>
  <c r="G102" i="113"/>
  <c r="H102" i="113"/>
  <c r="I102" i="113"/>
  <c r="J102" i="113"/>
  <c r="A103" i="113"/>
  <c r="B103" i="113"/>
  <c r="C103" i="113"/>
  <c r="D103" i="113"/>
  <c r="E103" i="113"/>
  <c r="F103" i="113"/>
  <c r="G103" i="113"/>
  <c r="H103" i="113"/>
  <c r="I103" i="113"/>
  <c r="J103" i="113"/>
  <c r="A104" i="113"/>
  <c r="B104" i="113"/>
  <c r="C104" i="113"/>
  <c r="D104" i="113"/>
  <c r="E104" i="113"/>
  <c r="F104" i="113"/>
  <c r="G104" i="113"/>
  <c r="H104" i="113"/>
  <c r="I104" i="113"/>
  <c r="J104" i="113"/>
  <c r="A105" i="113"/>
  <c r="B105" i="113"/>
  <c r="C105" i="113"/>
  <c r="D105" i="113"/>
  <c r="E105" i="113"/>
  <c r="F105" i="113"/>
  <c r="G105" i="113"/>
  <c r="H105" i="113"/>
  <c r="I105" i="113"/>
  <c r="J105" i="113"/>
  <c r="A106" i="113"/>
  <c r="B106" i="113"/>
  <c r="C106" i="113"/>
  <c r="D106" i="113"/>
  <c r="E106" i="113"/>
  <c r="F106" i="113"/>
  <c r="G106" i="113"/>
  <c r="H106" i="113"/>
  <c r="I106" i="113"/>
  <c r="J106" i="113"/>
  <c r="A107" i="113"/>
  <c r="B107" i="113"/>
  <c r="C107" i="113"/>
  <c r="D107" i="113"/>
  <c r="E107" i="113"/>
  <c r="F107" i="113"/>
  <c r="G107" i="113"/>
  <c r="H107" i="113"/>
  <c r="I107" i="113"/>
  <c r="J107" i="113"/>
  <c r="A108" i="113"/>
  <c r="B108" i="113"/>
  <c r="C108" i="113"/>
  <c r="D108" i="113"/>
  <c r="E108" i="113"/>
  <c r="F108" i="113"/>
  <c r="G108" i="113"/>
  <c r="H108" i="113"/>
  <c r="I108" i="113"/>
  <c r="J108" i="113"/>
  <c r="A109" i="113"/>
  <c r="B109" i="113"/>
  <c r="C109" i="113"/>
  <c r="D109" i="113"/>
  <c r="E109" i="113"/>
  <c r="F109" i="113"/>
  <c r="G109" i="113"/>
  <c r="H109" i="113"/>
  <c r="I109" i="113"/>
  <c r="J109" i="113"/>
  <c r="A110" i="113"/>
  <c r="B110" i="113"/>
  <c r="C110" i="113"/>
  <c r="D110" i="113"/>
  <c r="E110" i="113"/>
  <c r="F110" i="113"/>
  <c r="G110" i="113"/>
  <c r="H110" i="113"/>
  <c r="I110" i="113"/>
  <c r="J110" i="113"/>
  <c r="A111" i="113"/>
  <c r="B111" i="113"/>
  <c r="C111" i="113"/>
  <c r="D111" i="113"/>
  <c r="E111" i="113"/>
  <c r="F111" i="113"/>
  <c r="G111" i="113"/>
  <c r="H111" i="113"/>
  <c r="I111" i="113"/>
  <c r="J111" i="113"/>
  <c r="A112" i="113"/>
  <c r="B112" i="113"/>
  <c r="C112" i="113"/>
  <c r="D112" i="113"/>
  <c r="E112" i="113"/>
  <c r="F112" i="113"/>
  <c r="G112" i="113"/>
  <c r="H112" i="113"/>
  <c r="I112" i="113"/>
  <c r="J112" i="113"/>
  <c r="A113" i="113"/>
  <c r="B113" i="113"/>
  <c r="C113" i="113"/>
  <c r="D113" i="113"/>
  <c r="E113" i="113"/>
  <c r="F113" i="113"/>
  <c r="G113" i="113"/>
  <c r="H113" i="113"/>
  <c r="I113" i="113"/>
  <c r="J113" i="113"/>
  <c r="A114" i="113"/>
  <c r="B114" i="113"/>
  <c r="C114" i="113"/>
  <c r="D114" i="113"/>
  <c r="E114" i="113"/>
  <c r="F114" i="113"/>
  <c r="G114" i="113"/>
  <c r="H114" i="113"/>
  <c r="I114" i="113"/>
  <c r="J114" i="113"/>
  <c r="A115" i="113"/>
  <c r="B115" i="113"/>
  <c r="C115" i="113"/>
  <c r="D115" i="113"/>
  <c r="E115" i="113"/>
  <c r="F115" i="113"/>
  <c r="G115" i="113"/>
  <c r="H115" i="113"/>
  <c r="I115" i="113"/>
  <c r="J115" i="113"/>
  <c r="A116" i="113"/>
  <c r="B116" i="113"/>
  <c r="C116" i="113"/>
  <c r="D116" i="113"/>
  <c r="E116" i="113"/>
  <c r="F116" i="113"/>
  <c r="G116" i="113"/>
  <c r="H116" i="113"/>
  <c r="I116" i="113"/>
  <c r="J116" i="113"/>
  <c r="A117" i="113"/>
  <c r="B117" i="113"/>
  <c r="C117" i="113"/>
  <c r="D117" i="113"/>
  <c r="E117" i="113"/>
  <c r="F117" i="113"/>
  <c r="G117" i="113"/>
  <c r="H117" i="113"/>
  <c r="I117" i="113"/>
  <c r="J117" i="113"/>
  <c r="A118" i="113"/>
  <c r="B118" i="113"/>
  <c r="C118" i="113"/>
  <c r="D118" i="113"/>
  <c r="E118" i="113"/>
  <c r="F118" i="113"/>
  <c r="G118" i="113"/>
  <c r="H118" i="113"/>
  <c r="I118" i="113"/>
  <c r="J118" i="113"/>
  <c r="A119" i="113"/>
  <c r="B119" i="113"/>
  <c r="C119" i="113"/>
  <c r="D119" i="113"/>
  <c r="E119" i="113"/>
  <c r="F119" i="113"/>
  <c r="G119" i="113"/>
  <c r="H119" i="113"/>
  <c r="I119" i="113"/>
  <c r="J119" i="113"/>
  <c r="A120" i="113"/>
  <c r="B120" i="113"/>
  <c r="C120" i="113"/>
  <c r="D120" i="113"/>
  <c r="E120" i="113"/>
  <c r="F120" i="113"/>
  <c r="G120" i="113"/>
  <c r="H120" i="113"/>
  <c r="I120" i="113"/>
  <c r="J120" i="113"/>
  <c r="A121" i="113"/>
  <c r="B121" i="113"/>
  <c r="C121" i="113"/>
  <c r="D121" i="113"/>
  <c r="E121" i="113"/>
  <c r="F121" i="113"/>
  <c r="G121" i="113"/>
  <c r="H121" i="113"/>
  <c r="I121" i="113"/>
  <c r="J121" i="113"/>
  <c r="A122" i="113"/>
  <c r="B122" i="113"/>
  <c r="C122" i="113"/>
  <c r="D122" i="113"/>
  <c r="E122" i="113"/>
  <c r="F122" i="113"/>
  <c r="G122" i="113"/>
  <c r="H122" i="113"/>
  <c r="I122" i="113"/>
  <c r="J122" i="113"/>
  <c r="A123" i="113"/>
  <c r="B123" i="113"/>
  <c r="C123" i="113"/>
  <c r="D123" i="113"/>
  <c r="E123" i="113"/>
  <c r="F123" i="113"/>
  <c r="G123" i="113"/>
  <c r="H123" i="113"/>
  <c r="I123" i="113"/>
  <c r="J123" i="113"/>
  <c r="A124" i="113"/>
  <c r="B124" i="113"/>
  <c r="C124" i="113"/>
  <c r="D124" i="113"/>
  <c r="E124" i="113"/>
  <c r="F124" i="113"/>
  <c r="G124" i="113"/>
  <c r="H124" i="113"/>
  <c r="I124" i="113"/>
  <c r="J124" i="113"/>
  <c r="A125" i="113"/>
  <c r="B125" i="113"/>
  <c r="C125" i="113"/>
  <c r="D125" i="113"/>
  <c r="E125" i="113"/>
  <c r="F125" i="113"/>
  <c r="G125" i="113"/>
  <c r="H125" i="113"/>
  <c r="I125" i="113"/>
  <c r="J125" i="113"/>
  <c r="A126" i="113"/>
  <c r="B126" i="113"/>
  <c r="C126" i="113"/>
  <c r="D126" i="113"/>
  <c r="E126" i="113"/>
  <c r="F126" i="113"/>
  <c r="G126" i="113"/>
  <c r="H126" i="113"/>
  <c r="I126" i="113"/>
  <c r="J126" i="113"/>
  <c r="A127" i="113"/>
  <c r="B127" i="113"/>
  <c r="C127" i="113"/>
  <c r="D127" i="113"/>
  <c r="E127" i="113"/>
  <c r="F127" i="113"/>
  <c r="G127" i="113"/>
  <c r="H127" i="113"/>
  <c r="I127" i="113"/>
  <c r="J127" i="113"/>
  <c r="A128" i="113"/>
  <c r="B128" i="113"/>
  <c r="C128" i="113"/>
  <c r="D128" i="113"/>
  <c r="E128" i="113"/>
  <c r="F128" i="113"/>
  <c r="G128" i="113"/>
  <c r="H128" i="113"/>
  <c r="I128" i="113"/>
  <c r="J128" i="113"/>
  <c r="A129" i="113"/>
  <c r="B129" i="113"/>
  <c r="C129" i="113"/>
  <c r="D129" i="113"/>
  <c r="E129" i="113"/>
  <c r="F129" i="113"/>
  <c r="G129" i="113"/>
  <c r="H129" i="113"/>
  <c r="I129" i="113"/>
  <c r="J129" i="113"/>
  <c r="A130" i="113"/>
  <c r="B130" i="113"/>
  <c r="C130" i="113"/>
  <c r="D130" i="113"/>
  <c r="E130" i="113"/>
  <c r="F130" i="113"/>
  <c r="G130" i="113"/>
  <c r="H130" i="113"/>
  <c r="I130" i="113"/>
  <c r="J130" i="113"/>
  <c r="A131" i="113"/>
  <c r="B131" i="113"/>
  <c r="C131" i="113"/>
  <c r="D131" i="113"/>
  <c r="E131" i="113"/>
  <c r="F131" i="113"/>
  <c r="G131" i="113"/>
  <c r="H131" i="113"/>
  <c r="I131" i="113"/>
  <c r="J131" i="113"/>
  <c r="A132" i="113"/>
  <c r="B132" i="113"/>
  <c r="C132" i="113"/>
  <c r="D132" i="113"/>
  <c r="E132" i="113"/>
  <c r="F132" i="113"/>
  <c r="G132" i="113"/>
  <c r="H132" i="113"/>
  <c r="I132" i="113"/>
  <c r="J132" i="113"/>
  <c r="A133" i="113"/>
  <c r="B133" i="113"/>
  <c r="C133" i="113"/>
  <c r="D133" i="113"/>
  <c r="E133" i="113"/>
  <c r="F133" i="113"/>
  <c r="G133" i="113"/>
  <c r="H133" i="113"/>
  <c r="I133" i="113"/>
  <c r="J133" i="113"/>
  <c r="A134" i="113"/>
  <c r="B134" i="113"/>
  <c r="C134" i="113"/>
  <c r="D134" i="113"/>
  <c r="E134" i="113"/>
  <c r="F134" i="113"/>
  <c r="G134" i="113"/>
  <c r="H134" i="113"/>
  <c r="I134" i="113"/>
  <c r="J134" i="113"/>
  <c r="A135" i="113"/>
  <c r="B135" i="113"/>
  <c r="C135" i="113"/>
  <c r="D135" i="113"/>
  <c r="E135" i="113"/>
  <c r="F135" i="113"/>
  <c r="G135" i="113"/>
  <c r="H135" i="113"/>
  <c r="I135" i="113"/>
  <c r="J135" i="113"/>
  <c r="A136" i="113"/>
  <c r="B136" i="113"/>
  <c r="C136" i="113"/>
  <c r="D136" i="113"/>
  <c r="E136" i="113"/>
  <c r="F136" i="113"/>
  <c r="G136" i="113"/>
  <c r="H136" i="113"/>
  <c r="I136" i="113"/>
  <c r="J136" i="113"/>
  <c r="A137" i="113"/>
  <c r="B137" i="113"/>
  <c r="C137" i="113"/>
  <c r="D137" i="113"/>
  <c r="E137" i="113"/>
  <c r="F137" i="113"/>
  <c r="G137" i="113"/>
  <c r="H137" i="113"/>
  <c r="I137" i="113"/>
  <c r="J137" i="113"/>
  <c r="A138" i="113"/>
  <c r="B138" i="113"/>
  <c r="C138" i="113"/>
  <c r="D138" i="113"/>
  <c r="E138" i="113"/>
  <c r="F138" i="113"/>
  <c r="G138" i="113"/>
  <c r="H138" i="113"/>
  <c r="I138" i="113"/>
  <c r="J138" i="113"/>
  <c r="A139" i="113"/>
  <c r="B139" i="113"/>
  <c r="C139" i="113"/>
  <c r="D139" i="113"/>
  <c r="E139" i="113"/>
  <c r="F139" i="113"/>
  <c r="G139" i="113"/>
  <c r="H139" i="113"/>
  <c r="I139" i="113"/>
  <c r="J139" i="113"/>
  <c r="A140" i="113"/>
  <c r="B140" i="113"/>
  <c r="C140" i="113"/>
  <c r="D140" i="113"/>
  <c r="E140" i="113"/>
  <c r="F140" i="113"/>
  <c r="G140" i="113"/>
  <c r="H140" i="113"/>
  <c r="I140" i="113"/>
  <c r="J140" i="113"/>
  <c r="A141" i="113"/>
  <c r="B141" i="113"/>
  <c r="C141" i="113"/>
  <c r="D141" i="113"/>
  <c r="E141" i="113"/>
  <c r="F141" i="113"/>
  <c r="G141" i="113"/>
  <c r="H141" i="113"/>
  <c r="I141" i="113"/>
  <c r="J141" i="113"/>
  <c r="A142" i="113"/>
  <c r="B142" i="113"/>
  <c r="C142" i="113"/>
  <c r="D142" i="113"/>
  <c r="E142" i="113"/>
  <c r="F142" i="113"/>
  <c r="G142" i="113"/>
  <c r="H142" i="113"/>
  <c r="I142" i="113"/>
  <c r="J142" i="113"/>
  <c r="A143" i="113"/>
  <c r="B143" i="113"/>
  <c r="C143" i="113"/>
  <c r="D143" i="113"/>
  <c r="E143" i="113"/>
  <c r="F143" i="113"/>
  <c r="G143" i="113"/>
  <c r="H143" i="113"/>
  <c r="I143" i="113"/>
  <c r="J143" i="113"/>
  <c r="A144" i="113"/>
  <c r="B144" i="113"/>
  <c r="C144" i="113"/>
  <c r="D144" i="113"/>
  <c r="E144" i="113"/>
  <c r="F144" i="113"/>
  <c r="G144" i="113"/>
  <c r="H144" i="113"/>
  <c r="I144" i="113"/>
  <c r="J144" i="113"/>
  <c r="A145" i="113"/>
  <c r="B145" i="113"/>
  <c r="C145" i="113"/>
  <c r="D145" i="113"/>
  <c r="E145" i="113"/>
  <c r="F145" i="113"/>
  <c r="G145" i="113"/>
  <c r="H145" i="113"/>
  <c r="I145" i="113"/>
  <c r="J145" i="113"/>
  <c r="A146" i="113"/>
  <c r="B146" i="113"/>
  <c r="C146" i="113"/>
  <c r="D146" i="113"/>
  <c r="E146" i="113"/>
  <c r="F146" i="113"/>
  <c r="G146" i="113"/>
  <c r="H146" i="113"/>
  <c r="I146" i="113"/>
  <c r="J146" i="113"/>
  <c r="A147" i="113"/>
  <c r="B147" i="113"/>
  <c r="C147" i="113"/>
  <c r="D147" i="113"/>
  <c r="E147" i="113"/>
  <c r="F147" i="113"/>
  <c r="G147" i="113"/>
  <c r="H147" i="113"/>
  <c r="I147" i="113"/>
  <c r="J147" i="113"/>
  <c r="A148" i="113"/>
  <c r="B148" i="113"/>
  <c r="C148" i="113"/>
  <c r="D148" i="113"/>
  <c r="E148" i="113"/>
  <c r="F148" i="113"/>
  <c r="G148" i="113"/>
  <c r="H148" i="113"/>
  <c r="I148" i="113"/>
  <c r="J148" i="113"/>
  <c r="A149" i="113"/>
  <c r="B149" i="113"/>
  <c r="C149" i="113"/>
  <c r="D149" i="113"/>
  <c r="E149" i="113"/>
  <c r="F149" i="113"/>
  <c r="G149" i="113"/>
  <c r="H149" i="113"/>
  <c r="I149" i="113"/>
  <c r="J149" i="113"/>
  <c r="A150" i="113"/>
  <c r="B150" i="113"/>
  <c r="C150" i="113"/>
  <c r="D150" i="113"/>
  <c r="E150" i="113"/>
  <c r="F150" i="113"/>
  <c r="G150" i="113"/>
  <c r="H150" i="113"/>
  <c r="I150" i="113"/>
  <c r="J150" i="113"/>
  <c r="A151" i="113"/>
  <c r="B151" i="113"/>
  <c r="C151" i="113"/>
  <c r="D151" i="113"/>
  <c r="E151" i="113"/>
  <c r="F151" i="113"/>
  <c r="G151" i="113"/>
  <c r="H151" i="113"/>
  <c r="I151" i="113"/>
  <c r="J151" i="113"/>
  <c r="A152" i="113"/>
  <c r="B152" i="113"/>
  <c r="C152" i="113"/>
  <c r="D152" i="113"/>
  <c r="E152" i="113"/>
  <c r="F152" i="113"/>
  <c r="G152" i="113"/>
  <c r="H152" i="113"/>
  <c r="I152" i="113"/>
  <c r="J152" i="113"/>
  <c r="A153" i="113"/>
  <c r="B153" i="113"/>
  <c r="C153" i="113"/>
  <c r="D153" i="113"/>
  <c r="E153" i="113"/>
  <c r="F153" i="113"/>
  <c r="G153" i="113"/>
  <c r="H153" i="113"/>
  <c r="I153" i="113"/>
  <c r="J153" i="113"/>
  <c r="A154" i="113"/>
  <c r="B154" i="113"/>
  <c r="C154" i="113"/>
  <c r="D154" i="113"/>
  <c r="E154" i="113"/>
  <c r="F154" i="113"/>
  <c r="G154" i="113"/>
  <c r="H154" i="113"/>
  <c r="I154" i="113"/>
  <c r="J154" i="113"/>
  <c r="A155" i="113"/>
  <c r="B155" i="113"/>
  <c r="C155" i="113"/>
  <c r="D155" i="113"/>
  <c r="E155" i="113"/>
  <c r="F155" i="113"/>
  <c r="G155" i="113"/>
  <c r="H155" i="113"/>
  <c r="I155" i="113"/>
  <c r="J155" i="113"/>
  <c r="A156" i="113"/>
  <c r="B156" i="113"/>
  <c r="C156" i="113"/>
  <c r="D156" i="113"/>
  <c r="E156" i="113"/>
  <c r="F156" i="113"/>
  <c r="G156" i="113"/>
  <c r="H156" i="113"/>
  <c r="I156" i="113"/>
  <c r="J156" i="113"/>
  <c r="A157" i="113"/>
  <c r="B157" i="113"/>
  <c r="C157" i="113"/>
  <c r="D157" i="113"/>
  <c r="E157" i="113"/>
  <c r="F157" i="113"/>
  <c r="G157" i="113"/>
  <c r="H157" i="113"/>
  <c r="I157" i="113"/>
  <c r="J157" i="113"/>
  <c r="A158" i="113"/>
  <c r="B158" i="113"/>
  <c r="C158" i="113"/>
  <c r="D158" i="113"/>
  <c r="E158" i="113"/>
  <c r="F158" i="113"/>
  <c r="G158" i="113"/>
  <c r="H158" i="113"/>
  <c r="I158" i="113"/>
  <c r="J158" i="113"/>
  <c r="A159" i="113"/>
  <c r="B159" i="113"/>
  <c r="C159" i="113"/>
  <c r="D159" i="113"/>
  <c r="E159" i="113"/>
  <c r="F159" i="113"/>
  <c r="G159" i="113"/>
  <c r="H159" i="113"/>
  <c r="I159" i="113"/>
  <c r="J159" i="113"/>
  <c r="A160" i="113"/>
  <c r="B160" i="113"/>
  <c r="C160" i="113"/>
  <c r="D160" i="113"/>
  <c r="E160" i="113"/>
  <c r="F160" i="113"/>
  <c r="G160" i="113"/>
  <c r="H160" i="113"/>
  <c r="I160" i="113"/>
  <c r="J160" i="113"/>
  <c r="A161" i="113"/>
  <c r="B161" i="113"/>
  <c r="C161" i="113"/>
  <c r="D161" i="113"/>
  <c r="E161" i="113"/>
  <c r="F161" i="113"/>
  <c r="G161" i="113"/>
  <c r="H161" i="113"/>
  <c r="I161" i="113"/>
  <c r="J161" i="113"/>
  <c r="A162" i="113"/>
  <c r="B162" i="113"/>
  <c r="C162" i="113"/>
  <c r="D162" i="113"/>
  <c r="E162" i="113"/>
  <c r="F162" i="113"/>
  <c r="G162" i="113"/>
  <c r="H162" i="113"/>
  <c r="I162" i="113"/>
  <c r="J162" i="113"/>
  <c r="A163" i="113"/>
  <c r="B163" i="113"/>
  <c r="C163" i="113"/>
  <c r="D163" i="113"/>
  <c r="E163" i="113"/>
  <c r="F163" i="113"/>
  <c r="G163" i="113"/>
  <c r="H163" i="113"/>
  <c r="I163" i="113"/>
  <c r="J163" i="113"/>
  <c r="A164" i="113"/>
  <c r="B164" i="113"/>
  <c r="C164" i="113"/>
  <c r="D164" i="113"/>
  <c r="E164" i="113"/>
  <c r="F164" i="113"/>
  <c r="G164" i="113"/>
  <c r="H164" i="113"/>
  <c r="I164" i="113"/>
  <c r="J164" i="113"/>
  <c r="A165" i="113"/>
  <c r="B165" i="113"/>
  <c r="C165" i="113"/>
  <c r="D165" i="113"/>
  <c r="E165" i="113"/>
  <c r="F165" i="113"/>
  <c r="G165" i="113"/>
  <c r="H165" i="113"/>
  <c r="I165" i="113"/>
  <c r="J165" i="113"/>
  <c r="A166" i="113"/>
  <c r="B166" i="113"/>
  <c r="C166" i="113"/>
  <c r="D166" i="113"/>
  <c r="E166" i="113"/>
  <c r="F166" i="113"/>
  <c r="G166" i="113"/>
  <c r="H166" i="113"/>
  <c r="I166" i="113"/>
  <c r="J166" i="113"/>
  <c r="A167" i="113"/>
  <c r="B167" i="113"/>
  <c r="C167" i="113"/>
  <c r="D167" i="113"/>
  <c r="E167" i="113"/>
  <c r="F167" i="113"/>
  <c r="G167" i="113"/>
  <c r="H167" i="113"/>
  <c r="I167" i="113"/>
  <c r="J167" i="113"/>
  <c r="A168" i="113"/>
  <c r="B168" i="113"/>
  <c r="C168" i="113"/>
  <c r="D168" i="113"/>
  <c r="E168" i="113"/>
  <c r="F168" i="113"/>
  <c r="G168" i="113"/>
  <c r="H168" i="113"/>
  <c r="I168" i="113"/>
  <c r="J168" i="113"/>
  <c r="A169" i="113"/>
  <c r="B169" i="113"/>
  <c r="C169" i="113"/>
  <c r="D169" i="113"/>
  <c r="E169" i="113"/>
  <c r="F169" i="113"/>
  <c r="G169" i="113"/>
  <c r="H169" i="113"/>
  <c r="I169" i="113"/>
  <c r="J169" i="113"/>
  <c r="A170" i="113"/>
  <c r="B170" i="113"/>
  <c r="C170" i="113"/>
  <c r="D170" i="113"/>
  <c r="E170" i="113"/>
  <c r="F170" i="113"/>
  <c r="G170" i="113"/>
  <c r="H170" i="113"/>
  <c r="I170" i="113"/>
  <c r="J170" i="113"/>
  <c r="A171" i="113"/>
  <c r="B171" i="113"/>
  <c r="C171" i="113"/>
  <c r="D171" i="113"/>
  <c r="E171" i="113"/>
  <c r="F171" i="113"/>
  <c r="G171" i="113"/>
  <c r="H171" i="113"/>
  <c r="I171" i="113"/>
  <c r="J171" i="113"/>
  <c r="A172" i="113"/>
  <c r="B172" i="113"/>
  <c r="C172" i="113"/>
  <c r="D172" i="113"/>
  <c r="E172" i="113"/>
  <c r="F172" i="113"/>
  <c r="G172" i="113"/>
  <c r="H172" i="113"/>
  <c r="I172" i="113"/>
  <c r="J172" i="113"/>
  <c r="A173" i="113"/>
  <c r="B173" i="113"/>
  <c r="C173" i="113"/>
  <c r="D173" i="113"/>
  <c r="E173" i="113"/>
  <c r="F173" i="113"/>
  <c r="G173" i="113"/>
  <c r="H173" i="113"/>
  <c r="I173" i="113"/>
  <c r="J173" i="113"/>
  <c r="A174" i="113"/>
  <c r="B174" i="113"/>
  <c r="C174" i="113"/>
  <c r="D174" i="113"/>
  <c r="E174" i="113"/>
  <c r="F174" i="113"/>
  <c r="G174" i="113"/>
  <c r="H174" i="113"/>
  <c r="I174" i="113"/>
  <c r="J174" i="113"/>
  <c r="A175" i="113"/>
  <c r="B175" i="113"/>
  <c r="C175" i="113"/>
  <c r="D175" i="113"/>
  <c r="E175" i="113"/>
  <c r="F175" i="113"/>
  <c r="G175" i="113"/>
  <c r="H175" i="113"/>
  <c r="I175" i="113"/>
  <c r="J175" i="113"/>
  <c r="A176" i="113"/>
  <c r="B176" i="113"/>
  <c r="C176" i="113"/>
  <c r="D176" i="113"/>
  <c r="E176" i="113"/>
  <c r="F176" i="113"/>
  <c r="G176" i="113"/>
  <c r="H176" i="113"/>
  <c r="I176" i="113"/>
  <c r="J176" i="113"/>
  <c r="A177" i="113"/>
  <c r="B177" i="113"/>
  <c r="C177" i="113"/>
  <c r="D177" i="113"/>
  <c r="E177" i="113"/>
  <c r="F177" i="113"/>
  <c r="G177" i="113"/>
  <c r="H177" i="113"/>
  <c r="I177" i="113"/>
  <c r="J177" i="113"/>
  <c r="A178" i="113"/>
  <c r="B178" i="113"/>
  <c r="C178" i="113"/>
  <c r="D178" i="113"/>
  <c r="E178" i="113"/>
  <c r="F178" i="113"/>
  <c r="G178" i="113"/>
  <c r="H178" i="113"/>
  <c r="I178" i="113"/>
  <c r="J178" i="113"/>
  <c r="A179" i="113"/>
  <c r="B179" i="113"/>
  <c r="C179" i="113"/>
  <c r="D179" i="113"/>
  <c r="E179" i="113"/>
  <c r="F179" i="113"/>
  <c r="G179" i="113"/>
  <c r="H179" i="113"/>
  <c r="I179" i="113"/>
  <c r="J179" i="113"/>
  <c r="A180" i="113"/>
  <c r="B180" i="113"/>
  <c r="C180" i="113"/>
  <c r="D180" i="113"/>
  <c r="E180" i="113"/>
  <c r="F180" i="113"/>
  <c r="G180" i="113"/>
  <c r="H180" i="113"/>
  <c r="I180" i="113"/>
  <c r="J180" i="113"/>
  <c r="A181" i="113"/>
  <c r="B181" i="113"/>
  <c r="C181" i="113"/>
  <c r="D181" i="113"/>
  <c r="E181" i="113"/>
  <c r="F181" i="113"/>
  <c r="G181" i="113"/>
  <c r="H181" i="113"/>
  <c r="I181" i="113"/>
  <c r="J181" i="113"/>
  <c r="A182" i="113"/>
  <c r="B182" i="113"/>
  <c r="C182" i="113"/>
  <c r="D182" i="113"/>
  <c r="E182" i="113"/>
  <c r="F182" i="113"/>
  <c r="G182" i="113"/>
  <c r="H182" i="113"/>
  <c r="I182" i="113"/>
  <c r="J182" i="113"/>
  <c r="A183" i="113"/>
  <c r="B183" i="113"/>
  <c r="C183" i="113"/>
  <c r="D183" i="113"/>
  <c r="E183" i="113"/>
  <c r="F183" i="113"/>
  <c r="G183" i="113"/>
  <c r="H183" i="113"/>
  <c r="I183" i="113"/>
  <c r="J183" i="113"/>
  <c r="A184" i="113"/>
  <c r="B184" i="113"/>
  <c r="C184" i="113"/>
  <c r="D184" i="113"/>
  <c r="E184" i="113"/>
  <c r="F184" i="113"/>
  <c r="G184" i="113"/>
  <c r="H184" i="113"/>
  <c r="I184" i="113"/>
  <c r="J184" i="113"/>
  <c r="A185" i="113"/>
  <c r="B185" i="113"/>
  <c r="C185" i="113"/>
  <c r="D185" i="113"/>
  <c r="E185" i="113"/>
  <c r="F185" i="113"/>
  <c r="G185" i="113"/>
  <c r="H185" i="113"/>
  <c r="I185" i="113"/>
  <c r="J185" i="113"/>
  <c r="A186" i="113"/>
  <c r="B186" i="113"/>
  <c r="C186" i="113"/>
  <c r="D186" i="113"/>
  <c r="E186" i="113"/>
  <c r="F186" i="113"/>
  <c r="G186" i="113"/>
  <c r="H186" i="113"/>
  <c r="I186" i="113"/>
  <c r="J186" i="113"/>
  <c r="A187" i="113"/>
  <c r="B187" i="113"/>
  <c r="C187" i="113"/>
  <c r="D187" i="113"/>
  <c r="E187" i="113"/>
  <c r="F187" i="113"/>
  <c r="G187" i="113"/>
  <c r="H187" i="113"/>
  <c r="I187" i="113"/>
  <c r="J187" i="113"/>
  <c r="A188" i="113"/>
  <c r="B188" i="113"/>
  <c r="C188" i="113"/>
  <c r="D188" i="113"/>
  <c r="E188" i="113"/>
  <c r="F188" i="113"/>
  <c r="G188" i="113"/>
  <c r="H188" i="113"/>
  <c r="I188" i="113"/>
  <c r="J188" i="113"/>
  <c r="A189" i="113"/>
  <c r="B189" i="113"/>
  <c r="C189" i="113"/>
  <c r="D189" i="113"/>
  <c r="E189" i="113"/>
  <c r="F189" i="113"/>
  <c r="G189" i="113"/>
  <c r="H189" i="113"/>
  <c r="I189" i="113"/>
  <c r="J189" i="113"/>
  <c r="A190" i="113"/>
  <c r="B190" i="113"/>
  <c r="C190" i="113"/>
  <c r="D190" i="113"/>
  <c r="E190" i="113"/>
  <c r="F190" i="113"/>
  <c r="G190" i="113"/>
  <c r="H190" i="113"/>
  <c r="I190" i="113"/>
  <c r="J190" i="113"/>
  <c r="A191" i="113"/>
  <c r="B191" i="113"/>
  <c r="C191" i="113"/>
  <c r="D191" i="113"/>
  <c r="E191" i="113"/>
  <c r="F191" i="113"/>
  <c r="G191" i="113"/>
  <c r="H191" i="113"/>
  <c r="I191" i="113"/>
  <c r="J191" i="113"/>
  <c r="A192" i="113"/>
  <c r="B192" i="113"/>
  <c r="C192" i="113"/>
  <c r="D192" i="113"/>
  <c r="E192" i="113"/>
  <c r="F192" i="113"/>
  <c r="G192" i="113"/>
  <c r="H192" i="113"/>
  <c r="I192" i="113"/>
  <c r="J192" i="113"/>
  <c r="A193" i="113"/>
  <c r="B193" i="113"/>
  <c r="C193" i="113"/>
  <c r="D193" i="113"/>
  <c r="E193" i="113"/>
  <c r="F193" i="113"/>
  <c r="G193" i="113"/>
  <c r="H193" i="113"/>
  <c r="I193" i="113"/>
  <c r="J193" i="113"/>
  <c r="A194" i="113"/>
  <c r="B194" i="113"/>
  <c r="C194" i="113"/>
  <c r="D194" i="113"/>
  <c r="E194" i="113"/>
  <c r="F194" i="113"/>
  <c r="G194" i="113"/>
  <c r="H194" i="113"/>
  <c r="I194" i="113"/>
  <c r="J194" i="113"/>
  <c r="A195" i="113"/>
  <c r="B195" i="113"/>
  <c r="C195" i="113"/>
  <c r="D195" i="113"/>
  <c r="E195" i="113"/>
  <c r="F195" i="113"/>
  <c r="G195" i="113"/>
  <c r="H195" i="113"/>
  <c r="I195" i="113"/>
  <c r="J195" i="113"/>
  <c r="A196" i="113"/>
  <c r="B196" i="113"/>
  <c r="C196" i="113"/>
  <c r="D196" i="113"/>
  <c r="E196" i="113"/>
  <c r="F196" i="113"/>
  <c r="G196" i="113"/>
  <c r="H196" i="113"/>
  <c r="I196" i="113"/>
  <c r="J196" i="113"/>
  <c r="A197" i="113"/>
  <c r="B197" i="113"/>
  <c r="C197" i="113"/>
  <c r="D197" i="113"/>
  <c r="E197" i="113"/>
  <c r="F197" i="113"/>
  <c r="G197" i="113"/>
  <c r="H197" i="113"/>
  <c r="I197" i="113"/>
  <c r="J197" i="113"/>
  <c r="A198" i="113"/>
  <c r="B198" i="113"/>
  <c r="C198" i="113"/>
  <c r="D198" i="113"/>
  <c r="E198" i="113"/>
  <c r="F198" i="113"/>
  <c r="G198" i="113"/>
  <c r="H198" i="113"/>
  <c r="I198" i="113"/>
  <c r="J198" i="113"/>
  <c r="A199" i="113"/>
  <c r="B199" i="113"/>
  <c r="C199" i="113"/>
  <c r="D199" i="113"/>
  <c r="E199" i="113"/>
  <c r="F199" i="113"/>
  <c r="G199" i="113"/>
  <c r="H199" i="113"/>
  <c r="I199" i="113"/>
  <c r="J199" i="113"/>
  <c r="A200" i="113"/>
  <c r="B200" i="113"/>
  <c r="C200" i="113"/>
  <c r="D200" i="113"/>
  <c r="E200" i="113"/>
  <c r="F200" i="113"/>
  <c r="G200" i="113"/>
  <c r="H200" i="113"/>
  <c r="I200" i="113"/>
  <c r="J200" i="113"/>
  <c r="O7" i="113"/>
  <c r="M7" i="113" s="1"/>
  <c r="O8" i="113"/>
  <c r="O9" i="113"/>
  <c r="O10" i="113"/>
  <c r="M10" i="113" s="1"/>
  <c r="O11" i="113"/>
  <c r="M11" i="113" s="1"/>
  <c r="O12" i="113"/>
  <c r="M12" i="113" s="1"/>
  <c r="O13" i="113"/>
  <c r="O14" i="113"/>
  <c r="M14" i="113" s="1"/>
  <c r="O15" i="113"/>
  <c r="O16" i="113"/>
  <c r="O17" i="113"/>
  <c r="O18" i="113"/>
  <c r="M18" i="113" s="1"/>
  <c r="O19" i="113"/>
  <c r="M19" i="113" s="1"/>
  <c r="O20" i="113"/>
  <c r="M20" i="113" s="1"/>
  <c r="O21" i="113"/>
  <c r="O22" i="113"/>
  <c r="M22" i="113" s="1"/>
  <c r="O23" i="113"/>
  <c r="O24" i="113"/>
  <c r="O25" i="113"/>
  <c r="O26" i="113"/>
  <c r="M26" i="113" s="1"/>
  <c r="O27" i="113"/>
  <c r="O28" i="113"/>
  <c r="M28" i="113" s="1"/>
  <c r="O29" i="113"/>
  <c r="O30" i="113"/>
  <c r="M30" i="113" s="1"/>
  <c r="O31" i="113"/>
  <c r="M31" i="113" s="1"/>
  <c r="O32" i="113"/>
  <c r="M32" i="113" s="1"/>
  <c r="O33" i="113"/>
  <c r="O34" i="113"/>
  <c r="M34" i="113" s="1"/>
  <c r="O35" i="113"/>
  <c r="O36" i="113"/>
  <c r="M36" i="113" s="1"/>
  <c r="O37" i="113"/>
  <c r="O38" i="113"/>
  <c r="M38" i="113" s="1"/>
  <c r="O39" i="113"/>
  <c r="M39" i="113" s="1"/>
  <c r="O40" i="113"/>
  <c r="O41" i="113"/>
  <c r="O42" i="113"/>
  <c r="M42" i="113" s="1"/>
  <c r="O43" i="113"/>
  <c r="M43" i="113" s="1"/>
  <c r="O44" i="113"/>
  <c r="M44" i="113" s="1"/>
  <c r="O45" i="113"/>
  <c r="O46" i="113"/>
  <c r="M46" i="113" s="1"/>
  <c r="O47" i="113"/>
  <c r="O48" i="113"/>
  <c r="O49" i="113"/>
  <c r="O50" i="113"/>
  <c r="M50" i="113" s="1"/>
  <c r="O51" i="113"/>
  <c r="M51" i="113" s="1"/>
  <c r="O52" i="113"/>
  <c r="M52" i="113" s="1"/>
  <c r="O53" i="113"/>
  <c r="O54" i="113"/>
  <c r="M54" i="113" s="1"/>
  <c r="O55" i="113"/>
  <c r="O56" i="113"/>
  <c r="O57" i="113"/>
  <c r="O58" i="113"/>
  <c r="M58" i="113" s="1"/>
  <c r="O59" i="113"/>
  <c r="O60" i="113"/>
  <c r="M60" i="113" s="1"/>
  <c r="O61" i="113"/>
  <c r="O62" i="113"/>
  <c r="M62" i="113" s="1"/>
  <c r="O63" i="113"/>
  <c r="M63" i="113" s="1"/>
  <c r="O64" i="113"/>
  <c r="M64" i="113" s="1"/>
  <c r="O65" i="113"/>
  <c r="O66" i="113"/>
  <c r="M66" i="113" s="1"/>
  <c r="O67" i="113"/>
  <c r="O68" i="113"/>
  <c r="M68" i="113" s="1"/>
  <c r="O69" i="113"/>
  <c r="O70" i="113"/>
  <c r="M70" i="113" s="1"/>
  <c r="O71" i="113"/>
  <c r="M71" i="113" s="1"/>
  <c r="O72" i="113"/>
  <c r="M72" i="113" s="1"/>
  <c r="O73" i="113"/>
  <c r="O74" i="113"/>
  <c r="M74" i="113" s="1"/>
  <c r="O75" i="113"/>
  <c r="O76" i="113"/>
  <c r="M76" i="113" s="1"/>
  <c r="O77" i="113"/>
  <c r="O78" i="113"/>
  <c r="M78" i="113" s="1"/>
  <c r="O79" i="113"/>
  <c r="M79" i="113" s="1"/>
  <c r="O80" i="113"/>
  <c r="M80" i="113" s="1"/>
  <c r="O81" i="113"/>
  <c r="O82" i="113"/>
  <c r="M82" i="113" s="1"/>
  <c r="O83" i="113"/>
  <c r="O84" i="113"/>
  <c r="M84" i="113" s="1"/>
  <c r="O85" i="113"/>
  <c r="O86" i="113"/>
  <c r="M86" i="113" s="1"/>
  <c r="O87" i="113"/>
  <c r="M87" i="113" s="1"/>
  <c r="O88" i="113"/>
  <c r="O89" i="113"/>
  <c r="O90" i="113"/>
  <c r="M90" i="113" s="1"/>
  <c r="O91" i="113"/>
  <c r="M91" i="113" s="1"/>
  <c r="O92" i="113"/>
  <c r="M92" i="113" s="1"/>
  <c r="O93" i="113"/>
  <c r="O94" i="113"/>
  <c r="M94" i="113" s="1"/>
  <c r="O95" i="113"/>
  <c r="O96" i="113"/>
  <c r="M96" i="113" s="1"/>
  <c r="O97" i="113"/>
  <c r="O98" i="113"/>
  <c r="M98" i="113" s="1"/>
  <c r="O99" i="113"/>
  <c r="M99" i="113" s="1"/>
  <c r="O100" i="113"/>
  <c r="M100" i="113" s="1"/>
  <c r="O101" i="113"/>
  <c r="O102" i="113"/>
  <c r="M102" i="113" s="1"/>
  <c r="O103" i="113"/>
  <c r="O104" i="113"/>
  <c r="M104" i="113" s="1"/>
  <c r="O105" i="113"/>
  <c r="O106" i="113"/>
  <c r="M106" i="113" s="1"/>
  <c r="O107" i="113"/>
  <c r="M107" i="113" s="1"/>
  <c r="O108" i="113"/>
  <c r="M108" i="113" s="1"/>
  <c r="O109" i="113"/>
  <c r="O110" i="113"/>
  <c r="M110" i="113" s="1"/>
  <c r="O111" i="113"/>
  <c r="O112" i="113"/>
  <c r="M112" i="113" s="1"/>
  <c r="O113" i="113"/>
  <c r="O114" i="113"/>
  <c r="M114" i="113" s="1"/>
  <c r="O115" i="113"/>
  <c r="M115" i="113" s="1"/>
  <c r="O116" i="113"/>
  <c r="M116" i="113" s="1"/>
  <c r="O117" i="113"/>
  <c r="O118" i="113"/>
  <c r="M118" i="113" s="1"/>
  <c r="O119" i="113"/>
  <c r="O120" i="113"/>
  <c r="M120" i="113" s="1"/>
  <c r="O121" i="113"/>
  <c r="O122" i="113"/>
  <c r="M122" i="113" s="1"/>
  <c r="O123" i="113"/>
  <c r="M123" i="113" s="1"/>
  <c r="O124" i="113"/>
  <c r="M124" i="113" s="1"/>
  <c r="O125" i="113"/>
  <c r="O126" i="113"/>
  <c r="M126" i="113" s="1"/>
  <c r="O127" i="113"/>
  <c r="O128" i="113"/>
  <c r="M128" i="113" s="1"/>
  <c r="O129" i="113"/>
  <c r="O130" i="113"/>
  <c r="M130" i="113" s="1"/>
  <c r="O131" i="113"/>
  <c r="M131" i="113" s="1"/>
  <c r="O132" i="113"/>
  <c r="M132" i="113" s="1"/>
  <c r="O133" i="113"/>
  <c r="O134" i="113"/>
  <c r="M134" i="113" s="1"/>
  <c r="O135" i="113"/>
  <c r="O136" i="113"/>
  <c r="M136" i="113" s="1"/>
  <c r="O137" i="113"/>
  <c r="O138" i="113"/>
  <c r="M138" i="113" s="1"/>
  <c r="O139" i="113"/>
  <c r="O140" i="113"/>
  <c r="M140" i="113" s="1"/>
  <c r="O141" i="113"/>
  <c r="O142" i="113"/>
  <c r="M142" i="113" s="1"/>
  <c r="O143" i="113"/>
  <c r="O144" i="113"/>
  <c r="M144" i="113" s="1"/>
  <c r="O145" i="113"/>
  <c r="O146" i="113"/>
  <c r="M146" i="113" s="1"/>
  <c r="O147" i="113"/>
  <c r="O148" i="113"/>
  <c r="M148" i="113" s="1"/>
  <c r="O149" i="113"/>
  <c r="O150" i="113"/>
  <c r="M150" i="113" s="1"/>
  <c r="O151" i="113"/>
  <c r="O152" i="113"/>
  <c r="O153" i="113"/>
  <c r="O154" i="113"/>
  <c r="M154" i="113" s="1"/>
  <c r="O155" i="113"/>
  <c r="O156" i="113"/>
  <c r="M156" i="113" s="1"/>
  <c r="O157" i="113"/>
  <c r="O158" i="113"/>
  <c r="M158" i="113" s="1"/>
  <c r="O159" i="113"/>
  <c r="O160" i="113"/>
  <c r="M160" i="113" s="1"/>
  <c r="O161" i="113"/>
  <c r="O162" i="113"/>
  <c r="M162" i="113" s="1"/>
  <c r="O163" i="113"/>
  <c r="O164" i="113"/>
  <c r="M164" i="113" s="1"/>
  <c r="O165" i="113"/>
  <c r="O166" i="113"/>
  <c r="M166" i="113" s="1"/>
  <c r="O167" i="113"/>
  <c r="O168" i="113"/>
  <c r="M168" i="113" s="1"/>
  <c r="O169" i="113"/>
  <c r="O170" i="113"/>
  <c r="M170" i="113" s="1"/>
  <c r="O171" i="113"/>
  <c r="O172" i="113"/>
  <c r="M172" i="113" s="1"/>
  <c r="O173" i="113"/>
  <c r="O174" i="113"/>
  <c r="M174" i="113" s="1"/>
  <c r="O175" i="113"/>
  <c r="O176" i="113"/>
  <c r="M176" i="113" s="1"/>
  <c r="O177" i="113"/>
  <c r="O178" i="113"/>
  <c r="M178" i="113" s="1"/>
  <c r="O179" i="113"/>
  <c r="O180" i="113"/>
  <c r="M180" i="113" s="1"/>
  <c r="O181" i="113"/>
  <c r="O182" i="113"/>
  <c r="M182" i="113" s="1"/>
  <c r="O183" i="113"/>
  <c r="O184" i="113"/>
  <c r="O185" i="113"/>
  <c r="O186" i="113"/>
  <c r="M186" i="113" s="1"/>
  <c r="O187" i="113"/>
  <c r="O188" i="113"/>
  <c r="M188" i="113" s="1"/>
  <c r="O189" i="113"/>
  <c r="O190" i="113"/>
  <c r="M190" i="113" s="1"/>
  <c r="O191" i="113"/>
  <c r="O192" i="113"/>
  <c r="M192" i="113" s="1"/>
  <c r="O193" i="113"/>
  <c r="O194" i="113"/>
  <c r="M194" i="113" s="1"/>
  <c r="O195" i="113"/>
  <c r="O196" i="113"/>
  <c r="M196" i="113" s="1"/>
  <c r="O197" i="113"/>
  <c r="O198" i="113"/>
  <c r="M198" i="113" s="1"/>
  <c r="O199" i="113"/>
  <c r="O200" i="113"/>
  <c r="M200" i="113" s="1"/>
  <c r="M8" i="113"/>
  <c r="M9" i="113"/>
  <c r="M13" i="113"/>
  <c r="M15" i="113"/>
  <c r="M16" i="113"/>
  <c r="M17" i="113"/>
  <c r="M21" i="113"/>
  <c r="M23" i="113"/>
  <c r="M24" i="113"/>
  <c r="M25" i="113"/>
  <c r="M27" i="113"/>
  <c r="M29" i="113"/>
  <c r="M33" i="113"/>
  <c r="M35" i="113"/>
  <c r="M37" i="113"/>
  <c r="M40" i="113"/>
  <c r="M41" i="113"/>
  <c r="M45" i="113"/>
  <c r="M47" i="113"/>
  <c r="M48" i="113"/>
  <c r="M49" i="113"/>
  <c r="M53" i="113"/>
  <c r="M55" i="113"/>
  <c r="M56" i="113"/>
  <c r="M57" i="113"/>
  <c r="M59" i="113"/>
  <c r="M61" i="113"/>
  <c r="M65" i="113"/>
  <c r="M67" i="113"/>
  <c r="M69" i="113"/>
  <c r="M73" i="113"/>
  <c r="M75" i="113"/>
  <c r="M77" i="113"/>
  <c r="M81" i="113"/>
  <c r="M83" i="113"/>
  <c r="M85" i="113"/>
  <c r="M88" i="113"/>
  <c r="M89" i="113"/>
  <c r="M93" i="113"/>
  <c r="M95" i="113"/>
  <c r="M97" i="113"/>
  <c r="M101" i="113"/>
  <c r="M103" i="113"/>
  <c r="M105" i="113"/>
  <c r="M109" i="113"/>
  <c r="M111" i="113"/>
  <c r="M113" i="113"/>
  <c r="M117" i="113"/>
  <c r="M119" i="113"/>
  <c r="M121" i="113"/>
  <c r="M125" i="113"/>
  <c r="M127" i="113"/>
  <c r="M129" i="113"/>
  <c r="M133" i="113"/>
  <c r="M135" i="113"/>
  <c r="M137" i="113"/>
  <c r="M139" i="113"/>
  <c r="M141" i="113"/>
  <c r="M143" i="113"/>
  <c r="M145" i="113"/>
  <c r="M147" i="113"/>
  <c r="M149" i="113"/>
  <c r="M151" i="113"/>
  <c r="M152" i="113"/>
  <c r="M153" i="113"/>
  <c r="M155" i="113"/>
  <c r="M157" i="113"/>
  <c r="M159" i="113"/>
  <c r="M161" i="113"/>
  <c r="M163" i="113"/>
  <c r="M165" i="113"/>
  <c r="M167" i="113"/>
  <c r="M169" i="113"/>
  <c r="M171" i="113"/>
  <c r="M173" i="113"/>
  <c r="M175" i="113"/>
  <c r="M177" i="113"/>
  <c r="M179" i="113"/>
  <c r="M181" i="113"/>
  <c r="M183" i="113"/>
  <c r="M184" i="113"/>
  <c r="M185" i="113"/>
  <c r="M187" i="113"/>
  <c r="M189" i="113"/>
  <c r="M191" i="113"/>
  <c r="M193" i="113"/>
  <c r="M195" i="113"/>
  <c r="M197" i="113"/>
  <c r="M199" i="113"/>
  <c r="O6" i="113"/>
  <c r="B6" i="113"/>
  <c r="C6" i="113"/>
  <c r="D6" i="113"/>
  <c r="E6" i="113"/>
  <c r="F6" i="113"/>
  <c r="G6" i="113"/>
  <c r="H6" i="113"/>
  <c r="I6" i="113"/>
  <c r="A6" i="113"/>
  <c r="B5" i="117"/>
  <c r="C5" i="117"/>
  <c r="D5" i="117"/>
  <c r="A5" i="117"/>
  <c r="A17" i="69"/>
  <c r="B17" i="69"/>
  <c r="C17" i="69"/>
  <c r="D17" i="69"/>
  <c r="A18" i="69"/>
  <c r="B18" i="69"/>
  <c r="C18" i="69"/>
  <c r="D18" i="69"/>
  <c r="A19" i="69"/>
  <c r="B19" i="69"/>
  <c r="C19" i="69"/>
  <c r="D19" i="69"/>
  <c r="A20" i="69"/>
  <c r="B20" i="69"/>
  <c r="C20" i="69"/>
  <c r="D20" i="69"/>
  <c r="A21" i="69"/>
  <c r="B21" i="69"/>
  <c r="C21" i="69"/>
  <c r="D21" i="69"/>
  <c r="A22" i="69"/>
  <c r="B22" i="69"/>
  <c r="C22" i="69"/>
  <c r="D22" i="69"/>
  <c r="A23" i="69"/>
  <c r="B23" i="69"/>
  <c r="C23" i="69"/>
  <c r="D23" i="69"/>
  <c r="A24" i="69"/>
  <c r="B24" i="69"/>
  <c r="C24" i="69"/>
  <c r="D24" i="69"/>
  <c r="A25" i="69"/>
  <c r="B25" i="69"/>
  <c r="C25" i="69"/>
  <c r="D25" i="69"/>
  <c r="A26" i="69"/>
  <c r="B26" i="69"/>
  <c r="C26" i="69"/>
  <c r="D26" i="69"/>
  <c r="A27" i="69"/>
  <c r="B27" i="69"/>
  <c r="C27" i="69"/>
  <c r="D27" i="69"/>
  <c r="A28" i="69"/>
  <c r="B28" i="69"/>
  <c r="C28" i="69"/>
  <c r="D28" i="69"/>
  <c r="A29" i="69"/>
  <c r="B29" i="69"/>
  <c r="C29" i="69"/>
  <c r="D29" i="69"/>
  <c r="A30" i="69"/>
  <c r="B30" i="69"/>
  <c r="C30" i="69"/>
  <c r="D30" i="69"/>
  <c r="A31" i="69"/>
  <c r="B31" i="69"/>
  <c r="C31" i="69"/>
  <c r="D31" i="69"/>
  <c r="A32" i="69"/>
  <c r="B32" i="69"/>
  <c r="C32" i="69"/>
  <c r="D32" i="69"/>
  <c r="A33" i="69"/>
  <c r="B33" i="69"/>
  <c r="C33" i="69"/>
  <c r="D33" i="69"/>
  <c r="A34" i="69"/>
  <c r="B34" i="69"/>
  <c r="C34" i="69"/>
  <c r="D34" i="69"/>
  <c r="A35" i="69"/>
  <c r="B35" i="69"/>
  <c r="C35" i="69"/>
  <c r="D35" i="69"/>
  <c r="A36" i="69"/>
  <c r="B36" i="69"/>
  <c r="C36" i="69"/>
  <c r="D36" i="69"/>
  <c r="A37" i="69"/>
  <c r="B37" i="69"/>
  <c r="C37" i="69"/>
  <c r="D37" i="69"/>
  <c r="A38" i="69"/>
  <c r="B38" i="69"/>
  <c r="C38" i="69"/>
  <c r="D38" i="69"/>
  <c r="A39" i="69"/>
  <c r="B39" i="69"/>
  <c r="C39" i="69"/>
  <c r="D39" i="69"/>
  <c r="A40" i="69"/>
  <c r="B40" i="69"/>
  <c r="C40" i="69"/>
  <c r="D40" i="69"/>
  <c r="A41" i="69"/>
  <c r="B41" i="69"/>
  <c r="C41" i="69"/>
  <c r="D41" i="69"/>
  <c r="A42" i="69"/>
  <c r="B42" i="69"/>
  <c r="C42" i="69"/>
  <c r="D42" i="69"/>
  <c r="A43" i="69"/>
  <c r="B43" i="69"/>
  <c r="C43" i="69"/>
  <c r="D43" i="69"/>
  <c r="A44" i="69"/>
  <c r="B44" i="69"/>
  <c r="C44" i="69"/>
  <c r="D44" i="69"/>
  <c r="A45" i="69"/>
  <c r="B45" i="69"/>
  <c r="C45" i="69"/>
  <c r="D45" i="69"/>
  <c r="A46" i="69"/>
  <c r="B46" i="69"/>
  <c r="C46" i="69"/>
  <c r="D46" i="69"/>
  <c r="A47" i="69"/>
  <c r="B47" i="69"/>
  <c r="C47" i="69"/>
  <c r="D47" i="69"/>
  <c r="A48" i="69"/>
  <c r="B48" i="69"/>
  <c r="C48" i="69"/>
  <c r="D48" i="69"/>
  <c r="A49" i="69"/>
  <c r="B49" i="69"/>
  <c r="C49" i="69"/>
  <c r="D49" i="69"/>
  <c r="A50" i="69"/>
  <c r="B50" i="69"/>
  <c r="C50" i="69"/>
  <c r="D50" i="69"/>
  <c r="A51" i="69"/>
  <c r="B51" i="69"/>
  <c r="C51" i="69"/>
  <c r="D51" i="69"/>
  <c r="A52" i="69"/>
  <c r="B52" i="69"/>
  <c r="C52" i="69"/>
  <c r="D52" i="69"/>
  <c r="A53" i="69"/>
  <c r="B53" i="69"/>
  <c r="C53" i="69"/>
  <c r="D53" i="69"/>
  <c r="A54" i="69"/>
  <c r="B54" i="69"/>
  <c r="C54" i="69"/>
  <c r="D54" i="69"/>
  <c r="A55" i="69"/>
  <c r="B55" i="69"/>
  <c r="C55" i="69"/>
  <c r="D55" i="69"/>
  <c r="A56" i="69"/>
  <c r="B56" i="69"/>
  <c r="C56" i="69"/>
  <c r="D56" i="69"/>
  <c r="A57" i="69"/>
  <c r="B57" i="69"/>
  <c r="C57" i="69"/>
  <c r="D57" i="69"/>
  <c r="A58" i="69"/>
  <c r="B58" i="69"/>
  <c r="C58" i="69"/>
  <c r="D58" i="69"/>
  <c r="A59" i="69"/>
  <c r="B59" i="69"/>
  <c r="C59" i="69"/>
  <c r="D59" i="69"/>
  <c r="A60" i="69"/>
  <c r="B60" i="69"/>
  <c r="C60" i="69"/>
  <c r="D60" i="69"/>
  <c r="A61" i="69"/>
  <c r="B61" i="69"/>
  <c r="C61" i="69"/>
  <c r="D61" i="69"/>
  <c r="A62" i="69"/>
  <c r="B62" i="69"/>
  <c r="C62" i="69"/>
  <c r="D62" i="69"/>
  <c r="A63" i="69"/>
  <c r="B63" i="69"/>
  <c r="C63" i="69"/>
  <c r="D63" i="69"/>
  <c r="A64" i="69"/>
  <c r="B64" i="69"/>
  <c r="C64" i="69"/>
  <c r="D64" i="69"/>
  <c r="A65" i="69"/>
  <c r="B65" i="69"/>
  <c r="C65" i="69"/>
  <c r="D65" i="69"/>
  <c r="A66" i="69"/>
  <c r="B66" i="69"/>
  <c r="C66" i="69"/>
  <c r="D66" i="69"/>
  <c r="A67" i="69"/>
  <c r="B67" i="69"/>
  <c r="C67" i="69"/>
  <c r="D67" i="69"/>
  <c r="A68" i="69"/>
  <c r="B68" i="69"/>
  <c r="C68" i="69"/>
  <c r="D68" i="69"/>
  <c r="A69" i="69"/>
  <c r="B69" i="69"/>
  <c r="C69" i="69"/>
  <c r="D69" i="69"/>
  <c r="A70" i="69"/>
  <c r="B70" i="69"/>
  <c r="C70" i="69"/>
  <c r="D70" i="69"/>
  <c r="A71" i="69"/>
  <c r="B71" i="69"/>
  <c r="C71" i="69"/>
  <c r="D71" i="69"/>
  <c r="A72" i="69"/>
  <c r="B72" i="69"/>
  <c r="C72" i="69"/>
  <c r="D72" i="69"/>
  <c r="A73" i="69"/>
  <c r="B73" i="69"/>
  <c r="C73" i="69"/>
  <c r="D73" i="69"/>
  <c r="A74" i="69"/>
  <c r="B74" i="69"/>
  <c r="C74" i="69"/>
  <c r="D74" i="69"/>
  <c r="A75" i="69"/>
  <c r="B75" i="69"/>
  <c r="C75" i="69"/>
  <c r="D75" i="69"/>
  <c r="A76" i="69"/>
  <c r="B76" i="69"/>
  <c r="C76" i="69"/>
  <c r="D76" i="69"/>
  <c r="A77" i="69"/>
  <c r="B77" i="69"/>
  <c r="C77" i="69"/>
  <c r="D77" i="69"/>
  <c r="A78" i="69"/>
  <c r="B78" i="69"/>
  <c r="C78" i="69"/>
  <c r="D78" i="69"/>
  <c r="A79" i="69"/>
  <c r="B79" i="69"/>
  <c r="C79" i="69"/>
  <c r="D79" i="69"/>
  <c r="A80" i="69"/>
  <c r="B80" i="69"/>
  <c r="C80" i="69"/>
  <c r="D80" i="69"/>
  <c r="A81" i="69"/>
  <c r="B81" i="69"/>
  <c r="C81" i="69"/>
  <c r="D81" i="69"/>
  <c r="A82" i="69"/>
  <c r="B82" i="69"/>
  <c r="C82" i="69"/>
  <c r="D82" i="69"/>
  <c r="A83" i="69"/>
  <c r="B83" i="69"/>
  <c r="C83" i="69"/>
  <c r="D83" i="69"/>
  <c r="A84" i="69"/>
  <c r="B84" i="69"/>
  <c r="C84" i="69"/>
  <c r="D84" i="69"/>
  <c r="A85" i="69"/>
  <c r="B85" i="69"/>
  <c r="C85" i="69"/>
  <c r="D85" i="69"/>
  <c r="A86" i="69"/>
  <c r="B86" i="69"/>
  <c r="C86" i="69"/>
  <c r="D86" i="69"/>
  <c r="A87" i="69"/>
  <c r="B87" i="69"/>
  <c r="C87" i="69"/>
  <c r="D87" i="69"/>
  <c r="A88" i="69"/>
  <c r="B88" i="69"/>
  <c r="C88" i="69"/>
  <c r="D88" i="69"/>
  <c r="A89" i="69"/>
  <c r="B89" i="69"/>
  <c r="C89" i="69"/>
  <c r="D89" i="69"/>
  <c r="A90" i="69"/>
  <c r="B90" i="69"/>
  <c r="C90" i="69"/>
  <c r="D90" i="69"/>
  <c r="A91" i="69"/>
  <c r="B91" i="69"/>
  <c r="C91" i="69"/>
  <c r="D91" i="69"/>
  <c r="A92" i="69"/>
  <c r="B92" i="69"/>
  <c r="C92" i="69"/>
  <c r="D92" i="69"/>
  <c r="A93" i="69"/>
  <c r="B93" i="69"/>
  <c r="C93" i="69"/>
  <c r="D93" i="69"/>
  <c r="A94" i="69"/>
  <c r="B94" i="69"/>
  <c r="C94" i="69"/>
  <c r="D94" i="69"/>
  <c r="A95" i="69"/>
  <c r="B95" i="69"/>
  <c r="C95" i="69"/>
  <c r="D95" i="69"/>
  <c r="A96" i="69"/>
  <c r="B96" i="69"/>
  <c r="C96" i="69"/>
  <c r="D96" i="69"/>
  <c r="A97" i="69"/>
  <c r="B97" i="69"/>
  <c r="C97" i="69"/>
  <c r="D97" i="69"/>
  <c r="A98" i="69"/>
  <c r="B98" i="69"/>
  <c r="C98" i="69"/>
  <c r="D98" i="69"/>
  <c r="A99" i="69"/>
  <c r="B99" i="69"/>
  <c r="C99" i="69"/>
  <c r="D99" i="69"/>
  <c r="A100" i="69"/>
  <c r="B100" i="69"/>
  <c r="C100" i="69"/>
  <c r="D100" i="69"/>
  <c r="A101" i="69"/>
  <c r="B101" i="69"/>
  <c r="C101" i="69"/>
  <c r="D101" i="69"/>
  <c r="A102" i="69"/>
  <c r="B102" i="69"/>
  <c r="C102" i="69"/>
  <c r="D102" i="69"/>
  <c r="A103" i="69"/>
  <c r="B103" i="69"/>
  <c r="C103" i="69"/>
  <c r="D103" i="69"/>
  <c r="A104" i="69"/>
  <c r="B104" i="69"/>
  <c r="C104" i="69"/>
  <c r="D104" i="69"/>
  <c r="A105" i="69"/>
  <c r="B105" i="69"/>
  <c r="C105" i="69"/>
  <c r="D105" i="69"/>
  <c r="A106" i="69"/>
  <c r="B106" i="69"/>
  <c r="C106" i="69"/>
  <c r="D106" i="69"/>
  <c r="A107" i="69"/>
  <c r="B107" i="69"/>
  <c r="C107" i="69"/>
  <c r="D107" i="69"/>
  <c r="A108" i="69"/>
  <c r="B108" i="69"/>
  <c r="C108" i="69"/>
  <c r="D108" i="69"/>
  <c r="A109" i="69"/>
  <c r="B109" i="69"/>
  <c r="C109" i="69"/>
  <c r="D109" i="69"/>
  <c r="A110" i="69"/>
  <c r="B110" i="69"/>
  <c r="C110" i="69"/>
  <c r="D110" i="69"/>
  <c r="A111" i="69"/>
  <c r="B111" i="69"/>
  <c r="C111" i="69"/>
  <c r="D111" i="69"/>
  <c r="A112" i="69"/>
  <c r="B112" i="69"/>
  <c r="C112" i="69"/>
  <c r="D112" i="69"/>
  <c r="A113" i="69"/>
  <c r="B113" i="69"/>
  <c r="C113" i="69"/>
  <c r="D113" i="69"/>
  <c r="A114" i="69"/>
  <c r="B114" i="69"/>
  <c r="C114" i="69"/>
  <c r="D114" i="69"/>
  <c r="A115" i="69"/>
  <c r="B115" i="69"/>
  <c r="C115" i="69"/>
  <c r="D115" i="69"/>
  <c r="A116" i="69"/>
  <c r="B116" i="69"/>
  <c r="C116" i="69"/>
  <c r="D116" i="69"/>
  <c r="A117" i="69"/>
  <c r="B117" i="69"/>
  <c r="C117" i="69"/>
  <c r="D117" i="69"/>
  <c r="A118" i="69"/>
  <c r="B118" i="69"/>
  <c r="C118" i="69"/>
  <c r="D118" i="69"/>
  <c r="A6" i="69"/>
  <c r="B6" i="69"/>
  <c r="C6" i="69"/>
  <c r="D6" i="69"/>
  <c r="A7" i="69"/>
  <c r="B7" i="69"/>
  <c r="C7" i="69"/>
  <c r="D7" i="69"/>
  <c r="A8" i="69"/>
  <c r="B8" i="69"/>
  <c r="C8" i="69"/>
  <c r="D8" i="69"/>
  <c r="A9" i="69"/>
  <c r="B9" i="69"/>
  <c r="C9" i="69"/>
  <c r="D9" i="69"/>
  <c r="A10" i="69"/>
  <c r="B10" i="69"/>
  <c r="C10" i="69"/>
  <c r="D10" i="69"/>
  <c r="A11" i="69"/>
  <c r="B11" i="69"/>
  <c r="C11" i="69"/>
  <c r="D11" i="69"/>
  <c r="A12" i="69"/>
  <c r="B12" i="69"/>
  <c r="C12" i="69"/>
  <c r="D12" i="69"/>
  <c r="A13" i="69"/>
  <c r="B13" i="69"/>
  <c r="C13" i="69"/>
  <c r="D13" i="69"/>
  <c r="A14" i="69"/>
  <c r="B14" i="69"/>
  <c r="C14" i="69"/>
  <c r="D14" i="69"/>
  <c r="A15" i="69"/>
  <c r="B15" i="69"/>
  <c r="C15" i="69"/>
  <c r="D15" i="69"/>
  <c r="A16" i="69"/>
  <c r="B16" i="69"/>
  <c r="C16" i="69"/>
  <c r="D16" i="69"/>
  <c r="L6" i="69"/>
  <c r="L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27" i="69"/>
  <c r="L28" i="69"/>
  <c r="L29" i="69"/>
  <c r="L30" i="69"/>
  <c r="L31" i="69"/>
  <c r="L32" i="69"/>
  <c r="L33" i="69"/>
  <c r="L34" i="69"/>
  <c r="L35" i="69"/>
  <c r="L36" i="69"/>
  <c r="L37" i="69"/>
  <c r="L38" i="69"/>
  <c r="L39" i="69"/>
  <c r="L40" i="69"/>
  <c r="L41" i="69"/>
  <c r="L42" i="69"/>
  <c r="L43" i="69"/>
  <c r="L44" i="69"/>
  <c r="L45" i="69"/>
  <c r="L46" i="69"/>
  <c r="L47" i="69"/>
  <c r="L48" i="69"/>
  <c r="L49" i="69"/>
  <c r="L50" i="69"/>
  <c r="L51" i="69"/>
  <c r="L52" i="69"/>
  <c r="L53" i="69"/>
  <c r="L54" i="69"/>
  <c r="L55" i="69"/>
  <c r="L56" i="69"/>
  <c r="L57" i="69"/>
  <c r="L58" i="69"/>
  <c r="L59" i="69"/>
  <c r="L60" i="69"/>
  <c r="L61" i="69"/>
  <c r="L62" i="69"/>
  <c r="L63" i="69"/>
  <c r="L64" i="69"/>
  <c r="L65" i="69"/>
  <c r="L66" i="69"/>
  <c r="L67" i="69"/>
  <c r="L68" i="69"/>
  <c r="L69" i="69"/>
  <c r="L70" i="69"/>
  <c r="L71" i="69"/>
  <c r="L72" i="69"/>
  <c r="L73" i="69"/>
  <c r="L74" i="69"/>
  <c r="L75" i="69"/>
  <c r="L76" i="69"/>
  <c r="L77" i="69"/>
  <c r="L78" i="69"/>
  <c r="L79" i="69"/>
  <c r="L80" i="69"/>
  <c r="L81" i="69"/>
  <c r="L82" i="69"/>
  <c r="L83" i="69"/>
  <c r="L84" i="69"/>
  <c r="L85" i="69"/>
  <c r="L86" i="69"/>
  <c r="L87" i="69"/>
  <c r="L88" i="69"/>
  <c r="L89" i="69"/>
  <c r="L90" i="69"/>
  <c r="L91" i="69"/>
  <c r="L92" i="69"/>
  <c r="L93" i="69"/>
  <c r="L94" i="69"/>
  <c r="L95" i="69"/>
  <c r="L96" i="69"/>
  <c r="L97" i="69"/>
  <c r="L98" i="69"/>
  <c r="L99" i="69"/>
  <c r="L100" i="69"/>
  <c r="L101" i="69"/>
  <c r="L102" i="69"/>
  <c r="L103" i="69"/>
  <c r="L104" i="69"/>
  <c r="L105" i="69"/>
  <c r="L106" i="69"/>
  <c r="L107" i="69"/>
  <c r="L108" i="69"/>
  <c r="L109" i="69"/>
  <c r="L110" i="69"/>
  <c r="L111" i="69"/>
  <c r="L112" i="69"/>
  <c r="L113" i="69"/>
  <c r="L114" i="69"/>
  <c r="L115" i="69"/>
  <c r="L116" i="69"/>
  <c r="L117" i="69"/>
  <c r="L118" i="69"/>
  <c r="L5" i="69"/>
  <c r="J5" i="69" s="1"/>
  <c r="B5" i="69"/>
  <c r="C5" i="69"/>
  <c r="P18" i="98" l="1"/>
  <c r="P17" i="98"/>
  <c r="R17" i="98"/>
  <c r="AA50" i="22"/>
  <c r="AA17" i="22" s="1"/>
  <c r="P16" i="98"/>
  <c r="P15" i="98"/>
  <c r="P14" i="98"/>
  <c r="P13" i="98"/>
  <c r="R13" i="98" s="1"/>
  <c r="F53" i="22" s="1"/>
  <c r="U9" i="22" s="1"/>
  <c r="P12" i="98"/>
  <c r="R12" i="98" s="1"/>
  <c r="C53" i="22" s="1"/>
  <c r="U44" i="22" s="1"/>
  <c r="X44" i="22" s="1"/>
  <c r="P11" i="98"/>
  <c r="R11" i="98"/>
  <c r="U50" i="22"/>
  <c r="C42" i="22" s="1"/>
  <c r="L42" i="22" s="1"/>
  <c r="H6" i="22" s="1"/>
  <c r="G8" i="7" s="1"/>
  <c r="H8" i="7" s="1"/>
  <c r="P10" i="98"/>
  <c r="R10" i="98"/>
  <c r="R50" i="22" s="1"/>
  <c r="P9" i="98"/>
  <c r="R9" i="98" s="1"/>
  <c r="O50" i="22" s="1"/>
  <c r="P8" i="98"/>
  <c r="R8" i="98" s="1"/>
  <c r="L50" i="22" s="1"/>
  <c r="P7" i="98"/>
  <c r="P6" i="98"/>
  <c r="R6" i="98"/>
  <c r="F50" i="22" s="1"/>
  <c r="H29" i="115"/>
  <c r="F118" i="69"/>
  <c r="E118" i="69"/>
  <c r="F117" i="69"/>
  <c r="E117" i="69"/>
  <c r="F116" i="69"/>
  <c r="G116" i="69" s="1"/>
  <c r="E116" i="69"/>
  <c r="F115" i="69"/>
  <c r="E115" i="69"/>
  <c r="F114" i="69"/>
  <c r="E114" i="69"/>
  <c r="F113" i="69"/>
  <c r="E113" i="69"/>
  <c r="G113" i="69" s="1"/>
  <c r="F112" i="69"/>
  <c r="E112" i="69"/>
  <c r="F111" i="69"/>
  <c r="E111" i="69"/>
  <c r="G111" i="69" s="1"/>
  <c r="F110" i="69"/>
  <c r="E110" i="69"/>
  <c r="F109" i="69"/>
  <c r="E109" i="69"/>
  <c r="G109" i="69" s="1"/>
  <c r="F108" i="69"/>
  <c r="E108" i="69"/>
  <c r="F107" i="69"/>
  <c r="E107" i="69"/>
  <c r="F106" i="69"/>
  <c r="E106" i="69"/>
  <c r="F105" i="69"/>
  <c r="E105" i="69"/>
  <c r="F104" i="69"/>
  <c r="E104" i="69"/>
  <c r="F103" i="69"/>
  <c r="E103" i="69"/>
  <c r="F102" i="69"/>
  <c r="E102" i="69"/>
  <c r="F101" i="69"/>
  <c r="E101" i="69"/>
  <c r="F100" i="69"/>
  <c r="E100" i="69"/>
  <c r="F99" i="69"/>
  <c r="E99" i="69"/>
  <c r="F98" i="69"/>
  <c r="E98" i="69"/>
  <c r="F97" i="69"/>
  <c r="E97" i="69"/>
  <c r="F96" i="69"/>
  <c r="E96" i="69"/>
  <c r="F95" i="69"/>
  <c r="E95" i="69"/>
  <c r="F94" i="69"/>
  <c r="G94" i="69" s="1"/>
  <c r="E94" i="69"/>
  <c r="F93" i="69"/>
  <c r="E93" i="69"/>
  <c r="F92" i="69"/>
  <c r="E92" i="69"/>
  <c r="F91" i="69"/>
  <c r="E91" i="69"/>
  <c r="F90" i="69"/>
  <c r="E90" i="69"/>
  <c r="F89" i="69"/>
  <c r="G89" i="69" s="1"/>
  <c r="E89" i="69"/>
  <c r="F88" i="69"/>
  <c r="E88" i="69"/>
  <c r="F87" i="69"/>
  <c r="E87" i="69"/>
  <c r="F86" i="69"/>
  <c r="E86" i="69"/>
  <c r="F85" i="69"/>
  <c r="E85" i="69"/>
  <c r="G85" i="69" s="1"/>
  <c r="F84" i="69"/>
  <c r="E84" i="69"/>
  <c r="F83" i="69"/>
  <c r="E83" i="69"/>
  <c r="F82" i="69"/>
  <c r="E82" i="69"/>
  <c r="F81" i="69"/>
  <c r="E81" i="69"/>
  <c r="G81" i="69" s="1"/>
  <c r="F80" i="69"/>
  <c r="E80" i="69"/>
  <c r="F79" i="69"/>
  <c r="E79" i="69"/>
  <c r="G79" i="69" s="1"/>
  <c r="F78" i="69"/>
  <c r="E78" i="69"/>
  <c r="F77" i="69"/>
  <c r="E77" i="69"/>
  <c r="F76" i="69"/>
  <c r="E76" i="69"/>
  <c r="F75" i="69"/>
  <c r="E75" i="69"/>
  <c r="F74" i="69"/>
  <c r="E74" i="69"/>
  <c r="F73" i="69"/>
  <c r="E73" i="69"/>
  <c r="F72" i="69"/>
  <c r="E72" i="69"/>
  <c r="F71" i="69"/>
  <c r="E71" i="69"/>
  <c r="F70" i="69"/>
  <c r="E70" i="69"/>
  <c r="F69" i="69"/>
  <c r="E69" i="69"/>
  <c r="F68" i="69"/>
  <c r="E68" i="69"/>
  <c r="F67" i="69"/>
  <c r="E67" i="69"/>
  <c r="G67" i="69" s="1"/>
  <c r="F66" i="69"/>
  <c r="E66" i="69"/>
  <c r="F65" i="69"/>
  <c r="E65" i="69"/>
  <c r="F64" i="69"/>
  <c r="E64" i="69"/>
  <c r="F63" i="69"/>
  <c r="E63" i="69"/>
  <c r="F62" i="69"/>
  <c r="E62" i="69"/>
  <c r="F61" i="69"/>
  <c r="E61" i="69"/>
  <c r="F60" i="69"/>
  <c r="E60" i="69"/>
  <c r="F59" i="69"/>
  <c r="E59" i="69"/>
  <c r="F58" i="69"/>
  <c r="E58" i="69"/>
  <c r="F57" i="69"/>
  <c r="E57" i="69"/>
  <c r="F56" i="69"/>
  <c r="E56" i="69"/>
  <c r="F55" i="69"/>
  <c r="E55" i="69"/>
  <c r="F54" i="69"/>
  <c r="E54" i="69"/>
  <c r="F53" i="69"/>
  <c r="E53" i="69"/>
  <c r="F52" i="69"/>
  <c r="E52" i="69"/>
  <c r="F51" i="69"/>
  <c r="E51" i="69"/>
  <c r="F50" i="69"/>
  <c r="E50" i="69"/>
  <c r="F49" i="69"/>
  <c r="E49" i="69"/>
  <c r="F48" i="69"/>
  <c r="E48" i="69"/>
  <c r="F47" i="69"/>
  <c r="E47" i="69"/>
  <c r="F46" i="69"/>
  <c r="E46" i="69"/>
  <c r="G46" i="69" s="1"/>
  <c r="F45" i="69"/>
  <c r="E45" i="69"/>
  <c r="F44" i="69"/>
  <c r="E44" i="69"/>
  <c r="G44" i="69" s="1"/>
  <c r="F43" i="69"/>
  <c r="E43" i="69"/>
  <c r="F42" i="69"/>
  <c r="E42" i="69"/>
  <c r="F41" i="69"/>
  <c r="E41" i="69"/>
  <c r="G41" i="69" s="1"/>
  <c r="F40" i="69"/>
  <c r="E40" i="69"/>
  <c r="F39" i="69"/>
  <c r="E39" i="69"/>
  <c r="F38" i="69"/>
  <c r="E38" i="69"/>
  <c r="F37" i="69"/>
  <c r="E37" i="69"/>
  <c r="F36" i="69"/>
  <c r="E36" i="69"/>
  <c r="F35" i="69"/>
  <c r="E35" i="69"/>
  <c r="F34" i="69"/>
  <c r="E34" i="69"/>
  <c r="F33" i="69"/>
  <c r="E33" i="69"/>
  <c r="G33" i="69" s="1"/>
  <c r="F32" i="69"/>
  <c r="E32" i="69"/>
  <c r="G32" i="69" s="1"/>
  <c r="F31" i="69"/>
  <c r="E31" i="69"/>
  <c r="F30" i="69"/>
  <c r="E30" i="69"/>
  <c r="G30" i="69" s="1"/>
  <c r="F29" i="69"/>
  <c r="E29" i="69"/>
  <c r="F28" i="69"/>
  <c r="E28" i="69"/>
  <c r="F27" i="69"/>
  <c r="E27" i="69"/>
  <c r="F26" i="69"/>
  <c r="E26" i="69"/>
  <c r="F25" i="69"/>
  <c r="E25" i="69"/>
  <c r="F24" i="69"/>
  <c r="E24" i="69"/>
  <c r="F23" i="69"/>
  <c r="E23" i="69"/>
  <c r="F22" i="69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R7" i="98"/>
  <c r="I50" i="22" s="1"/>
  <c r="P5" i="98"/>
  <c r="R5" i="98"/>
  <c r="D2" i="22"/>
  <c r="C35" i="22"/>
  <c r="L13" i="22"/>
  <c r="F18" i="22"/>
  <c r="D29" i="116"/>
  <c r="E29" i="116"/>
  <c r="F29" i="116"/>
  <c r="G29" i="116"/>
  <c r="H29" i="116"/>
  <c r="I29" i="116"/>
  <c r="J29" i="116"/>
  <c r="K29" i="116"/>
  <c r="L29" i="116"/>
  <c r="M29" i="116"/>
  <c r="N29" i="116"/>
  <c r="O29" i="116"/>
  <c r="D30" i="116"/>
  <c r="P30" i="116" s="1"/>
  <c r="R30" i="116" s="1"/>
  <c r="E30" i="116"/>
  <c r="F30" i="116"/>
  <c r="G30" i="116"/>
  <c r="H30" i="116"/>
  <c r="I30" i="116"/>
  <c r="J30" i="116"/>
  <c r="K30" i="116"/>
  <c r="L30" i="116"/>
  <c r="M30" i="116"/>
  <c r="N30" i="116"/>
  <c r="O30" i="116"/>
  <c r="D31" i="116"/>
  <c r="E31" i="116"/>
  <c r="F31" i="116"/>
  <c r="G31" i="116"/>
  <c r="P31" i="116" s="1"/>
  <c r="R31" i="116" s="1"/>
  <c r="H31" i="116"/>
  <c r="I31" i="116"/>
  <c r="J31" i="116"/>
  <c r="K31" i="116"/>
  <c r="L31" i="116"/>
  <c r="M31" i="116"/>
  <c r="N31" i="116"/>
  <c r="O31" i="116"/>
  <c r="D32" i="116"/>
  <c r="E32" i="116"/>
  <c r="F32" i="116"/>
  <c r="G32" i="116"/>
  <c r="H32" i="116"/>
  <c r="I32" i="116"/>
  <c r="J32" i="116"/>
  <c r="K32" i="116"/>
  <c r="L32" i="116"/>
  <c r="M32" i="116"/>
  <c r="N32" i="116"/>
  <c r="O32" i="116"/>
  <c r="D33" i="116"/>
  <c r="E33" i="116"/>
  <c r="F33" i="116"/>
  <c r="P33" i="116" s="1"/>
  <c r="R33" i="116" s="1"/>
  <c r="G33" i="116"/>
  <c r="H33" i="116"/>
  <c r="I33" i="116"/>
  <c r="J33" i="116"/>
  <c r="K33" i="116"/>
  <c r="L33" i="116"/>
  <c r="M33" i="116"/>
  <c r="N33" i="116"/>
  <c r="O33" i="116"/>
  <c r="D34" i="116"/>
  <c r="E34" i="116"/>
  <c r="F34" i="116"/>
  <c r="G34" i="116"/>
  <c r="H34" i="116"/>
  <c r="I34" i="116"/>
  <c r="J34" i="116"/>
  <c r="K34" i="116"/>
  <c r="L34" i="116"/>
  <c r="M34" i="116"/>
  <c r="N34" i="116"/>
  <c r="O34" i="116"/>
  <c r="D35" i="116"/>
  <c r="E35" i="116"/>
  <c r="F35" i="116"/>
  <c r="G35" i="116"/>
  <c r="H35" i="116"/>
  <c r="I35" i="116"/>
  <c r="J35" i="116"/>
  <c r="K35" i="116"/>
  <c r="L35" i="116"/>
  <c r="M35" i="116"/>
  <c r="N35" i="116"/>
  <c r="O35" i="116"/>
  <c r="B9" i="95"/>
  <c r="D9" i="95"/>
  <c r="R13" i="22"/>
  <c r="R200" i="114"/>
  <c r="R199" i="114"/>
  <c r="R198" i="114"/>
  <c r="R197" i="114"/>
  <c r="R196" i="114"/>
  <c r="R195" i="114"/>
  <c r="R194" i="114"/>
  <c r="R193" i="114"/>
  <c r="R192" i="114"/>
  <c r="R191" i="114"/>
  <c r="R190" i="114"/>
  <c r="R189" i="114"/>
  <c r="R188" i="114"/>
  <c r="R187" i="114"/>
  <c r="R186" i="114"/>
  <c r="R185" i="114"/>
  <c r="R184" i="114"/>
  <c r="R183" i="114"/>
  <c r="R182" i="114"/>
  <c r="R181" i="114"/>
  <c r="R180" i="114"/>
  <c r="R179" i="114"/>
  <c r="R178" i="114"/>
  <c r="R177" i="114"/>
  <c r="R176" i="114"/>
  <c r="R175" i="114"/>
  <c r="R174" i="114"/>
  <c r="R173" i="114"/>
  <c r="R172" i="114"/>
  <c r="R171" i="114"/>
  <c r="R170" i="114"/>
  <c r="R169" i="114"/>
  <c r="R168" i="114"/>
  <c r="R167" i="114"/>
  <c r="R166" i="114"/>
  <c r="R165" i="114"/>
  <c r="R164" i="114"/>
  <c r="R163" i="114"/>
  <c r="R162" i="114"/>
  <c r="R161" i="114"/>
  <c r="R160" i="114"/>
  <c r="R159" i="114"/>
  <c r="R158" i="114"/>
  <c r="R157" i="114"/>
  <c r="R156" i="114"/>
  <c r="R155" i="114"/>
  <c r="R154" i="114"/>
  <c r="R153" i="114"/>
  <c r="R152" i="114"/>
  <c r="R151" i="114"/>
  <c r="R150" i="114"/>
  <c r="R149" i="114"/>
  <c r="R148" i="114"/>
  <c r="R147" i="114"/>
  <c r="R146" i="114"/>
  <c r="R145" i="114"/>
  <c r="R144" i="114"/>
  <c r="R143" i="114"/>
  <c r="R142" i="114"/>
  <c r="R141" i="114"/>
  <c r="R140" i="114"/>
  <c r="R139" i="114"/>
  <c r="R138" i="114"/>
  <c r="R137" i="114"/>
  <c r="R136" i="114"/>
  <c r="R135" i="114"/>
  <c r="R134" i="114"/>
  <c r="R133" i="114"/>
  <c r="R132" i="114"/>
  <c r="R131" i="114"/>
  <c r="R130" i="114"/>
  <c r="R129" i="114"/>
  <c r="R128" i="114"/>
  <c r="R127" i="114"/>
  <c r="R126" i="114"/>
  <c r="R125" i="114"/>
  <c r="R124" i="114"/>
  <c r="R123" i="114"/>
  <c r="R122" i="114"/>
  <c r="R121" i="114"/>
  <c r="R120" i="114"/>
  <c r="R119" i="114"/>
  <c r="R118" i="114"/>
  <c r="R117" i="114"/>
  <c r="R116" i="114"/>
  <c r="R115" i="114"/>
  <c r="R114" i="114"/>
  <c r="R113" i="114"/>
  <c r="R112" i="114"/>
  <c r="R111" i="114"/>
  <c r="R110" i="114"/>
  <c r="R109" i="114"/>
  <c r="R108" i="114"/>
  <c r="R107" i="114"/>
  <c r="R106" i="114"/>
  <c r="R105" i="114"/>
  <c r="R104" i="114"/>
  <c r="R103" i="114"/>
  <c r="R102" i="114"/>
  <c r="R101" i="114"/>
  <c r="R100" i="114"/>
  <c r="R99" i="114"/>
  <c r="R98" i="114"/>
  <c r="R97" i="114"/>
  <c r="R96" i="114"/>
  <c r="R95" i="114"/>
  <c r="R94" i="114"/>
  <c r="R93" i="114"/>
  <c r="R92" i="114"/>
  <c r="R91" i="114"/>
  <c r="R90" i="114"/>
  <c r="R89" i="114"/>
  <c r="R88" i="114"/>
  <c r="R87" i="114"/>
  <c r="R86" i="114"/>
  <c r="R85" i="114"/>
  <c r="R84" i="114"/>
  <c r="R83" i="114"/>
  <c r="R82" i="114"/>
  <c r="R81" i="114"/>
  <c r="R80" i="114"/>
  <c r="R79" i="114"/>
  <c r="R78" i="114"/>
  <c r="R77" i="114"/>
  <c r="R76" i="114"/>
  <c r="R75" i="114"/>
  <c r="R74" i="114"/>
  <c r="R73" i="114"/>
  <c r="R72" i="114"/>
  <c r="R71" i="114"/>
  <c r="R70" i="114"/>
  <c r="R69" i="114"/>
  <c r="R68" i="114"/>
  <c r="R67" i="114"/>
  <c r="R66" i="114"/>
  <c r="R65" i="114"/>
  <c r="R64" i="114"/>
  <c r="R63" i="114"/>
  <c r="R62" i="114"/>
  <c r="R61" i="114"/>
  <c r="R60" i="114"/>
  <c r="R59" i="114"/>
  <c r="R58" i="114"/>
  <c r="R57" i="114"/>
  <c r="R56" i="114"/>
  <c r="R55" i="114"/>
  <c r="R54" i="114"/>
  <c r="R53" i="114"/>
  <c r="R52" i="114"/>
  <c r="R51" i="114"/>
  <c r="R50" i="114"/>
  <c r="R49" i="114"/>
  <c r="R48" i="114"/>
  <c r="R47" i="114"/>
  <c r="R46" i="114"/>
  <c r="R45" i="114"/>
  <c r="R44" i="114"/>
  <c r="R43" i="114"/>
  <c r="R42" i="114"/>
  <c r="R41" i="114"/>
  <c r="R40" i="114"/>
  <c r="R39" i="114"/>
  <c r="R38" i="114"/>
  <c r="R37" i="114"/>
  <c r="R36" i="114"/>
  <c r="R35" i="114"/>
  <c r="R34" i="114"/>
  <c r="R33" i="114"/>
  <c r="R32" i="114"/>
  <c r="R31" i="114"/>
  <c r="R30" i="114"/>
  <c r="R29" i="114"/>
  <c r="R28" i="114"/>
  <c r="R27" i="114"/>
  <c r="R26" i="114"/>
  <c r="R25" i="114"/>
  <c r="R24" i="114"/>
  <c r="R23" i="114"/>
  <c r="R22" i="114"/>
  <c r="R21" i="114"/>
  <c r="R20" i="114"/>
  <c r="R19" i="114"/>
  <c r="R18" i="114"/>
  <c r="R17" i="114"/>
  <c r="R16" i="114"/>
  <c r="R15" i="114"/>
  <c r="R14" i="114"/>
  <c r="R13" i="114"/>
  <c r="R12" i="114"/>
  <c r="R11" i="114"/>
  <c r="R10" i="114"/>
  <c r="R9" i="114"/>
  <c r="R8" i="114"/>
  <c r="R7" i="114"/>
  <c r="R6" i="114"/>
  <c r="D40" i="116"/>
  <c r="E40" i="116"/>
  <c r="F40" i="116"/>
  <c r="G40" i="116"/>
  <c r="H40" i="116"/>
  <c r="I40" i="116"/>
  <c r="J40" i="116"/>
  <c r="K40" i="116"/>
  <c r="L40" i="116"/>
  <c r="M40" i="116"/>
  <c r="N40" i="116"/>
  <c r="O40" i="116"/>
  <c r="D37" i="116"/>
  <c r="E37" i="116"/>
  <c r="F37" i="116"/>
  <c r="G37" i="116"/>
  <c r="H37" i="116"/>
  <c r="I37" i="116"/>
  <c r="J37" i="116"/>
  <c r="K37" i="116"/>
  <c r="L37" i="116"/>
  <c r="M37" i="116"/>
  <c r="N37" i="116"/>
  <c r="O37" i="116"/>
  <c r="O38" i="116"/>
  <c r="N38" i="116"/>
  <c r="M38" i="116"/>
  <c r="L38" i="116"/>
  <c r="K38" i="116"/>
  <c r="J38" i="116"/>
  <c r="I38" i="116"/>
  <c r="H38" i="116"/>
  <c r="G38" i="116"/>
  <c r="F38" i="116"/>
  <c r="P38" i="116" s="1"/>
  <c r="R38" i="116" s="1"/>
  <c r="E38" i="116"/>
  <c r="D38" i="116"/>
  <c r="D36" i="116"/>
  <c r="P36" i="116" s="1"/>
  <c r="E36" i="116"/>
  <c r="F36" i="116"/>
  <c r="G36" i="116"/>
  <c r="H36" i="116"/>
  <c r="I36" i="116"/>
  <c r="J36" i="116"/>
  <c r="K36" i="116"/>
  <c r="L36" i="116"/>
  <c r="M36" i="116"/>
  <c r="N36" i="116"/>
  <c r="O36" i="116"/>
  <c r="D39" i="116"/>
  <c r="P39" i="116" s="1"/>
  <c r="R36" i="116" s="1"/>
  <c r="E39" i="116"/>
  <c r="F39" i="116"/>
  <c r="G39" i="116"/>
  <c r="H39" i="116"/>
  <c r="I39" i="116"/>
  <c r="J39" i="116"/>
  <c r="K39" i="116"/>
  <c r="L39" i="116"/>
  <c r="M39" i="116"/>
  <c r="N39" i="116"/>
  <c r="O39" i="116"/>
  <c r="D5" i="116"/>
  <c r="D27" i="116" s="1"/>
  <c r="P4" i="116"/>
  <c r="P5" i="116" s="1"/>
  <c r="F5" i="117"/>
  <c r="E5" i="117"/>
  <c r="G5" i="117" s="1"/>
  <c r="B1" i="117"/>
  <c r="J5" i="117"/>
  <c r="K24" i="116"/>
  <c r="J24" i="116"/>
  <c r="I24" i="116"/>
  <c r="H24" i="116"/>
  <c r="G24" i="116"/>
  <c r="F24" i="116"/>
  <c r="E24" i="116"/>
  <c r="D24" i="116"/>
  <c r="K23" i="116"/>
  <c r="J23" i="116"/>
  <c r="I23" i="116"/>
  <c r="H23" i="116"/>
  <c r="G23" i="116"/>
  <c r="F23" i="116"/>
  <c r="E23" i="116"/>
  <c r="D23" i="116"/>
  <c r="K22" i="116"/>
  <c r="J22" i="116"/>
  <c r="I22" i="116"/>
  <c r="H22" i="116"/>
  <c r="G22" i="116"/>
  <c r="F22" i="116"/>
  <c r="E22" i="116"/>
  <c r="D22" i="116"/>
  <c r="K21" i="116"/>
  <c r="J21" i="116"/>
  <c r="I21" i="116"/>
  <c r="H21" i="116"/>
  <c r="G21" i="116"/>
  <c r="F21" i="116"/>
  <c r="E21" i="116"/>
  <c r="D21" i="116"/>
  <c r="K20" i="116"/>
  <c r="J20" i="116"/>
  <c r="I20" i="116"/>
  <c r="H20" i="116"/>
  <c r="G20" i="116"/>
  <c r="F20" i="116"/>
  <c r="E20" i="116"/>
  <c r="D20" i="116"/>
  <c r="K19" i="116"/>
  <c r="J19" i="116"/>
  <c r="I19" i="116"/>
  <c r="H19" i="116"/>
  <c r="G19" i="116"/>
  <c r="F19" i="116"/>
  <c r="E19" i="116"/>
  <c r="D19" i="116"/>
  <c r="K18" i="116"/>
  <c r="J18" i="116"/>
  <c r="I18" i="116"/>
  <c r="H18" i="116"/>
  <c r="G18" i="116"/>
  <c r="F18" i="116"/>
  <c r="E18" i="116"/>
  <c r="D18" i="116"/>
  <c r="K17" i="116"/>
  <c r="J17" i="116"/>
  <c r="I17" i="116"/>
  <c r="H17" i="116"/>
  <c r="G17" i="116"/>
  <c r="F17" i="116"/>
  <c r="E17" i="116"/>
  <c r="D17" i="116"/>
  <c r="K16" i="116"/>
  <c r="J16" i="116"/>
  <c r="I16" i="116"/>
  <c r="H16" i="116"/>
  <c r="G16" i="116"/>
  <c r="F16" i="116"/>
  <c r="E16" i="116"/>
  <c r="D16" i="116"/>
  <c r="K15" i="116"/>
  <c r="J15" i="116"/>
  <c r="I15" i="116"/>
  <c r="H15" i="116"/>
  <c r="G15" i="116"/>
  <c r="F15" i="116"/>
  <c r="E15" i="116"/>
  <c r="D15" i="116"/>
  <c r="K14" i="116"/>
  <c r="J14" i="116"/>
  <c r="I14" i="116"/>
  <c r="H14" i="116"/>
  <c r="G14" i="116"/>
  <c r="F14" i="116"/>
  <c r="E14" i="116"/>
  <c r="D14" i="116"/>
  <c r="K13" i="116"/>
  <c r="J13" i="116"/>
  <c r="I13" i="116"/>
  <c r="H13" i="116"/>
  <c r="G13" i="116"/>
  <c r="F13" i="116"/>
  <c r="E13" i="116"/>
  <c r="D13" i="116"/>
  <c r="K12" i="116"/>
  <c r="J12" i="116"/>
  <c r="I12" i="116"/>
  <c r="H12" i="116"/>
  <c r="G12" i="116"/>
  <c r="F12" i="116"/>
  <c r="E12" i="116"/>
  <c r="D12" i="116"/>
  <c r="K11" i="116"/>
  <c r="J11" i="116"/>
  <c r="I11" i="116"/>
  <c r="H11" i="116"/>
  <c r="G11" i="116"/>
  <c r="F11" i="116"/>
  <c r="E11" i="116"/>
  <c r="D11" i="116"/>
  <c r="B3" i="7"/>
  <c r="N24" i="116"/>
  <c r="L24" i="116"/>
  <c r="N23" i="116"/>
  <c r="L23" i="116"/>
  <c r="N22" i="116"/>
  <c r="L22" i="116"/>
  <c r="N21" i="116"/>
  <c r="L21" i="116"/>
  <c r="N20" i="116"/>
  <c r="L20" i="116"/>
  <c r="N19" i="116"/>
  <c r="L19" i="116"/>
  <c r="N18" i="116"/>
  <c r="L18" i="116"/>
  <c r="N17" i="116"/>
  <c r="L17" i="116"/>
  <c r="N16" i="116"/>
  <c r="L16" i="116"/>
  <c r="N15" i="116"/>
  <c r="L15" i="116"/>
  <c r="N14" i="116"/>
  <c r="L14" i="116"/>
  <c r="N13" i="116"/>
  <c r="L13" i="116"/>
  <c r="N12" i="116"/>
  <c r="L12" i="116"/>
  <c r="N11" i="116"/>
  <c r="L11" i="116"/>
  <c r="A24" i="116"/>
  <c r="A23" i="116"/>
  <c r="A22" i="116"/>
  <c r="A21" i="116"/>
  <c r="A20" i="116"/>
  <c r="A19" i="116"/>
  <c r="A18" i="116"/>
  <c r="A17" i="116"/>
  <c r="A16" i="116"/>
  <c r="A15" i="116"/>
  <c r="A14" i="116"/>
  <c r="A13" i="116"/>
  <c r="A12" i="116"/>
  <c r="A11" i="116"/>
  <c r="B1" i="113"/>
  <c r="B1" i="114"/>
  <c r="N6" i="116"/>
  <c r="M4" i="116"/>
  <c r="M5" i="116" s="1"/>
  <c r="O42" i="116"/>
  <c r="N42" i="116"/>
  <c r="M42" i="116"/>
  <c r="L42" i="116"/>
  <c r="K42" i="116"/>
  <c r="J42" i="116"/>
  <c r="I42" i="116"/>
  <c r="H42" i="116"/>
  <c r="G42" i="116"/>
  <c r="F42" i="116"/>
  <c r="P42" i="116" s="1"/>
  <c r="E42" i="116"/>
  <c r="D42" i="116"/>
  <c r="O41" i="116"/>
  <c r="N41" i="116"/>
  <c r="M41" i="116"/>
  <c r="L41" i="116"/>
  <c r="K41" i="116"/>
  <c r="J41" i="116"/>
  <c r="I41" i="116"/>
  <c r="H41" i="116"/>
  <c r="G41" i="116"/>
  <c r="F41" i="116"/>
  <c r="E41" i="116"/>
  <c r="D41" i="116"/>
  <c r="P41" i="116"/>
  <c r="R41" i="116" s="1"/>
  <c r="D6" i="116"/>
  <c r="D4" i="116"/>
  <c r="D3" i="116"/>
  <c r="B1" i="115"/>
  <c r="H7" i="115"/>
  <c r="H8" i="115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30" i="115"/>
  <c r="H31" i="115"/>
  <c r="H32" i="115"/>
  <c r="H33" i="115"/>
  <c r="H34" i="115"/>
  <c r="H35" i="115"/>
  <c r="H36" i="115"/>
  <c r="H37" i="115"/>
  <c r="H38" i="115"/>
  <c r="H39" i="115"/>
  <c r="H40" i="115"/>
  <c r="H41" i="115"/>
  <c r="H42" i="115"/>
  <c r="H43" i="115"/>
  <c r="H44" i="115"/>
  <c r="H45" i="115"/>
  <c r="H46" i="115"/>
  <c r="H47" i="115"/>
  <c r="H48" i="115"/>
  <c r="H49" i="115"/>
  <c r="H50" i="115"/>
  <c r="H51" i="115"/>
  <c r="H89" i="115"/>
  <c r="H90" i="115"/>
  <c r="H91" i="115"/>
  <c r="H92" i="115"/>
  <c r="H93" i="115"/>
  <c r="H94" i="115"/>
  <c r="H95" i="115"/>
  <c r="H96" i="115"/>
  <c r="H97" i="115"/>
  <c r="H98" i="115"/>
  <c r="H99" i="115"/>
  <c r="H100" i="115"/>
  <c r="H101" i="115"/>
  <c r="H102" i="115"/>
  <c r="H103" i="115"/>
  <c r="H104" i="115"/>
  <c r="H105" i="115"/>
  <c r="H106" i="115"/>
  <c r="H107" i="115"/>
  <c r="H108" i="115"/>
  <c r="H109" i="115"/>
  <c r="H110" i="115"/>
  <c r="H111" i="115"/>
  <c r="H112" i="115"/>
  <c r="H113" i="115"/>
  <c r="H114" i="115"/>
  <c r="H115" i="115"/>
  <c r="H116" i="115"/>
  <c r="H117" i="115"/>
  <c r="H118" i="115"/>
  <c r="H119" i="115"/>
  <c r="H120" i="115"/>
  <c r="H121" i="115"/>
  <c r="H122" i="115"/>
  <c r="H123" i="115"/>
  <c r="H124" i="115"/>
  <c r="H125" i="115"/>
  <c r="H126" i="115"/>
  <c r="H127" i="115"/>
  <c r="H128" i="115"/>
  <c r="H129" i="115"/>
  <c r="H130" i="115"/>
  <c r="H131" i="115"/>
  <c r="H132" i="115"/>
  <c r="H133" i="115"/>
  <c r="H134" i="115"/>
  <c r="H135" i="115"/>
  <c r="H136" i="115"/>
  <c r="H137" i="115"/>
  <c r="H138" i="115"/>
  <c r="H139" i="115"/>
  <c r="H140" i="115"/>
  <c r="H141" i="115"/>
  <c r="H142" i="115"/>
  <c r="H143" i="115"/>
  <c r="H144" i="115"/>
  <c r="H145" i="115"/>
  <c r="H146" i="115"/>
  <c r="H147" i="115"/>
  <c r="H148" i="115"/>
  <c r="H149" i="115"/>
  <c r="H150" i="115"/>
  <c r="H151" i="115"/>
  <c r="H152" i="115"/>
  <c r="H153" i="115"/>
  <c r="H154" i="115"/>
  <c r="H155" i="115"/>
  <c r="H156" i="115"/>
  <c r="H157" i="115"/>
  <c r="H158" i="115"/>
  <c r="H159" i="115"/>
  <c r="H160" i="115"/>
  <c r="H161" i="115"/>
  <c r="H162" i="115"/>
  <c r="H163" i="115"/>
  <c r="H164" i="115"/>
  <c r="H165" i="115"/>
  <c r="H166" i="115"/>
  <c r="H167" i="115"/>
  <c r="H168" i="115"/>
  <c r="H169" i="115"/>
  <c r="H170" i="115"/>
  <c r="H171" i="115"/>
  <c r="H172" i="115"/>
  <c r="H173" i="115"/>
  <c r="H174" i="115"/>
  <c r="H175" i="115"/>
  <c r="H176" i="115"/>
  <c r="H177" i="115"/>
  <c r="H178" i="115"/>
  <c r="H179" i="115"/>
  <c r="H180" i="115"/>
  <c r="H181" i="115"/>
  <c r="H182" i="115"/>
  <c r="H183" i="115"/>
  <c r="H184" i="115"/>
  <c r="H185" i="115"/>
  <c r="H186" i="115"/>
  <c r="H187" i="115"/>
  <c r="H188" i="115"/>
  <c r="H189" i="115"/>
  <c r="H190" i="115"/>
  <c r="H191" i="115"/>
  <c r="H192" i="115"/>
  <c r="H193" i="115"/>
  <c r="H194" i="115"/>
  <c r="H195" i="115"/>
  <c r="H196" i="115"/>
  <c r="H197" i="115"/>
  <c r="H198" i="115"/>
  <c r="H199" i="115"/>
  <c r="H200" i="115"/>
  <c r="M6" i="113"/>
  <c r="AG6" i="113"/>
  <c r="AJ6" i="113"/>
  <c r="AG7" i="113"/>
  <c r="AJ7" i="113"/>
  <c r="AG8" i="113"/>
  <c r="AJ8" i="113"/>
  <c r="AG9" i="113"/>
  <c r="AJ9" i="113"/>
  <c r="AG10" i="113"/>
  <c r="AJ10" i="113"/>
  <c r="AG11" i="113"/>
  <c r="AJ11" i="113"/>
  <c r="AG12" i="113"/>
  <c r="AJ12" i="113"/>
  <c r="AG13" i="113"/>
  <c r="AJ13" i="113"/>
  <c r="AG14" i="113"/>
  <c r="AJ14" i="113"/>
  <c r="AG15" i="113"/>
  <c r="AJ15" i="113"/>
  <c r="AG16" i="113"/>
  <c r="AJ16" i="113"/>
  <c r="AG17" i="113"/>
  <c r="AJ17" i="113"/>
  <c r="AG18" i="113"/>
  <c r="AJ18" i="113"/>
  <c r="AG19" i="113"/>
  <c r="AJ19" i="113"/>
  <c r="AG20" i="113"/>
  <c r="AJ20" i="113"/>
  <c r="AG21" i="113"/>
  <c r="AJ21" i="113"/>
  <c r="AG22" i="113"/>
  <c r="AJ22" i="113"/>
  <c r="AG23" i="113"/>
  <c r="AJ23" i="113"/>
  <c r="AG24" i="113"/>
  <c r="AJ24" i="113"/>
  <c r="AG25" i="113"/>
  <c r="AJ25" i="113"/>
  <c r="AG26" i="113"/>
  <c r="AJ26" i="113"/>
  <c r="AG27" i="113"/>
  <c r="AJ27" i="113"/>
  <c r="AG28" i="113"/>
  <c r="AJ28" i="113"/>
  <c r="AG29" i="113"/>
  <c r="AJ29" i="113"/>
  <c r="AG30" i="113"/>
  <c r="AJ30" i="113"/>
  <c r="AG31" i="113"/>
  <c r="AJ31" i="113"/>
  <c r="AG32" i="113"/>
  <c r="AJ32" i="113"/>
  <c r="AG33" i="113"/>
  <c r="AJ33" i="113"/>
  <c r="AG34" i="113"/>
  <c r="AJ34" i="113"/>
  <c r="AG35" i="113"/>
  <c r="AJ35" i="113"/>
  <c r="AG36" i="113"/>
  <c r="AJ36" i="113"/>
  <c r="AG37" i="113"/>
  <c r="AJ37" i="113"/>
  <c r="AG38" i="113"/>
  <c r="AJ38" i="113"/>
  <c r="AG39" i="113"/>
  <c r="AJ39" i="113"/>
  <c r="AG40" i="113"/>
  <c r="AJ40" i="113"/>
  <c r="AG41" i="113"/>
  <c r="AJ41" i="113"/>
  <c r="AG42" i="113"/>
  <c r="AJ42" i="113"/>
  <c r="AG43" i="113"/>
  <c r="AJ43" i="113"/>
  <c r="AG44" i="113"/>
  <c r="AJ44" i="113"/>
  <c r="AG45" i="113"/>
  <c r="AJ45" i="113"/>
  <c r="AG46" i="113"/>
  <c r="AJ46" i="113"/>
  <c r="AG47" i="113"/>
  <c r="AJ47" i="113"/>
  <c r="AG48" i="113"/>
  <c r="AJ48" i="113"/>
  <c r="AG49" i="113"/>
  <c r="AJ49" i="113"/>
  <c r="AG50" i="113"/>
  <c r="AJ50" i="113"/>
  <c r="AG51" i="113"/>
  <c r="AJ51" i="113"/>
  <c r="AG52" i="113"/>
  <c r="AJ52" i="113"/>
  <c r="AG53" i="113"/>
  <c r="AJ53" i="113"/>
  <c r="AG54" i="113"/>
  <c r="AJ54" i="113"/>
  <c r="AG55" i="113"/>
  <c r="AJ55" i="113"/>
  <c r="AG56" i="113"/>
  <c r="AJ56" i="113"/>
  <c r="AG57" i="113"/>
  <c r="AJ57" i="113"/>
  <c r="AG58" i="113"/>
  <c r="AJ58" i="113"/>
  <c r="AG59" i="113"/>
  <c r="AJ59" i="113"/>
  <c r="AG60" i="113"/>
  <c r="AJ60" i="113"/>
  <c r="AG61" i="113"/>
  <c r="AJ61" i="113"/>
  <c r="AG62" i="113"/>
  <c r="AJ62" i="113"/>
  <c r="AG63" i="113"/>
  <c r="AJ63" i="113"/>
  <c r="AG64" i="113"/>
  <c r="AJ64" i="113"/>
  <c r="AG65" i="113"/>
  <c r="AJ65" i="113"/>
  <c r="AG66" i="113"/>
  <c r="AJ66" i="113"/>
  <c r="AG67" i="113"/>
  <c r="AJ67" i="113"/>
  <c r="AG68" i="113"/>
  <c r="AJ68" i="113"/>
  <c r="AG69" i="113"/>
  <c r="AJ69" i="113"/>
  <c r="AG70" i="113"/>
  <c r="AJ70" i="113"/>
  <c r="AG71" i="113"/>
  <c r="AJ71" i="113"/>
  <c r="AG72" i="113"/>
  <c r="AJ72" i="113"/>
  <c r="AG73" i="113"/>
  <c r="AJ73" i="113"/>
  <c r="AG74" i="113"/>
  <c r="AJ74" i="113"/>
  <c r="AG75" i="113"/>
  <c r="AJ75" i="113"/>
  <c r="AG76" i="113"/>
  <c r="AJ76" i="113"/>
  <c r="AG77" i="113"/>
  <c r="AJ77" i="113"/>
  <c r="AG78" i="113"/>
  <c r="AJ78" i="113"/>
  <c r="AG79" i="113"/>
  <c r="AJ79" i="113"/>
  <c r="AG80" i="113"/>
  <c r="AJ80" i="113"/>
  <c r="AG81" i="113"/>
  <c r="AJ81" i="113"/>
  <c r="AG82" i="113"/>
  <c r="AJ82" i="113"/>
  <c r="AG83" i="113"/>
  <c r="AJ83" i="113"/>
  <c r="AG84" i="113"/>
  <c r="AJ84" i="113"/>
  <c r="AG85" i="113"/>
  <c r="AJ85" i="113"/>
  <c r="AG86" i="113"/>
  <c r="AJ86" i="113"/>
  <c r="AG87" i="113"/>
  <c r="AJ87" i="113"/>
  <c r="AG88" i="113"/>
  <c r="AJ88" i="113"/>
  <c r="AG89" i="113"/>
  <c r="AJ89" i="113"/>
  <c r="AG90" i="113"/>
  <c r="AJ90" i="113"/>
  <c r="AG91" i="113"/>
  <c r="AJ91" i="113"/>
  <c r="AG92" i="113"/>
  <c r="AJ92" i="113"/>
  <c r="AG93" i="113"/>
  <c r="AJ93" i="113"/>
  <c r="AG94" i="113"/>
  <c r="AJ94" i="113"/>
  <c r="AG95" i="113"/>
  <c r="AJ95" i="113"/>
  <c r="AG96" i="113"/>
  <c r="AJ96" i="113"/>
  <c r="AG97" i="113"/>
  <c r="AJ97" i="113"/>
  <c r="AG98" i="113"/>
  <c r="AJ98" i="113"/>
  <c r="AG99" i="113"/>
  <c r="AJ99" i="113"/>
  <c r="AG100" i="113"/>
  <c r="AJ100" i="113"/>
  <c r="AG101" i="113"/>
  <c r="AJ101" i="113"/>
  <c r="AG102" i="113"/>
  <c r="AJ102" i="113"/>
  <c r="AG103" i="113"/>
  <c r="AJ103" i="113"/>
  <c r="AG104" i="113"/>
  <c r="AJ104" i="113"/>
  <c r="AG105" i="113"/>
  <c r="AJ105" i="113"/>
  <c r="AG106" i="113"/>
  <c r="AJ106" i="113"/>
  <c r="AG107" i="113"/>
  <c r="AJ107" i="113"/>
  <c r="AG108" i="113"/>
  <c r="AJ108" i="113"/>
  <c r="AG109" i="113"/>
  <c r="AJ109" i="113"/>
  <c r="AG110" i="113"/>
  <c r="AJ110" i="113"/>
  <c r="AG111" i="113"/>
  <c r="AJ111" i="113"/>
  <c r="AG112" i="113"/>
  <c r="AJ112" i="113"/>
  <c r="AG113" i="113"/>
  <c r="AJ113" i="113"/>
  <c r="AG114" i="113"/>
  <c r="AJ114" i="113"/>
  <c r="AG115" i="113"/>
  <c r="AJ115" i="113"/>
  <c r="AG116" i="113"/>
  <c r="AJ116" i="113"/>
  <c r="AG117" i="113"/>
  <c r="AJ117" i="113"/>
  <c r="AG118" i="113"/>
  <c r="AJ118" i="113"/>
  <c r="AG119" i="113"/>
  <c r="AJ119" i="113"/>
  <c r="AG120" i="113"/>
  <c r="AJ120" i="113"/>
  <c r="AG121" i="113"/>
  <c r="AJ121" i="113"/>
  <c r="AG122" i="113"/>
  <c r="AJ122" i="113"/>
  <c r="AG123" i="113"/>
  <c r="AJ123" i="113"/>
  <c r="AG124" i="113"/>
  <c r="AJ124" i="113"/>
  <c r="AG125" i="113"/>
  <c r="AJ125" i="113"/>
  <c r="AG126" i="113"/>
  <c r="AJ126" i="113"/>
  <c r="AG127" i="113"/>
  <c r="AJ127" i="113"/>
  <c r="AG128" i="113"/>
  <c r="AJ128" i="113"/>
  <c r="AG129" i="113"/>
  <c r="AJ129" i="113"/>
  <c r="AG130" i="113"/>
  <c r="AJ130" i="113"/>
  <c r="AG131" i="113"/>
  <c r="AJ131" i="113"/>
  <c r="AG132" i="113"/>
  <c r="AJ132" i="113"/>
  <c r="AG133" i="113"/>
  <c r="AJ133" i="113"/>
  <c r="AG134" i="113"/>
  <c r="AJ134" i="113"/>
  <c r="AG135" i="113"/>
  <c r="AJ135" i="113"/>
  <c r="AG136" i="113"/>
  <c r="AJ136" i="113"/>
  <c r="AG137" i="113"/>
  <c r="AJ137" i="113"/>
  <c r="AG138" i="113"/>
  <c r="AJ138" i="113"/>
  <c r="AG139" i="113"/>
  <c r="AJ139" i="113"/>
  <c r="AG140" i="113"/>
  <c r="AJ140" i="113"/>
  <c r="AG141" i="113"/>
  <c r="AJ141" i="113"/>
  <c r="AG142" i="113"/>
  <c r="AJ142" i="113"/>
  <c r="AG143" i="113"/>
  <c r="AJ143" i="113"/>
  <c r="AG144" i="113"/>
  <c r="AJ144" i="113"/>
  <c r="AG145" i="113"/>
  <c r="AJ145" i="113"/>
  <c r="AG146" i="113"/>
  <c r="AJ146" i="113"/>
  <c r="AG147" i="113"/>
  <c r="AJ147" i="113"/>
  <c r="AG148" i="113"/>
  <c r="AJ148" i="113"/>
  <c r="AG149" i="113"/>
  <c r="AJ149" i="113"/>
  <c r="AG150" i="113"/>
  <c r="AJ150" i="113"/>
  <c r="AG151" i="113"/>
  <c r="AJ151" i="113"/>
  <c r="AG152" i="113"/>
  <c r="AJ152" i="113"/>
  <c r="AG153" i="113"/>
  <c r="AJ153" i="113"/>
  <c r="AG154" i="113"/>
  <c r="AJ154" i="113"/>
  <c r="AG155" i="113"/>
  <c r="AJ155" i="113"/>
  <c r="AG156" i="113"/>
  <c r="AJ156" i="113"/>
  <c r="AG157" i="113"/>
  <c r="AJ157" i="113"/>
  <c r="AG158" i="113"/>
  <c r="AJ158" i="113"/>
  <c r="AG159" i="113"/>
  <c r="AJ159" i="113"/>
  <c r="AG160" i="113"/>
  <c r="AJ160" i="113"/>
  <c r="AG161" i="113"/>
  <c r="AJ161" i="113"/>
  <c r="AG162" i="113"/>
  <c r="AJ162" i="113"/>
  <c r="AG163" i="113"/>
  <c r="AJ163" i="113"/>
  <c r="AG164" i="113"/>
  <c r="AJ164" i="113"/>
  <c r="AG165" i="113"/>
  <c r="AJ165" i="113"/>
  <c r="AG166" i="113"/>
  <c r="AJ166" i="113"/>
  <c r="AG167" i="113"/>
  <c r="AJ167" i="113"/>
  <c r="AG168" i="113"/>
  <c r="AJ168" i="113"/>
  <c r="AG169" i="113"/>
  <c r="AJ169" i="113"/>
  <c r="AG170" i="113"/>
  <c r="AJ170" i="113"/>
  <c r="AG171" i="113"/>
  <c r="AJ171" i="113"/>
  <c r="AG172" i="113"/>
  <c r="AJ172" i="113"/>
  <c r="AG173" i="113"/>
  <c r="AJ173" i="113"/>
  <c r="AG174" i="113"/>
  <c r="AJ174" i="113"/>
  <c r="AG175" i="113"/>
  <c r="AJ175" i="113"/>
  <c r="AG176" i="113"/>
  <c r="AJ176" i="113"/>
  <c r="AG177" i="113"/>
  <c r="AJ177" i="113"/>
  <c r="AG178" i="113"/>
  <c r="AJ178" i="113"/>
  <c r="AG179" i="113"/>
  <c r="AJ179" i="113"/>
  <c r="AG180" i="113"/>
  <c r="AJ180" i="113"/>
  <c r="AG181" i="113"/>
  <c r="AJ181" i="113"/>
  <c r="AG182" i="113"/>
  <c r="AJ182" i="113"/>
  <c r="AG183" i="113"/>
  <c r="AJ183" i="113"/>
  <c r="AG184" i="113"/>
  <c r="AJ184" i="113"/>
  <c r="AG185" i="113"/>
  <c r="AJ185" i="113"/>
  <c r="AG186" i="113"/>
  <c r="AJ186" i="113"/>
  <c r="AG187" i="113"/>
  <c r="AJ187" i="113"/>
  <c r="AG188" i="113"/>
  <c r="AJ188" i="113"/>
  <c r="AG189" i="113"/>
  <c r="AJ189" i="113"/>
  <c r="AG190" i="113"/>
  <c r="AJ190" i="113"/>
  <c r="AG191" i="113"/>
  <c r="AJ191" i="113"/>
  <c r="AG192" i="113"/>
  <c r="AJ192" i="113"/>
  <c r="AG193" i="113"/>
  <c r="AJ193" i="113"/>
  <c r="AG194" i="113"/>
  <c r="AJ194" i="113"/>
  <c r="AG195" i="113"/>
  <c r="AJ195" i="113"/>
  <c r="AG196" i="113"/>
  <c r="AJ196" i="113"/>
  <c r="AG197" i="113"/>
  <c r="AJ197" i="113"/>
  <c r="AG198" i="113"/>
  <c r="AJ198" i="113"/>
  <c r="AG199" i="113"/>
  <c r="AJ199" i="113"/>
  <c r="AG200" i="113"/>
  <c r="AJ200" i="113"/>
  <c r="AK36" i="103"/>
  <c r="AH36" i="103"/>
  <c r="N36" i="103"/>
  <c r="AK35" i="103"/>
  <c r="AH35" i="103"/>
  <c r="N35" i="103"/>
  <c r="AK34" i="103"/>
  <c r="AH34" i="103"/>
  <c r="N34" i="103"/>
  <c r="AK33" i="103"/>
  <c r="AH33" i="103"/>
  <c r="N33" i="103"/>
  <c r="AK32" i="103"/>
  <c r="AH32" i="103"/>
  <c r="N32" i="103"/>
  <c r="AK31" i="103"/>
  <c r="AH31" i="103"/>
  <c r="N31" i="103"/>
  <c r="AK30" i="103"/>
  <c r="AH30" i="103"/>
  <c r="N30" i="103"/>
  <c r="AK29" i="103"/>
  <c r="AH29" i="103"/>
  <c r="N29" i="103"/>
  <c r="AK28" i="103"/>
  <c r="AH28" i="103"/>
  <c r="N28" i="103"/>
  <c r="AK27" i="103"/>
  <c r="AH27" i="103"/>
  <c r="N27" i="103"/>
  <c r="AK26" i="103"/>
  <c r="AH26" i="103"/>
  <c r="N26" i="103"/>
  <c r="AK25" i="103"/>
  <c r="AH25" i="103"/>
  <c r="N25" i="103"/>
  <c r="AK24" i="103"/>
  <c r="AH24" i="103"/>
  <c r="N24" i="103"/>
  <c r="AK23" i="103"/>
  <c r="AH23" i="103"/>
  <c r="N23" i="103"/>
  <c r="AK22" i="103"/>
  <c r="AH22" i="103"/>
  <c r="N22" i="103"/>
  <c r="AK21" i="103"/>
  <c r="AH21" i="103"/>
  <c r="N21" i="103"/>
  <c r="AK20" i="103"/>
  <c r="AH20" i="103"/>
  <c r="N20" i="103"/>
  <c r="AK19" i="103"/>
  <c r="AH19" i="103"/>
  <c r="N19" i="103"/>
  <c r="AK18" i="103"/>
  <c r="AH18" i="103"/>
  <c r="N18" i="103"/>
  <c r="AK17" i="103"/>
  <c r="AH17" i="103"/>
  <c r="N17" i="103"/>
  <c r="AK16" i="103"/>
  <c r="AH16" i="103"/>
  <c r="N16" i="103"/>
  <c r="AK15" i="103"/>
  <c r="AH15" i="103"/>
  <c r="N15" i="103"/>
  <c r="AK14" i="103"/>
  <c r="AH14" i="103"/>
  <c r="N14" i="103"/>
  <c r="AK13" i="103"/>
  <c r="AH13" i="103"/>
  <c r="N13" i="103"/>
  <c r="AK12" i="103"/>
  <c r="AH12" i="103"/>
  <c r="N12" i="103"/>
  <c r="AK11" i="103"/>
  <c r="AH11" i="103"/>
  <c r="N11" i="103"/>
  <c r="AK10" i="103"/>
  <c r="AH10" i="103"/>
  <c r="N10" i="103"/>
  <c r="AK9" i="103"/>
  <c r="AH9" i="103"/>
  <c r="N9" i="103"/>
  <c r="AK8" i="103"/>
  <c r="AH8" i="103"/>
  <c r="N8" i="103"/>
  <c r="AK7" i="103"/>
  <c r="AH7" i="103"/>
  <c r="N7" i="103"/>
  <c r="AK400" i="103"/>
  <c r="AK399" i="103"/>
  <c r="AK398" i="103"/>
  <c r="AK397" i="103"/>
  <c r="AK396" i="103"/>
  <c r="AK395" i="103"/>
  <c r="AK394" i="103"/>
  <c r="AK393" i="103"/>
  <c r="AK392" i="103"/>
  <c r="AK391" i="103"/>
  <c r="AK390" i="103"/>
  <c r="AK389" i="103"/>
  <c r="AK388" i="103"/>
  <c r="AK387" i="103"/>
  <c r="AK386" i="103"/>
  <c r="AK385" i="103"/>
  <c r="AK384" i="103"/>
  <c r="AK383" i="103"/>
  <c r="AK382" i="103"/>
  <c r="AK381" i="103"/>
  <c r="AK380" i="103"/>
  <c r="AK379" i="103"/>
  <c r="AK378" i="103"/>
  <c r="AK377" i="103"/>
  <c r="AK376" i="103"/>
  <c r="AK375" i="103"/>
  <c r="AK374" i="103"/>
  <c r="AK373" i="103"/>
  <c r="AK372" i="103"/>
  <c r="AK371" i="103"/>
  <c r="AK370" i="103"/>
  <c r="AK369" i="103"/>
  <c r="AK368" i="103"/>
  <c r="AK367" i="103"/>
  <c r="AK366" i="103"/>
  <c r="AK365" i="103"/>
  <c r="AK364" i="103"/>
  <c r="AK363" i="103"/>
  <c r="AK362" i="103"/>
  <c r="AK361" i="103"/>
  <c r="AK360" i="103"/>
  <c r="AK359" i="103"/>
  <c r="AK358" i="103"/>
  <c r="AK357" i="103"/>
  <c r="AK356" i="103"/>
  <c r="AK355" i="103"/>
  <c r="AK354" i="103"/>
  <c r="AK353" i="103"/>
  <c r="AK352" i="103"/>
  <c r="AK351" i="103"/>
  <c r="AK350" i="103"/>
  <c r="AK349" i="103"/>
  <c r="AK348" i="103"/>
  <c r="AK347" i="103"/>
  <c r="AK346" i="103"/>
  <c r="AK345" i="103"/>
  <c r="AK344" i="103"/>
  <c r="AK343" i="103"/>
  <c r="AK342" i="103"/>
  <c r="AK341" i="103"/>
  <c r="AK340" i="103"/>
  <c r="AK339" i="103"/>
  <c r="AK338" i="103"/>
  <c r="AK337" i="103"/>
  <c r="AK336" i="103"/>
  <c r="AK335" i="103"/>
  <c r="AK334" i="103"/>
  <c r="AK333" i="103"/>
  <c r="AK332" i="103"/>
  <c r="AK331" i="103"/>
  <c r="AK330" i="103"/>
  <c r="AK329" i="103"/>
  <c r="AK328" i="103"/>
  <c r="AK327" i="103"/>
  <c r="AK326" i="103"/>
  <c r="AK325" i="103"/>
  <c r="AK324" i="103"/>
  <c r="AK323" i="103"/>
  <c r="AK322" i="103"/>
  <c r="AK321" i="103"/>
  <c r="AK320" i="103"/>
  <c r="AK319" i="103"/>
  <c r="AK318" i="103"/>
  <c r="AK317" i="103"/>
  <c r="AK316" i="103"/>
  <c r="AK315" i="103"/>
  <c r="AK314" i="103"/>
  <c r="AK313" i="103"/>
  <c r="AK312" i="103"/>
  <c r="AK311" i="103"/>
  <c r="AK310" i="103"/>
  <c r="AK309" i="103"/>
  <c r="AK308" i="103"/>
  <c r="AK307" i="103"/>
  <c r="AK306" i="103"/>
  <c r="AK305" i="103"/>
  <c r="AK304" i="103"/>
  <c r="AK303" i="103"/>
  <c r="AK302" i="103"/>
  <c r="AK301" i="103"/>
  <c r="AK300" i="103"/>
  <c r="AK299" i="103"/>
  <c r="AK298" i="103"/>
  <c r="AK297" i="103"/>
  <c r="AK296" i="103"/>
  <c r="AK295" i="103"/>
  <c r="AK294" i="103"/>
  <c r="AK293" i="103"/>
  <c r="AK292" i="103"/>
  <c r="AK291" i="103"/>
  <c r="AK290" i="103"/>
  <c r="AK289" i="103"/>
  <c r="AK288" i="103"/>
  <c r="AK287" i="103"/>
  <c r="AK286" i="103"/>
  <c r="AK285" i="103"/>
  <c r="AK284" i="103"/>
  <c r="AK283" i="103"/>
  <c r="AK282" i="103"/>
  <c r="AK281" i="103"/>
  <c r="AK280" i="103"/>
  <c r="AK279" i="103"/>
  <c r="AK278" i="103"/>
  <c r="AK277" i="103"/>
  <c r="AK276" i="103"/>
  <c r="AK275" i="103"/>
  <c r="AK274" i="103"/>
  <c r="AK273" i="103"/>
  <c r="AK272" i="103"/>
  <c r="AK271" i="103"/>
  <c r="AK270" i="103"/>
  <c r="AK269" i="103"/>
  <c r="AK268" i="103"/>
  <c r="AK267" i="103"/>
  <c r="AK266" i="103"/>
  <c r="AK265" i="103"/>
  <c r="AK264" i="103"/>
  <c r="AK263" i="103"/>
  <c r="AK262" i="103"/>
  <c r="AK261" i="103"/>
  <c r="AK260" i="103"/>
  <c r="AK259" i="103"/>
  <c r="AK258" i="103"/>
  <c r="AK257" i="103"/>
  <c r="AK256" i="103"/>
  <c r="AK255" i="103"/>
  <c r="AK254" i="103"/>
  <c r="AK253" i="103"/>
  <c r="AK252" i="103"/>
  <c r="AK251" i="103"/>
  <c r="AK250" i="103"/>
  <c r="AK249" i="103"/>
  <c r="AK248" i="103"/>
  <c r="AK247" i="103"/>
  <c r="AK246" i="103"/>
  <c r="AK245" i="103"/>
  <c r="AK244" i="103"/>
  <c r="AK243" i="103"/>
  <c r="AK242" i="103"/>
  <c r="AK241" i="103"/>
  <c r="AK240" i="103"/>
  <c r="AK239" i="103"/>
  <c r="AK238" i="103"/>
  <c r="AK237" i="103"/>
  <c r="AK236" i="103"/>
  <c r="AK235" i="103"/>
  <c r="AK234" i="103"/>
  <c r="AK233" i="103"/>
  <c r="AK232" i="103"/>
  <c r="AK231" i="103"/>
  <c r="AK230" i="103"/>
  <c r="AK229" i="103"/>
  <c r="AK228" i="103"/>
  <c r="AK227" i="103"/>
  <c r="AK226" i="103"/>
  <c r="AK225" i="103"/>
  <c r="AK224" i="103"/>
  <c r="AK223" i="103"/>
  <c r="AK222" i="103"/>
  <c r="AK221" i="103"/>
  <c r="AK220" i="103"/>
  <c r="AK219" i="103"/>
  <c r="AK218" i="103"/>
  <c r="AK217" i="103"/>
  <c r="AK216" i="103"/>
  <c r="AK215" i="103"/>
  <c r="AK214" i="103"/>
  <c r="AK213" i="103"/>
  <c r="AK212" i="103"/>
  <c r="AK211" i="103"/>
  <c r="AK210" i="103"/>
  <c r="AK209" i="103"/>
  <c r="AK208" i="103"/>
  <c r="AK207" i="103"/>
  <c r="AK206" i="103"/>
  <c r="AK205" i="103"/>
  <c r="AK204" i="103"/>
  <c r="AK203" i="103"/>
  <c r="AK202" i="103"/>
  <c r="AK201" i="103"/>
  <c r="AK200" i="103"/>
  <c r="AK199" i="103"/>
  <c r="AK198" i="103"/>
  <c r="AK197" i="103"/>
  <c r="AK196" i="103"/>
  <c r="AK195" i="103"/>
  <c r="AK194" i="103"/>
  <c r="AK193" i="103"/>
  <c r="AK192" i="103"/>
  <c r="AK191" i="103"/>
  <c r="AK190" i="103"/>
  <c r="AK189" i="103"/>
  <c r="AK188" i="103"/>
  <c r="AK187" i="103"/>
  <c r="AK186" i="103"/>
  <c r="AK185" i="103"/>
  <c r="AK184" i="103"/>
  <c r="AK183" i="103"/>
  <c r="AK182" i="103"/>
  <c r="AK181" i="103"/>
  <c r="AK180" i="103"/>
  <c r="AK179" i="103"/>
  <c r="AK178" i="103"/>
  <c r="AK177" i="103"/>
  <c r="AK176" i="103"/>
  <c r="AK175" i="103"/>
  <c r="AK174" i="103"/>
  <c r="AK173" i="103"/>
  <c r="AK172" i="103"/>
  <c r="AK171" i="103"/>
  <c r="AK170" i="103"/>
  <c r="AK169" i="103"/>
  <c r="AK168" i="103"/>
  <c r="AK167" i="103"/>
  <c r="AK166" i="103"/>
  <c r="AK165" i="103"/>
  <c r="AK164" i="103"/>
  <c r="AK163" i="103"/>
  <c r="AK162" i="103"/>
  <c r="AK161" i="103"/>
  <c r="AK160" i="103"/>
  <c r="AK159" i="103"/>
  <c r="AK158" i="103"/>
  <c r="AK157" i="103"/>
  <c r="AK156" i="103"/>
  <c r="AK155" i="103"/>
  <c r="AK154" i="103"/>
  <c r="AK153" i="103"/>
  <c r="AK152" i="103"/>
  <c r="AK151" i="103"/>
  <c r="AK150" i="103"/>
  <c r="AK149" i="103"/>
  <c r="AK148" i="103"/>
  <c r="AK147" i="103"/>
  <c r="AK146" i="103"/>
  <c r="AK145" i="103"/>
  <c r="AK144" i="103"/>
  <c r="AK143" i="103"/>
  <c r="AK142" i="103"/>
  <c r="AK141" i="103"/>
  <c r="AK140" i="103"/>
  <c r="AK139" i="103"/>
  <c r="AK138" i="103"/>
  <c r="AK137" i="103"/>
  <c r="AK136" i="103"/>
  <c r="AK135" i="103"/>
  <c r="AK134" i="103"/>
  <c r="AK133" i="103"/>
  <c r="AK132" i="103"/>
  <c r="AK131" i="103"/>
  <c r="AK130" i="103"/>
  <c r="AK129" i="103"/>
  <c r="AK128" i="103"/>
  <c r="AK127" i="103"/>
  <c r="AK126" i="103"/>
  <c r="AK125" i="103"/>
  <c r="AK124" i="103"/>
  <c r="AK123" i="103"/>
  <c r="AK122" i="103"/>
  <c r="AK121" i="103"/>
  <c r="AK120" i="103"/>
  <c r="AK119" i="103"/>
  <c r="AK118" i="103"/>
  <c r="AK117" i="103"/>
  <c r="AK116" i="103"/>
  <c r="AK115" i="103"/>
  <c r="AK114" i="103"/>
  <c r="AK113" i="103"/>
  <c r="AK112" i="103"/>
  <c r="AK111" i="103"/>
  <c r="AK110" i="103"/>
  <c r="AK109" i="103"/>
  <c r="AK108" i="103"/>
  <c r="AK107" i="103"/>
  <c r="AK106" i="103"/>
  <c r="AK105" i="103"/>
  <c r="AK104" i="103"/>
  <c r="AK103" i="103"/>
  <c r="AK102" i="103"/>
  <c r="AK101" i="103"/>
  <c r="AK100" i="103"/>
  <c r="AK99" i="103"/>
  <c r="AK98" i="103"/>
  <c r="AK97" i="103"/>
  <c r="AK96" i="103"/>
  <c r="AK95" i="103"/>
  <c r="AK94" i="103"/>
  <c r="AK93" i="103"/>
  <c r="AK92" i="103"/>
  <c r="AK91" i="103"/>
  <c r="AK90" i="103"/>
  <c r="AK89" i="103"/>
  <c r="AK88" i="103"/>
  <c r="AK87" i="103"/>
  <c r="AK86" i="103"/>
  <c r="AK85" i="103"/>
  <c r="AK84" i="103"/>
  <c r="AK83" i="103"/>
  <c r="AK82" i="103"/>
  <c r="AK81" i="103"/>
  <c r="AK80" i="103"/>
  <c r="AK79" i="103"/>
  <c r="AK78" i="103"/>
  <c r="AK77" i="103"/>
  <c r="AK76" i="103"/>
  <c r="AK75" i="103"/>
  <c r="AK74" i="103"/>
  <c r="AK73" i="103"/>
  <c r="AK72" i="103"/>
  <c r="AK71" i="103"/>
  <c r="AK70" i="103"/>
  <c r="AK69" i="103"/>
  <c r="AK68" i="103"/>
  <c r="AK67" i="103"/>
  <c r="AK66" i="103"/>
  <c r="AK65" i="103"/>
  <c r="AK64" i="103"/>
  <c r="AK63" i="103"/>
  <c r="AK62" i="103"/>
  <c r="AK61" i="103"/>
  <c r="AK60" i="103"/>
  <c r="AK59" i="103"/>
  <c r="AK58" i="103"/>
  <c r="AK57" i="103"/>
  <c r="AK56" i="103"/>
  <c r="AK55" i="103"/>
  <c r="AK54" i="103"/>
  <c r="AK53" i="103"/>
  <c r="AK52" i="103"/>
  <c r="AK51" i="103"/>
  <c r="AK50" i="103"/>
  <c r="AK49" i="103"/>
  <c r="AK48" i="103"/>
  <c r="AK47" i="103"/>
  <c r="AK46" i="103"/>
  <c r="AK45" i="103"/>
  <c r="AK44" i="103"/>
  <c r="AK43" i="103"/>
  <c r="AK42" i="103"/>
  <c r="AK41" i="103"/>
  <c r="AK40" i="103"/>
  <c r="AK39" i="103"/>
  <c r="AK38" i="103"/>
  <c r="AK37" i="103"/>
  <c r="AK6" i="103"/>
  <c r="AH173" i="103"/>
  <c r="N173" i="103"/>
  <c r="AH172" i="103"/>
  <c r="N172" i="103"/>
  <c r="AH171" i="103"/>
  <c r="N171" i="103"/>
  <c r="AH170" i="103"/>
  <c r="N170" i="103"/>
  <c r="AH169" i="103"/>
  <c r="N169" i="103"/>
  <c r="AH168" i="103"/>
  <c r="N168" i="103"/>
  <c r="AH167" i="103"/>
  <c r="N167" i="103"/>
  <c r="AH166" i="103"/>
  <c r="N166" i="103"/>
  <c r="AH165" i="103"/>
  <c r="N165" i="103"/>
  <c r="AH164" i="103"/>
  <c r="N164" i="103"/>
  <c r="AH163" i="103"/>
  <c r="N163" i="103"/>
  <c r="AH162" i="103"/>
  <c r="N162" i="103"/>
  <c r="AH161" i="103"/>
  <c r="N161" i="103"/>
  <c r="AH160" i="103"/>
  <c r="N160" i="103"/>
  <c r="AH159" i="103"/>
  <c r="N159" i="103"/>
  <c r="AH158" i="103"/>
  <c r="N158" i="103"/>
  <c r="AH157" i="103"/>
  <c r="N157" i="103"/>
  <c r="AH156" i="103"/>
  <c r="N156" i="103"/>
  <c r="AH155" i="103"/>
  <c r="N155" i="103"/>
  <c r="AH154" i="103"/>
  <c r="N154" i="103"/>
  <c r="AH153" i="103"/>
  <c r="N153" i="103"/>
  <c r="AH152" i="103"/>
  <c r="N152" i="103"/>
  <c r="AH151" i="103"/>
  <c r="N151" i="103"/>
  <c r="AH150" i="103"/>
  <c r="N150" i="103"/>
  <c r="AH149" i="103"/>
  <c r="N149" i="103"/>
  <c r="AH148" i="103"/>
  <c r="N148" i="103"/>
  <c r="AH147" i="103"/>
  <c r="N147" i="103"/>
  <c r="AH146" i="103"/>
  <c r="N146" i="103"/>
  <c r="AH145" i="103"/>
  <c r="N145" i="103"/>
  <c r="AH144" i="103"/>
  <c r="N144" i="103"/>
  <c r="AH143" i="103"/>
  <c r="N143" i="103"/>
  <c r="AH142" i="103"/>
  <c r="N142" i="103"/>
  <c r="AH141" i="103"/>
  <c r="N141" i="103"/>
  <c r="AH140" i="103"/>
  <c r="N140" i="103"/>
  <c r="AH139" i="103"/>
  <c r="N139" i="103"/>
  <c r="AH138" i="103"/>
  <c r="N138" i="103"/>
  <c r="AH137" i="103"/>
  <c r="N137" i="103"/>
  <c r="AH136" i="103"/>
  <c r="N136" i="103"/>
  <c r="AH135" i="103"/>
  <c r="N135" i="103"/>
  <c r="AH134" i="103"/>
  <c r="N134" i="103"/>
  <c r="AH133" i="103"/>
  <c r="N133" i="103"/>
  <c r="AH132" i="103"/>
  <c r="N132" i="103"/>
  <c r="AH131" i="103"/>
  <c r="N131" i="103"/>
  <c r="AH130" i="103"/>
  <c r="N130" i="103"/>
  <c r="AH129" i="103"/>
  <c r="N129" i="103"/>
  <c r="AH128" i="103"/>
  <c r="N128" i="103"/>
  <c r="AH127" i="103"/>
  <c r="N127" i="103"/>
  <c r="AH126" i="103"/>
  <c r="N126" i="103"/>
  <c r="AH125" i="103"/>
  <c r="N125" i="103"/>
  <c r="AH124" i="103"/>
  <c r="N124" i="103"/>
  <c r="AH123" i="103"/>
  <c r="N123" i="103"/>
  <c r="AH122" i="103"/>
  <c r="N122" i="103"/>
  <c r="AH121" i="103"/>
  <c r="N121" i="103"/>
  <c r="AH120" i="103"/>
  <c r="N120" i="103"/>
  <c r="AH119" i="103"/>
  <c r="N119" i="103"/>
  <c r="AH118" i="103"/>
  <c r="N118" i="103"/>
  <c r="AH117" i="103"/>
  <c r="N117" i="103"/>
  <c r="AH116" i="103"/>
  <c r="N116" i="103"/>
  <c r="AH115" i="103"/>
  <c r="N115" i="103"/>
  <c r="AH114" i="103"/>
  <c r="N114" i="103"/>
  <c r="AH113" i="103"/>
  <c r="N113" i="103"/>
  <c r="AH112" i="103"/>
  <c r="N112" i="103"/>
  <c r="AH111" i="103"/>
  <c r="N111" i="103"/>
  <c r="AH110" i="103"/>
  <c r="N110" i="103"/>
  <c r="AH109" i="103"/>
  <c r="N109" i="103"/>
  <c r="AH108" i="103"/>
  <c r="N108" i="103"/>
  <c r="AH107" i="103"/>
  <c r="N107" i="103"/>
  <c r="AH106" i="103"/>
  <c r="N106" i="103"/>
  <c r="AH105" i="103"/>
  <c r="N105" i="103"/>
  <c r="AH104" i="103"/>
  <c r="N104" i="103"/>
  <c r="AH103" i="103"/>
  <c r="N103" i="103"/>
  <c r="AH102" i="103"/>
  <c r="N102" i="103"/>
  <c r="AH101" i="103"/>
  <c r="N101" i="103"/>
  <c r="AH100" i="103"/>
  <c r="N100" i="103"/>
  <c r="AH99" i="103"/>
  <c r="N99" i="103"/>
  <c r="AH98" i="103"/>
  <c r="N98" i="103"/>
  <c r="AH97" i="103"/>
  <c r="N97" i="103"/>
  <c r="AH96" i="103"/>
  <c r="N96" i="103"/>
  <c r="AH95" i="103"/>
  <c r="N95" i="103"/>
  <c r="AH94" i="103"/>
  <c r="N94" i="103"/>
  <c r="AH93" i="103"/>
  <c r="N93" i="103"/>
  <c r="AH92" i="103"/>
  <c r="N92" i="103"/>
  <c r="AH91" i="103"/>
  <c r="N91" i="103"/>
  <c r="AH90" i="103"/>
  <c r="N90" i="103"/>
  <c r="AH89" i="103"/>
  <c r="N89" i="103"/>
  <c r="AH88" i="103"/>
  <c r="N88" i="103"/>
  <c r="AH87" i="103"/>
  <c r="N87" i="103"/>
  <c r="AH86" i="103"/>
  <c r="N86" i="103"/>
  <c r="AH85" i="103"/>
  <c r="N85" i="103"/>
  <c r="AH84" i="103"/>
  <c r="N84" i="103"/>
  <c r="AH83" i="103"/>
  <c r="N83" i="103"/>
  <c r="AH82" i="103"/>
  <c r="N82" i="103"/>
  <c r="AH81" i="103"/>
  <c r="N81" i="103"/>
  <c r="AH80" i="103"/>
  <c r="N80" i="103"/>
  <c r="AH79" i="103"/>
  <c r="N79" i="103"/>
  <c r="AH78" i="103"/>
  <c r="N78" i="103"/>
  <c r="AH77" i="103"/>
  <c r="N77" i="103"/>
  <c r="AH76" i="103"/>
  <c r="N76" i="103"/>
  <c r="AH75" i="103"/>
  <c r="N75" i="103"/>
  <c r="AH74" i="103"/>
  <c r="N74" i="103"/>
  <c r="AH73" i="103"/>
  <c r="N73" i="103"/>
  <c r="AH72" i="103"/>
  <c r="N72" i="103"/>
  <c r="AH71" i="103"/>
  <c r="N71" i="103"/>
  <c r="AH70" i="103"/>
  <c r="N70" i="103"/>
  <c r="AH69" i="103"/>
  <c r="N69" i="103"/>
  <c r="AH68" i="103"/>
  <c r="N68" i="103"/>
  <c r="AH67" i="103"/>
  <c r="N67" i="103"/>
  <c r="AH66" i="103"/>
  <c r="N66" i="103"/>
  <c r="AH65" i="103"/>
  <c r="N65" i="103"/>
  <c r="AH64" i="103"/>
  <c r="N64" i="103"/>
  <c r="AH63" i="103"/>
  <c r="N63" i="103"/>
  <c r="AH62" i="103"/>
  <c r="N62" i="103"/>
  <c r="AH61" i="103"/>
  <c r="N61" i="103"/>
  <c r="AH60" i="103"/>
  <c r="N60" i="103"/>
  <c r="AH59" i="103"/>
  <c r="N59" i="103"/>
  <c r="AH58" i="103"/>
  <c r="N58" i="103"/>
  <c r="AH57" i="103"/>
  <c r="N57" i="103"/>
  <c r="AH56" i="103"/>
  <c r="N56" i="103"/>
  <c r="AH55" i="103"/>
  <c r="N55" i="103"/>
  <c r="AH54" i="103"/>
  <c r="N54" i="103"/>
  <c r="AH53" i="103"/>
  <c r="N53" i="103"/>
  <c r="AH52" i="103"/>
  <c r="N52" i="103"/>
  <c r="AH51" i="103"/>
  <c r="N51" i="103"/>
  <c r="AH50" i="103"/>
  <c r="N50" i="103"/>
  <c r="AH49" i="103"/>
  <c r="N49" i="103"/>
  <c r="AH48" i="103"/>
  <c r="N48" i="103"/>
  <c r="AH47" i="103"/>
  <c r="N47" i="103"/>
  <c r="AH46" i="103"/>
  <c r="N46" i="103"/>
  <c r="AH45" i="103"/>
  <c r="N45" i="103"/>
  <c r="AH299" i="103"/>
  <c r="N299" i="103"/>
  <c r="AH298" i="103"/>
  <c r="N298" i="103"/>
  <c r="AH297" i="103"/>
  <c r="N297" i="103"/>
  <c r="AH296" i="103"/>
  <c r="N296" i="103"/>
  <c r="AH295" i="103"/>
  <c r="N295" i="103"/>
  <c r="AH294" i="103"/>
  <c r="N294" i="103"/>
  <c r="AH293" i="103"/>
  <c r="N293" i="103"/>
  <c r="AH292" i="103"/>
  <c r="N292" i="103"/>
  <c r="AH291" i="103"/>
  <c r="N291" i="103"/>
  <c r="AH290" i="103"/>
  <c r="N290" i="103"/>
  <c r="AH289" i="103"/>
  <c r="N289" i="103"/>
  <c r="AH288" i="103"/>
  <c r="N288" i="103"/>
  <c r="AH287" i="103"/>
  <c r="N287" i="103"/>
  <c r="AH286" i="103"/>
  <c r="N286" i="103"/>
  <c r="AH285" i="103"/>
  <c r="N285" i="103"/>
  <c r="AH284" i="103"/>
  <c r="N284" i="103"/>
  <c r="AH283" i="103"/>
  <c r="N283" i="103"/>
  <c r="AH282" i="103"/>
  <c r="N282" i="103"/>
  <c r="AH281" i="103"/>
  <c r="N281" i="103"/>
  <c r="AH280" i="103"/>
  <c r="N280" i="103"/>
  <c r="AH279" i="103"/>
  <c r="N279" i="103"/>
  <c r="AH278" i="103"/>
  <c r="N278" i="103"/>
  <c r="AH277" i="103"/>
  <c r="N277" i="103"/>
  <c r="AH276" i="103"/>
  <c r="N276" i="103"/>
  <c r="AH275" i="103"/>
  <c r="N275" i="103"/>
  <c r="AH274" i="103"/>
  <c r="N274" i="103"/>
  <c r="AH273" i="103"/>
  <c r="N273" i="103"/>
  <c r="AH272" i="103"/>
  <c r="N272" i="103"/>
  <c r="AH271" i="103"/>
  <c r="N271" i="103"/>
  <c r="AH270" i="103"/>
  <c r="N270" i="103"/>
  <c r="AH269" i="103"/>
  <c r="N269" i="103"/>
  <c r="AH268" i="103"/>
  <c r="N268" i="103"/>
  <c r="AH267" i="103"/>
  <c r="N267" i="103"/>
  <c r="AH266" i="103"/>
  <c r="N266" i="103"/>
  <c r="AH265" i="103"/>
  <c r="N265" i="103"/>
  <c r="AH264" i="103"/>
  <c r="N264" i="103"/>
  <c r="AH263" i="103"/>
  <c r="N263" i="103"/>
  <c r="AH262" i="103"/>
  <c r="N262" i="103"/>
  <c r="AH261" i="103"/>
  <c r="N261" i="103"/>
  <c r="AH260" i="103"/>
  <c r="N260" i="103"/>
  <c r="AH259" i="103"/>
  <c r="N259" i="103"/>
  <c r="AH258" i="103"/>
  <c r="N258" i="103"/>
  <c r="AH257" i="103"/>
  <c r="N257" i="103"/>
  <c r="AH256" i="103"/>
  <c r="N256" i="103"/>
  <c r="AH255" i="103"/>
  <c r="N255" i="103"/>
  <c r="AH254" i="103"/>
  <c r="N254" i="103"/>
  <c r="AH253" i="103"/>
  <c r="N253" i="103"/>
  <c r="AH252" i="103"/>
  <c r="N252" i="103"/>
  <c r="AH251" i="103"/>
  <c r="N251" i="103"/>
  <c r="AH250" i="103"/>
  <c r="N250" i="103"/>
  <c r="AH249" i="103"/>
  <c r="N249" i="103"/>
  <c r="AH248" i="103"/>
  <c r="N248" i="103"/>
  <c r="AH247" i="103"/>
  <c r="N247" i="103"/>
  <c r="AH246" i="103"/>
  <c r="N246" i="103"/>
  <c r="AH245" i="103"/>
  <c r="N245" i="103"/>
  <c r="AH244" i="103"/>
  <c r="N244" i="103"/>
  <c r="AH243" i="103"/>
  <c r="N243" i="103"/>
  <c r="AH242" i="103"/>
  <c r="N242" i="103"/>
  <c r="AH241" i="103"/>
  <c r="N241" i="103"/>
  <c r="AH240" i="103"/>
  <c r="N240" i="103"/>
  <c r="AH239" i="103"/>
  <c r="N239" i="103"/>
  <c r="AH238" i="103"/>
  <c r="N238" i="103"/>
  <c r="AH237" i="103"/>
  <c r="N237" i="103"/>
  <c r="AH236" i="103"/>
  <c r="N236" i="103"/>
  <c r="AH235" i="103"/>
  <c r="N235" i="103"/>
  <c r="AH234" i="103"/>
  <c r="N234" i="103"/>
  <c r="AH233" i="103"/>
  <c r="N233" i="103"/>
  <c r="AH232" i="103"/>
  <c r="N232" i="103"/>
  <c r="AH231" i="103"/>
  <c r="N231" i="103"/>
  <c r="AH230" i="103"/>
  <c r="N230" i="103"/>
  <c r="AH229" i="103"/>
  <c r="N229" i="103"/>
  <c r="AH228" i="103"/>
  <c r="N228" i="103"/>
  <c r="AH227" i="103"/>
  <c r="N227" i="103"/>
  <c r="AH226" i="103"/>
  <c r="N226" i="103"/>
  <c r="AH225" i="103"/>
  <c r="N225" i="103"/>
  <c r="AH224" i="103"/>
  <c r="N224" i="103"/>
  <c r="AH223" i="103"/>
  <c r="N223" i="103"/>
  <c r="AH222" i="103"/>
  <c r="N222" i="103"/>
  <c r="AH221" i="103"/>
  <c r="N221" i="103"/>
  <c r="AH220" i="103"/>
  <c r="N220" i="103"/>
  <c r="AH219" i="103"/>
  <c r="N219" i="103"/>
  <c r="AH218" i="103"/>
  <c r="N218" i="103"/>
  <c r="AH217" i="103"/>
  <c r="N217" i="103"/>
  <c r="AH216" i="103"/>
  <c r="N216" i="103"/>
  <c r="AH215" i="103"/>
  <c r="N215" i="103"/>
  <c r="AH214" i="103"/>
  <c r="N214" i="103"/>
  <c r="AH213" i="103"/>
  <c r="N213" i="103"/>
  <c r="AH212" i="103"/>
  <c r="N212" i="103"/>
  <c r="AH211" i="103"/>
  <c r="N211" i="103"/>
  <c r="AH210" i="103"/>
  <c r="N210" i="103"/>
  <c r="AH209" i="103"/>
  <c r="N209" i="103"/>
  <c r="AH208" i="103"/>
  <c r="N208" i="103"/>
  <c r="AH207" i="103"/>
  <c r="N207" i="103"/>
  <c r="AH206" i="103"/>
  <c r="N206" i="103"/>
  <c r="AH205" i="103"/>
  <c r="N205" i="103"/>
  <c r="AH204" i="103"/>
  <c r="N204" i="103"/>
  <c r="AH203" i="103"/>
  <c r="N203" i="103"/>
  <c r="AH202" i="103"/>
  <c r="N202" i="103"/>
  <c r="AH201" i="103"/>
  <c r="N201" i="103"/>
  <c r="AH200" i="103"/>
  <c r="N200" i="103"/>
  <c r="AH199" i="103"/>
  <c r="N199" i="103"/>
  <c r="AH198" i="103"/>
  <c r="N198" i="103"/>
  <c r="AH197" i="103"/>
  <c r="N197" i="103"/>
  <c r="AH196" i="103"/>
  <c r="N196" i="103"/>
  <c r="AH195" i="103"/>
  <c r="N195" i="103"/>
  <c r="AH194" i="103"/>
  <c r="N194" i="103"/>
  <c r="AH193" i="103"/>
  <c r="N193" i="103"/>
  <c r="AH192" i="103"/>
  <c r="N192" i="103"/>
  <c r="AH191" i="103"/>
  <c r="N191" i="103"/>
  <c r="AH190" i="103"/>
  <c r="N190" i="103"/>
  <c r="AH189" i="103"/>
  <c r="N189" i="103"/>
  <c r="AH188" i="103"/>
  <c r="N188" i="103"/>
  <c r="AH187" i="103"/>
  <c r="N187" i="103"/>
  <c r="AH186" i="103"/>
  <c r="N186" i="103"/>
  <c r="AH185" i="103"/>
  <c r="N185" i="103"/>
  <c r="AH184" i="103"/>
  <c r="N184" i="103"/>
  <c r="AH183" i="103"/>
  <c r="N183" i="103"/>
  <c r="AH182" i="103"/>
  <c r="N182" i="103"/>
  <c r="AH181" i="103"/>
  <c r="N181" i="103"/>
  <c r="AH180" i="103"/>
  <c r="N180" i="103"/>
  <c r="AH179" i="103"/>
  <c r="N179" i="103"/>
  <c r="AH178" i="103"/>
  <c r="N178" i="103"/>
  <c r="AH177" i="103"/>
  <c r="N177" i="103"/>
  <c r="AH176" i="103"/>
  <c r="N176" i="103"/>
  <c r="AH175" i="103"/>
  <c r="N175" i="103"/>
  <c r="AH174" i="103"/>
  <c r="N174" i="103"/>
  <c r="AH44" i="103"/>
  <c r="N44" i="103"/>
  <c r="AH43" i="103"/>
  <c r="N43" i="103"/>
  <c r="AH400" i="103"/>
  <c r="AH399" i="103"/>
  <c r="AH398" i="103"/>
  <c r="AH397" i="103"/>
  <c r="AH396" i="103"/>
  <c r="AH395" i="103"/>
  <c r="AH394" i="103"/>
  <c r="AH393" i="103"/>
  <c r="AH392" i="103"/>
  <c r="AH391" i="103"/>
  <c r="AH390" i="103"/>
  <c r="AH389" i="103"/>
  <c r="AH388" i="103"/>
  <c r="AH387" i="103"/>
  <c r="AH386" i="103"/>
  <c r="AH385" i="103"/>
  <c r="AH384" i="103"/>
  <c r="AH383" i="103"/>
  <c r="AH382" i="103"/>
  <c r="AH381" i="103"/>
  <c r="AH380" i="103"/>
  <c r="AH379" i="103"/>
  <c r="AH378" i="103"/>
  <c r="AH377" i="103"/>
  <c r="AH376" i="103"/>
  <c r="AH375" i="103"/>
  <c r="AH374" i="103"/>
  <c r="AH373" i="103"/>
  <c r="AH372" i="103"/>
  <c r="AH371" i="103"/>
  <c r="AH370" i="103"/>
  <c r="AH369" i="103"/>
  <c r="AH368" i="103"/>
  <c r="AH367" i="103"/>
  <c r="AH366" i="103"/>
  <c r="AH365" i="103"/>
  <c r="AH364" i="103"/>
  <c r="AH363" i="103"/>
  <c r="AH362" i="103"/>
  <c r="AH361" i="103"/>
  <c r="AH360" i="103"/>
  <c r="AH359" i="103"/>
  <c r="AH358" i="103"/>
  <c r="AH357" i="103"/>
  <c r="AH356" i="103"/>
  <c r="AH355" i="103"/>
  <c r="AH354" i="103"/>
  <c r="AH353" i="103"/>
  <c r="AH352" i="103"/>
  <c r="AH351" i="103"/>
  <c r="AH350" i="103"/>
  <c r="AH349" i="103"/>
  <c r="AH348" i="103"/>
  <c r="AH347" i="103"/>
  <c r="AH346" i="103"/>
  <c r="AH345" i="103"/>
  <c r="AH344" i="103"/>
  <c r="AH343" i="103"/>
  <c r="AH342" i="103"/>
  <c r="AH341" i="103"/>
  <c r="AH340" i="103"/>
  <c r="AH339" i="103"/>
  <c r="AH338" i="103"/>
  <c r="AH337" i="103"/>
  <c r="AH336" i="103"/>
  <c r="AH335" i="103"/>
  <c r="AH334" i="103"/>
  <c r="AH333" i="103"/>
  <c r="AH332" i="103"/>
  <c r="AH331" i="103"/>
  <c r="AH330" i="103"/>
  <c r="AH329" i="103"/>
  <c r="AH328" i="103"/>
  <c r="AH327" i="103"/>
  <c r="AH326" i="103"/>
  <c r="AH325" i="103"/>
  <c r="AH324" i="103"/>
  <c r="AH323" i="103"/>
  <c r="AH322" i="103"/>
  <c r="AH321" i="103"/>
  <c r="AH320" i="103"/>
  <c r="AH319" i="103"/>
  <c r="AH318" i="103"/>
  <c r="AH317" i="103"/>
  <c r="AH316" i="103"/>
  <c r="AH315" i="103"/>
  <c r="AH314" i="103"/>
  <c r="AH313" i="103"/>
  <c r="AH312" i="103"/>
  <c r="AH311" i="103"/>
  <c r="AH310" i="103"/>
  <c r="AH309" i="103"/>
  <c r="AH308" i="103"/>
  <c r="AH307" i="103"/>
  <c r="AH306" i="103"/>
  <c r="AH305" i="103"/>
  <c r="AH304" i="103"/>
  <c r="AH303" i="103"/>
  <c r="AH302" i="103"/>
  <c r="AH301" i="103"/>
  <c r="AH300" i="103"/>
  <c r="AH42" i="103"/>
  <c r="AH41" i="103"/>
  <c r="AH40" i="103"/>
  <c r="AH39" i="103"/>
  <c r="AH38" i="103"/>
  <c r="AH37" i="103"/>
  <c r="AH6" i="103"/>
  <c r="N400" i="103"/>
  <c r="N399" i="103"/>
  <c r="N398" i="103"/>
  <c r="N397" i="103"/>
  <c r="N396" i="103"/>
  <c r="N395" i="103"/>
  <c r="N394" i="103"/>
  <c r="N393" i="103"/>
  <c r="N392" i="103"/>
  <c r="N391" i="103"/>
  <c r="N390" i="103"/>
  <c r="N389" i="103"/>
  <c r="N388" i="103"/>
  <c r="N387" i="103"/>
  <c r="N386" i="103"/>
  <c r="N385" i="103"/>
  <c r="N384" i="103"/>
  <c r="N383" i="103"/>
  <c r="N382" i="103"/>
  <c r="N381" i="103"/>
  <c r="N380" i="103"/>
  <c r="N379" i="103"/>
  <c r="N378" i="103"/>
  <c r="N377" i="103"/>
  <c r="N376" i="103"/>
  <c r="N375" i="103"/>
  <c r="N374" i="103"/>
  <c r="N373" i="103"/>
  <c r="N372" i="103"/>
  <c r="N371" i="103"/>
  <c r="N370" i="103"/>
  <c r="N369" i="103"/>
  <c r="N368" i="103"/>
  <c r="N367" i="103"/>
  <c r="N366" i="103"/>
  <c r="N365" i="103"/>
  <c r="N364" i="103"/>
  <c r="N363" i="103"/>
  <c r="N362" i="103"/>
  <c r="N361" i="103"/>
  <c r="N360" i="103"/>
  <c r="N359" i="103"/>
  <c r="N358" i="103"/>
  <c r="N357" i="103"/>
  <c r="N356" i="103"/>
  <c r="N355" i="103"/>
  <c r="N354" i="103"/>
  <c r="N353" i="103"/>
  <c r="N352" i="103"/>
  <c r="N351" i="103"/>
  <c r="N350" i="103"/>
  <c r="N349" i="103"/>
  <c r="N348" i="103"/>
  <c r="N347" i="103"/>
  <c r="N346" i="103"/>
  <c r="N345" i="103"/>
  <c r="N344" i="103"/>
  <c r="N343" i="103"/>
  <c r="N342" i="103"/>
  <c r="N341" i="103"/>
  <c r="N340" i="103"/>
  <c r="N339" i="103"/>
  <c r="N338" i="103"/>
  <c r="N337" i="103"/>
  <c r="N336" i="103"/>
  <c r="N335" i="103"/>
  <c r="N334" i="103"/>
  <c r="N333" i="103"/>
  <c r="N332" i="103"/>
  <c r="N331" i="103"/>
  <c r="N330" i="103"/>
  <c r="N329" i="103"/>
  <c r="N328" i="103"/>
  <c r="N327" i="103"/>
  <c r="N326" i="103"/>
  <c r="N325" i="103"/>
  <c r="N324" i="103"/>
  <c r="N323" i="103"/>
  <c r="N322" i="103"/>
  <c r="N321" i="103"/>
  <c r="N320" i="103"/>
  <c r="N319" i="103"/>
  <c r="N318" i="103"/>
  <c r="N317" i="103"/>
  <c r="N316" i="103"/>
  <c r="N315" i="103"/>
  <c r="N314" i="103"/>
  <c r="N313" i="103"/>
  <c r="N312" i="103"/>
  <c r="N311" i="103"/>
  <c r="N310" i="103"/>
  <c r="N309" i="103"/>
  <c r="N308" i="103"/>
  <c r="N307" i="103"/>
  <c r="N306" i="103"/>
  <c r="N305" i="103"/>
  <c r="N304" i="103"/>
  <c r="N303" i="103"/>
  <c r="N302" i="103"/>
  <c r="N301" i="103"/>
  <c r="N300" i="103"/>
  <c r="N42" i="103"/>
  <c r="N41" i="103"/>
  <c r="N40" i="103"/>
  <c r="N39" i="103"/>
  <c r="N38" i="103"/>
  <c r="N37" i="103"/>
  <c r="N6" i="103"/>
  <c r="A2842" i="68"/>
  <c r="A2857" i="68"/>
  <c r="A2856" i="68"/>
  <c r="A2855" i="68"/>
  <c r="A2854" i="68"/>
  <c r="A2853" i="68"/>
  <c r="A2852" i="68"/>
  <c r="A2851" i="68"/>
  <c r="A2850" i="68"/>
  <c r="A2849" i="68"/>
  <c r="A2848" i="68"/>
  <c r="A2847" i="68"/>
  <c r="A2846" i="68"/>
  <c r="A2845" i="68"/>
  <c r="A2844" i="68"/>
  <c r="A2843" i="68"/>
  <c r="B1" i="103"/>
  <c r="J118" i="69"/>
  <c r="J117" i="69"/>
  <c r="J116" i="69"/>
  <c r="J115" i="69"/>
  <c r="J114" i="69"/>
  <c r="J113" i="69"/>
  <c r="J112" i="69"/>
  <c r="J111" i="69"/>
  <c r="J110" i="69"/>
  <c r="J109" i="69"/>
  <c r="J108" i="69"/>
  <c r="J107" i="69"/>
  <c r="J106" i="69"/>
  <c r="J105" i="69"/>
  <c r="J104" i="69"/>
  <c r="J103" i="69"/>
  <c r="J102" i="69"/>
  <c r="J101" i="69"/>
  <c r="J100" i="69"/>
  <c r="J99" i="69"/>
  <c r="J98" i="69"/>
  <c r="J97" i="69"/>
  <c r="J96" i="69"/>
  <c r="J95" i="69"/>
  <c r="J94" i="69"/>
  <c r="J93" i="69"/>
  <c r="J92" i="69"/>
  <c r="J91" i="69"/>
  <c r="J90" i="69"/>
  <c r="J89" i="69"/>
  <c r="J88" i="69"/>
  <c r="J87" i="69"/>
  <c r="J86" i="69"/>
  <c r="J85" i="69"/>
  <c r="J84" i="69"/>
  <c r="J83" i="69"/>
  <c r="J82" i="69"/>
  <c r="J81" i="69"/>
  <c r="J80" i="69"/>
  <c r="J79" i="69"/>
  <c r="J78" i="69"/>
  <c r="J77" i="69"/>
  <c r="J76" i="69"/>
  <c r="J75" i="69"/>
  <c r="J74" i="69"/>
  <c r="J73" i="69"/>
  <c r="J72" i="69"/>
  <c r="J71" i="69"/>
  <c r="J70" i="69"/>
  <c r="J69" i="69"/>
  <c r="J68" i="69"/>
  <c r="J67" i="69"/>
  <c r="J66" i="69"/>
  <c r="J65" i="69"/>
  <c r="J64" i="69"/>
  <c r="J63" i="69"/>
  <c r="J62" i="69"/>
  <c r="J61" i="69"/>
  <c r="J60" i="69"/>
  <c r="J59" i="69"/>
  <c r="J58" i="69"/>
  <c r="J57" i="69"/>
  <c r="J56" i="69"/>
  <c r="J55" i="69"/>
  <c r="J54" i="69"/>
  <c r="J53" i="69"/>
  <c r="J52" i="69"/>
  <c r="J51" i="69"/>
  <c r="J50" i="69"/>
  <c r="J49" i="69"/>
  <c r="J48" i="69"/>
  <c r="J47" i="69"/>
  <c r="J46" i="69"/>
  <c r="J45" i="69"/>
  <c r="J44" i="69"/>
  <c r="J43" i="69"/>
  <c r="J42" i="69"/>
  <c r="J41" i="69"/>
  <c r="J40" i="69"/>
  <c r="J39" i="69"/>
  <c r="J38" i="69"/>
  <c r="J37" i="69"/>
  <c r="J36" i="69"/>
  <c r="J35" i="69"/>
  <c r="J34" i="69"/>
  <c r="J33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15" i="69"/>
  <c r="J14" i="69"/>
  <c r="J13" i="69"/>
  <c r="J12" i="69"/>
  <c r="J11" i="69"/>
  <c r="J10" i="69"/>
  <c r="J9" i="69"/>
  <c r="J8" i="69"/>
  <c r="J7" i="69"/>
  <c r="J6" i="69"/>
  <c r="B1" i="69"/>
  <c r="B380" i="101"/>
  <c r="D380" i="101"/>
  <c r="D382" i="101" s="1"/>
  <c r="B381" i="101"/>
  <c r="D381" i="101"/>
  <c r="B383" i="101"/>
  <c r="D383" i="101"/>
  <c r="B377" i="100"/>
  <c r="J377" i="100"/>
  <c r="L377" i="100"/>
  <c r="L379" i="100" s="1"/>
  <c r="B378" i="100"/>
  <c r="J378" i="100"/>
  <c r="L378" i="100"/>
  <c r="B380" i="100"/>
  <c r="J380" i="100"/>
  <c r="L380" i="100"/>
  <c r="M3" i="98"/>
  <c r="F11" i="7"/>
  <c r="F7" i="7"/>
  <c r="M27" i="116"/>
  <c r="L346" i="103"/>
  <c r="X346" i="103" s="1"/>
  <c r="L239" i="103"/>
  <c r="X239" i="103" s="1"/>
  <c r="L16" i="103"/>
  <c r="X16" i="103" s="1"/>
  <c r="P32" i="116"/>
  <c r="R32" i="116"/>
  <c r="P40" i="116"/>
  <c r="P37" i="116"/>
  <c r="P29" i="116"/>
  <c r="R29" i="116"/>
  <c r="S29" i="116" s="1"/>
  <c r="P35" i="116"/>
  <c r="R35" i="116"/>
  <c r="R18" i="98"/>
  <c r="O53" i="22"/>
  <c r="O29" i="22" s="1"/>
  <c r="R14" i="98"/>
  <c r="I53" i="22" s="1"/>
  <c r="X9" i="22" s="1"/>
  <c r="H85" i="69"/>
  <c r="I85" i="69" s="1"/>
  <c r="H5" i="117"/>
  <c r="H116" i="69"/>
  <c r="I116" i="69" s="1"/>
  <c r="H32" i="69"/>
  <c r="I32" i="69" s="1"/>
  <c r="H81" i="69"/>
  <c r="I81" i="69" s="1"/>
  <c r="L322" i="103"/>
  <c r="X322" i="103" s="1"/>
  <c r="F116" i="115"/>
  <c r="G116" i="115" s="1"/>
  <c r="L147" i="103"/>
  <c r="X147" i="103" s="1"/>
  <c r="L270" i="103"/>
  <c r="X270" i="103" s="1"/>
  <c r="L167" i="103"/>
  <c r="X167" i="103" s="1"/>
  <c r="L396" i="103"/>
  <c r="X396" i="103" s="1"/>
  <c r="F182" i="115"/>
  <c r="G182" i="115" s="1"/>
  <c r="F109" i="115"/>
  <c r="G109" i="115" s="1"/>
  <c r="F181" i="115"/>
  <c r="G181" i="115" s="1"/>
  <c r="F111" i="115"/>
  <c r="G111" i="115" s="1"/>
  <c r="F32" i="115"/>
  <c r="G32" i="115" s="1"/>
  <c r="F72" i="115"/>
  <c r="G72" i="115" s="1"/>
  <c r="F177" i="115"/>
  <c r="G177" i="115" s="1"/>
  <c r="F92" i="115"/>
  <c r="G92" i="115" s="1"/>
  <c r="F62" i="115"/>
  <c r="G62" i="115" s="1"/>
  <c r="L371" i="103"/>
  <c r="X371" i="103" s="1"/>
  <c r="L330" i="103"/>
  <c r="X330" i="103" s="1"/>
  <c r="L292" i="103"/>
  <c r="X292" i="103" s="1"/>
  <c r="L245" i="103"/>
  <c r="X245" i="103" s="1"/>
  <c r="L202" i="103"/>
  <c r="X202" i="103" s="1"/>
  <c r="L163" i="103"/>
  <c r="X163" i="103" s="1"/>
  <c r="L115" i="103"/>
  <c r="L74" i="103"/>
  <c r="X74" i="103" s="1"/>
  <c r="L38" i="103"/>
  <c r="X38" i="103" s="1"/>
  <c r="F106" i="115"/>
  <c r="G106" i="115" s="1"/>
  <c r="L388" i="103"/>
  <c r="L351" i="103"/>
  <c r="X351" i="103" s="1"/>
  <c r="L306" i="103"/>
  <c r="X306" i="103" s="1"/>
  <c r="L251" i="103"/>
  <c r="X251" i="103" s="1"/>
  <c r="L218" i="103"/>
  <c r="X218" i="103" s="1"/>
  <c r="L174" i="103"/>
  <c r="X174" i="103" s="1"/>
  <c r="L126" i="103"/>
  <c r="X126" i="103" s="1"/>
  <c r="L89" i="103"/>
  <c r="X89" i="103" s="1"/>
  <c r="L43" i="103"/>
  <c r="X43" i="103" s="1"/>
  <c r="F21" i="115"/>
  <c r="G21" i="115" s="1"/>
  <c r="L377" i="103"/>
  <c r="L305" i="103"/>
  <c r="X305" i="103" s="1"/>
  <c r="L217" i="103"/>
  <c r="X217" i="103" s="1"/>
  <c r="L129" i="103"/>
  <c r="L57" i="103"/>
  <c r="F174" i="115"/>
  <c r="G174" i="115" s="1"/>
  <c r="L349" i="103"/>
  <c r="X349" i="103" s="1"/>
  <c r="L293" i="103"/>
  <c r="X293" i="103" s="1"/>
  <c r="L234" i="103"/>
  <c r="X234" i="103" s="1"/>
  <c r="L176" i="103"/>
  <c r="X176" i="103" s="1"/>
  <c r="L116" i="103"/>
  <c r="X116" i="103" s="1"/>
  <c r="L45" i="103"/>
  <c r="X45" i="103" s="1"/>
  <c r="L316" i="103"/>
  <c r="X316" i="103" s="1"/>
  <c r="L200" i="103"/>
  <c r="X200" i="103" s="1"/>
  <c r="L68" i="103"/>
  <c r="X68" i="103" s="1"/>
  <c r="F40" i="115"/>
  <c r="G40" i="115" s="1"/>
  <c r="L376" i="103"/>
  <c r="X376" i="103" s="1"/>
  <c r="L304" i="103"/>
  <c r="L246" i="103"/>
  <c r="X246" i="103" s="1"/>
  <c r="L157" i="103"/>
  <c r="X157" i="103" s="1"/>
  <c r="L99" i="103"/>
  <c r="X99" i="103" s="1"/>
  <c r="L41" i="103"/>
  <c r="X41" i="103" s="1"/>
  <c r="L88" i="103"/>
  <c r="X88" i="103" s="1"/>
  <c r="L235" i="103"/>
  <c r="X235" i="103" s="1"/>
  <c r="L350" i="103"/>
  <c r="X350" i="103" s="1"/>
  <c r="F176" i="115"/>
  <c r="G176" i="115" s="1"/>
  <c r="F55" i="115"/>
  <c r="G55" i="115" s="1"/>
  <c r="F169" i="115"/>
  <c r="G169" i="115" s="1"/>
  <c r="F96" i="115"/>
  <c r="G96" i="115" s="1"/>
  <c r="F8" i="115"/>
  <c r="G8" i="115" s="1"/>
  <c r="F131" i="115"/>
  <c r="G131" i="115" s="1"/>
  <c r="F65" i="115"/>
  <c r="G65" i="115" s="1"/>
  <c r="F156" i="115"/>
  <c r="G156" i="115" s="1"/>
  <c r="F61" i="115"/>
  <c r="G61" i="115" s="1"/>
  <c r="F183" i="115"/>
  <c r="G183" i="115" s="1"/>
  <c r="F38" i="115"/>
  <c r="G38" i="115" s="1"/>
  <c r="L360" i="103"/>
  <c r="X360" i="103" s="1"/>
  <c r="L326" i="103"/>
  <c r="X326" i="103" s="1"/>
  <c r="L275" i="103"/>
  <c r="X275" i="103" s="1"/>
  <c r="L233" i="103"/>
  <c r="X233" i="103" s="1"/>
  <c r="L198" i="103"/>
  <c r="X198" i="103" s="1"/>
  <c r="L149" i="103"/>
  <c r="L104" i="103"/>
  <c r="X104" i="103" s="1"/>
  <c r="L70" i="103"/>
  <c r="X70" i="103" s="1"/>
  <c r="L15" i="103"/>
  <c r="X15" i="103" s="1"/>
  <c r="F23" i="115"/>
  <c r="G23" i="115" s="1"/>
  <c r="P6" i="114"/>
  <c r="L384" i="103"/>
  <c r="X384" i="103" s="1"/>
  <c r="L337" i="103"/>
  <c r="X337" i="103" s="1"/>
  <c r="L286" i="103"/>
  <c r="L248" i="103"/>
  <c r="X248" i="103" s="1"/>
  <c r="L204" i="103"/>
  <c r="X204" i="103" s="1"/>
  <c r="L155" i="103"/>
  <c r="X155" i="103" s="1"/>
  <c r="L122" i="103"/>
  <c r="L76" i="103"/>
  <c r="X76" i="103" s="1"/>
  <c r="L30" i="103"/>
  <c r="X30" i="103" s="1"/>
  <c r="L370" i="103"/>
  <c r="X370" i="103" s="1"/>
  <c r="L277" i="103"/>
  <c r="X277" i="103" s="1"/>
  <c r="L189" i="103"/>
  <c r="X189" i="103" s="1"/>
  <c r="L121" i="103"/>
  <c r="X121" i="103" s="1"/>
  <c r="L36" i="103"/>
  <c r="F28" i="115"/>
  <c r="G28" i="115" s="1"/>
  <c r="L343" i="103"/>
  <c r="X343" i="103" s="1"/>
  <c r="L287" i="103"/>
  <c r="X287" i="103" s="1"/>
  <c r="L227" i="103"/>
  <c r="X227" i="103" s="1"/>
  <c r="L168" i="103"/>
  <c r="X168" i="103" s="1"/>
  <c r="L109" i="103"/>
  <c r="X109" i="103" s="1"/>
  <c r="L32" i="103"/>
  <c r="X32" i="103" s="1"/>
  <c r="F178" i="115"/>
  <c r="G178" i="115" s="1"/>
  <c r="L273" i="103"/>
  <c r="X273" i="103" s="1"/>
  <c r="L139" i="103"/>
  <c r="L13" i="103"/>
  <c r="X13" i="103" s="1"/>
  <c r="L361" i="103"/>
  <c r="X361" i="103" s="1"/>
  <c r="L291" i="103"/>
  <c r="X291" i="103" s="1"/>
  <c r="L216" i="103"/>
  <c r="X216" i="103" s="1"/>
  <c r="L142" i="103"/>
  <c r="X142" i="103" s="1"/>
  <c r="L83" i="103"/>
  <c r="X83" i="103" s="1"/>
  <c r="L28" i="103"/>
  <c r="X28" i="103" s="1"/>
  <c r="L6" i="103"/>
  <c r="L117" i="103"/>
  <c r="X117" i="103" s="1"/>
  <c r="L265" i="103"/>
  <c r="X265" i="103" s="1"/>
  <c r="L379" i="103"/>
  <c r="X379" i="103" s="1"/>
  <c r="L253" i="103"/>
  <c r="X253" i="103" s="1"/>
  <c r="F121" i="115"/>
  <c r="G121" i="115" s="1"/>
  <c r="F48" i="115"/>
  <c r="G48" i="115" s="1"/>
  <c r="F101" i="115"/>
  <c r="G101" i="115" s="1"/>
  <c r="F199" i="115"/>
  <c r="G199" i="115" s="1"/>
  <c r="F10" i="115"/>
  <c r="G10" i="115" s="1"/>
  <c r="L389" i="103"/>
  <c r="X389" i="103" s="1"/>
  <c r="L296" i="103"/>
  <c r="X296" i="103" s="1"/>
  <c r="L211" i="103"/>
  <c r="X211" i="103" s="1"/>
  <c r="L131" i="103"/>
  <c r="L40" i="103"/>
  <c r="X40" i="103" s="1"/>
  <c r="L317" i="103"/>
  <c r="X317" i="103" s="1"/>
  <c r="L222" i="103"/>
  <c r="X222" i="103" s="1"/>
  <c r="L140" i="103"/>
  <c r="X140" i="103" s="1"/>
  <c r="L58" i="103"/>
  <c r="X58" i="103" s="1"/>
  <c r="F69" i="115"/>
  <c r="G69" i="115" s="1"/>
  <c r="L312" i="103"/>
  <c r="X312" i="103" s="1"/>
  <c r="L158" i="103"/>
  <c r="X158" i="103" s="1"/>
  <c r="L372" i="103"/>
  <c r="X372" i="103" s="1"/>
  <c r="L257" i="103"/>
  <c r="X257" i="103" s="1"/>
  <c r="L138" i="103"/>
  <c r="X138" i="103" s="1"/>
  <c r="L213" i="103"/>
  <c r="X213" i="103" s="1"/>
  <c r="L390" i="103"/>
  <c r="X390" i="103" s="1"/>
  <c r="L260" i="103"/>
  <c r="X260" i="103" s="1"/>
  <c r="L113" i="103"/>
  <c r="X113" i="103" s="1"/>
  <c r="L177" i="103"/>
  <c r="X177" i="103" s="1"/>
  <c r="F200" i="115"/>
  <c r="G200" i="115" s="1"/>
  <c r="F46" i="115"/>
  <c r="G46" i="115" s="1"/>
  <c r="F152" i="115"/>
  <c r="G152" i="115" s="1"/>
  <c r="F54" i="115"/>
  <c r="G54" i="115" s="1"/>
  <c r="F122" i="115"/>
  <c r="G122" i="115" s="1"/>
  <c r="F157" i="115"/>
  <c r="G157" i="115" s="1"/>
  <c r="L356" i="103"/>
  <c r="X356" i="103" s="1"/>
  <c r="L263" i="103"/>
  <c r="X263" i="103" s="1"/>
  <c r="L179" i="103"/>
  <c r="X179" i="103" s="1"/>
  <c r="L102" i="103"/>
  <c r="X102" i="103" s="1"/>
  <c r="F154" i="115"/>
  <c r="G154" i="115" s="1"/>
  <c r="L374" i="103"/>
  <c r="X374" i="103" s="1"/>
  <c r="L282" i="103"/>
  <c r="X282" i="103" s="1"/>
  <c r="L190" i="103"/>
  <c r="X190" i="103" s="1"/>
  <c r="L107" i="103"/>
  <c r="X107" i="103" s="1"/>
  <c r="L26" i="103"/>
  <c r="X26" i="103" s="1"/>
  <c r="L247" i="103"/>
  <c r="X247" i="103" s="1"/>
  <c r="L100" i="103"/>
  <c r="X100" i="103" s="1"/>
  <c r="L321" i="103"/>
  <c r="X321" i="103" s="1"/>
  <c r="L206" i="103"/>
  <c r="X206" i="103" s="1"/>
  <c r="L80" i="103"/>
  <c r="X80" i="103" s="1"/>
  <c r="L387" i="103"/>
  <c r="X387" i="103" s="1"/>
  <c r="L125" i="103"/>
  <c r="F185" i="115"/>
  <c r="G185" i="115" s="1"/>
  <c r="L345" i="103"/>
  <c r="X345" i="103" s="1"/>
  <c r="L188" i="103"/>
  <c r="X188" i="103" s="1"/>
  <c r="L71" i="103"/>
  <c r="X71" i="103" s="1"/>
  <c r="L33" i="103"/>
  <c r="X33" i="103" s="1"/>
  <c r="L294" i="103"/>
  <c r="X294" i="103" s="1"/>
  <c r="F63" i="115"/>
  <c r="G63" i="115" s="1"/>
  <c r="F37" i="115"/>
  <c r="G37" i="115" s="1"/>
  <c r="L307" i="103"/>
  <c r="X307" i="103" s="1"/>
  <c r="L137" i="103"/>
  <c r="X137" i="103" s="1"/>
  <c r="L236" i="103"/>
  <c r="X236" i="103" s="1"/>
  <c r="L62" i="103"/>
  <c r="X62" i="103" s="1"/>
  <c r="L181" i="103"/>
  <c r="X181" i="103" s="1"/>
  <c r="F7" i="115"/>
  <c r="G7" i="115" s="1"/>
  <c r="L386" i="103"/>
  <c r="X386" i="103" s="1"/>
  <c r="L146" i="103"/>
  <c r="X146" i="103" s="1"/>
  <c r="F81" i="115"/>
  <c r="G81" i="115" s="1"/>
  <c r="L128" i="103"/>
  <c r="X128" i="103" s="1"/>
  <c r="L259" i="103"/>
  <c r="X259" i="103" s="1"/>
  <c r="L86" i="103"/>
  <c r="X86" i="103" s="1"/>
  <c r="F118" i="115"/>
  <c r="G118" i="115" s="1"/>
  <c r="L355" i="103"/>
  <c r="X355" i="103" s="1"/>
  <c r="L186" i="103"/>
  <c r="X186" i="103" s="1"/>
  <c r="L14" i="103"/>
  <c r="X14" i="103" s="1"/>
  <c r="L65" i="103"/>
  <c r="X65" i="103" s="1"/>
  <c r="L315" i="103"/>
  <c r="L67" i="103"/>
  <c r="X67" i="103" s="1"/>
  <c r="L328" i="103"/>
  <c r="X328" i="103" s="1"/>
  <c r="F89" i="115"/>
  <c r="G89" i="115" s="1"/>
  <c r="L331" i="103"/>
  <c r="X331" i="103" s="1"/>
  <c r="L56" i="103"/>
  <c r="X56" i="103" s="1"/>
  <c r="L61" i="103"/>
  <c r="X61" i="103" s="1"/>
  <c r="L392" i="103"/>
  <c r="X392" i="103" s="1"/>
  <c r="L51" i="103"/>
  <c r="X51" i="103" s="1"/>
  <c r="L152" i="103"/>
  <c r="X152" i="103" s="1"/>
  <c r="L9" i="103"/>
  <c r="X9" i="103" s="1"/>
  <c r="L264" i="103"/>
  <c r="L258" i="103"/>
  <c r="X258" i="103" s="1"/>
  <c r="L276" i="103"/>
  <c r="X276" i="103" s="1"/>
  <c r="F110" i="115"/>
  <c r="G110" i="115" s="1"/>
  <c r="F134" i="115"/>
  <c r="G134" i="115" s="1"/>
  <c r="L342" i="103"/>
  <c r="X342" i="103" s="1"/>
  <c r="L93" i="103"/>
  <c r="X93" i="103" s="1"/>
  <c r="L199" i="103"/>
  <c r="X199" i="103" s="1"/>
  <c r="L81" i="103"/>
  <c r="X81" i="103" s="1"/>
  <c r="L172" i="103"/>
  <c r="L12" i="103"/>
  <c r="X12" i="103" s="1"/>
  <c r="F93" i="115"/>
  <c r="G93" i="115" s="1"/>
  <c r="L319" i="103"/>
  <c r="X319" i="103" s="1"/>
  <c r="L230" i="103"/>
  <c r="X230" i="103" s="1"/>
  <c r="F119" i="115"/>
  <c r="G119" i="115" s="1"/>
  <c r="F132" i="115"/>
  <c r="G132" i="115" s="1"/>
  <c r="M16" i="103"/>
  <c r="AJ16" i="103" s="1"/>
  <c r="M235" i="103"/>
  <c r="AJ235" i="103" s="1"/>
  <c r="F138" i="115"/>
  <c r="G138" i="115" s="1"/>
  <c r="F60" i="115"/>
  <c r="G60" i="115" s="1"/>
  <c r="F158" i="115"/>
  <c r="G158" i="115" s="1"/>
  <c r="F102" i="115"/>
  <c r="G102" i="115" s="1"/>
  <c r="F39" i="115"/>
  <c r="G39" i="115" s="1"/>
  <c r="F197" i="115"/>
  <c r="G197" i="115" s="1"/>
  <c r="F84" i="115"/>
  <c r="G84" i="115" s="1"/>
  <c r="F13" i="115"/>
  <c r="G13" i="115" s="1"/>
  <c r="F194" i="115"/>
  <c r="G194" i="115" s="1"/>
  <c r="F133" i="115"/>
  <c r="G133" i="115" s="1"/>
  <c r="F68" i="115"/>
  <c r="G68" i="115" s="1"/>
  <c r="F20" i="115"/>
  <c r="G20" i="115" s="1"/>
  <c r="L375" i="103"/>
  <c r="X375" i="103" s="1"/>
  <c r="L344" i="103"/>
  <c r="X344" i="103" s="1"/>
  <c r="L314" i="103"/>
  <c r="L279" i="103"/>
  <c r="X279" i="103" s="1"/>
  <c r="L249" i="103"/>
  <c r="X249" i="103" s="1"/>
  <c r="L215" i="103"/>
  <c r="X215" i="103" s="1"/>
  <c r="L183" i="103"/>
  <c r="X183" i="103" s="1"/>
  <c r="L153" i="103"/>
  <c r="X153" i="103" s="1"/>
  <c r="L119" i="103"/>
  <c r="X119" i="103" s="1"/>
  <c r="L90" i="103"/>
  <c r="X90" i="103" s="1"/>
  <c r="L55" i="103"/>
  <c r="X55" i="103" s="1"/>
  <c r="L22" i="103"/>
  <c r="X22" i="103" s="1"/>
  <c r="F83" i="115"/>
  <c r="G83" i="115" s="1"/>
  <c r="L367" i="103"/>
  <c r="X367" i="103" s="1"/>
  <c r="L333" i="103"/>
  <c r="X333" i="103" s="1"/>
  <c r="L302" i="103"/>
  <c r="X302" i="103" s="1"/>
  <c r="L266" i="103"/>
  <c r="X266" i="103" s="1"/>
  <c r="L232" i="103"/>
  <c r="X232" i="103" s="1"/>
  <c r="L201" i="103"/>
  <c r="X201" i="103" s="1"/>
  <c r="L170" i="103"/>
  <c r="X170" i="103" s="1"/>
  <c r="L136" i="103"/>
  <c r="X136" i="103" s="1"/>
  <c r="L103" i="103"/>
  <c r="L73" i="103"/>
  <c r="X73" i="103" s="1"/>
  <c r="L39" i="103"/>
  <c r="X39" i="103" s="1"/>
  <c r="L10" i="103"/>
  <c r="X10" i="103" s="1"/>
  <c r="F165" i="115"/>
  <c r="G165" i="115" s="1"/>
  <c r="L340" i="103"/>
  <c r="X340" i="103" s="1"/>
  <c r="L269" i="103"/>
  <c r="X269" i="103" s="1"/>
  <c r="L209" i="103"/>
  <c r="X209" i="103" s="1"/>
  <c r="L151" i="103"/>
  <c r="X151" i="103" s="1"/>
  <c r="L92" i="103"/>
  <c r="X92" i="103" s="1"/>
  <c r="L29" i="103"/>
  <c r="X29" i="103" s="1"/>
  <c r="F77" i="115"/>
  <c r="G77" i="115" s="1"/>
  <c r="M189" i="103"/>
  <c r="AJ189" i="103" s="1"/>
  <c r="L48" i="103"/>
  <c r="X48" i="103" s="1"/>
  <c r="L195" i="103"/>
  <c r="L311" i="103"/>
  <c r="X311" i="103" s="1"/>
  <c r="F160" i="115"/>
  <c r="G160" i="115" s="1"/>
  <c r="L309" i="103"/>
  <c r="X309" i="103" s="1"/>
  <c r="L78" i="103"/>
  <c r="X78" i="103" s="1"/>
  <c r="L224" i="103"/>
  <c r="X224" i="103" s="1"/>
  <c r="L339" i="103"/>
  <c r="X339" i="103" s="1"/>
  <c r="L284" i="103"/>
  <c r="X284" i="103" s="1"/>
  <c r="F64" i="115"/>
  <c r="G64" i="115" s="1"/>
  <c r="F193" i="115"/>
  <c r="G193" i="115" s="1"/>
  <c r="F179" i="115"/>
  <c r="G179" i="115" s="1"/>
  <c r="F159" i="115"/>
  <c r="G159" i="115" s="1"/>
  <c r="F147" i="115"/>
  <c r="G147" i="115" s="1"/>
  <c r="F130" i="115"/>
  <c r="G130" i="115" s="1"/>
  <c r="F117" i="115"/>
  <c r="G117" i="115" s="1"/>
  <c r="F86" i="115"/>
  <c r="G86" i="115" s="1"/>
  <c r="F71" i="115"/>
  <c r="G71" i="115" s="1"/>
  <c r="F52" i="115"/>
  <c r="G52" i="115" s="1"/>
  <c r="F43" i="115"/>
  <c r="G43" i="115" s="1"/>
  <c r="F9" i="115"/>
  <c r="G9" i="115" s="1"/>
  <c r="F198" i="115"/>
  <c r="G198" i="115" s="1"/>
  <c r="F190" i="115"/>
  <c r="G190" i="115" s="1"/>
  <c r="F166" i="115"/>
  <c r="G166" i="115" s="1"/>
  <c r="F155" i="115"/>
  <c r="G155" i="115" s="1"/>
  <c r="F137" i="115"/>
  <c r="G137" i="115" s="1"/>
  <c r="F123" i="115"/>
  <c r="G123" i="115" s="1"/>
  <c r="F108" i="115"/>
  <c r="G108" i="115" s="1"/>
  <c r="F99" i="115"/>
  <c r="G99" i="115" s="1"/>
  <c r="F82" i="115"/>
  <c r="G82" i="115" s="1"/>
  <c r="F70" i="115"/>
  <c r="G70" i="115" s="1"/>
  <c r="F45" i="115"/>
  <c r="G45" i="115" s="1"/>
  <c r="F35" i="115"/>
  <c r="G35" i="115" s="1"/>
  <c r="F22" i="115"/>
  <c r="G22" i="115" s="1"/>
  <c r="F14" i="115"/>
  <c r="G14" i="115" s="1"/>
  <c r="F168" i="115"/>
  <c r="G168" i="115" s="1"/>
  <c r="F142" i="115"/>
  <c r="G142" i="115" s="1"/>
  <c r="F113" i="115"/>
  <c r="G113" i="115" s="1"/>
  <c r="F90" i="115"/>
  <c r="G90" i="115" s="1"/>
  <c r="L120" i="103"/>
  <c r="X120" i="103" s="1"/>
  <c r="L105" i="103"/>
  <c r="X105" i="103" s="1"/>
  <c r="L369" i="103"/>
  <c r="X369" i="103" s="1"/>
  <c r="F184" i="115"/>
  <c r="G184" i="115" s="1"/>
  <c r="F170" i="115"/>
  <c r="G170" i="115" s="1"/>
  <c r="F153" i="115"/>
  <c r="G153" i="115" s="1"/>
  <c r="F135" i="115"/>
  <c r="G135" i="115" s="1"/>
  <c r="F127" i="115"/>
  <c r="G127" i="115" s="1"/>
  <c r="F97" i="115"/>
  <c r="G97" i="115" s="1"/>
  <c r="F76" i="115"/>
  <c r="G76" i="115" s="1"/>
  <c r="F58" i="115"/>
  <c r="G58" i="115" s="1"/>
  <c r="F49" i="115"/>
  <c r="G49" i="115" s="1"/>
  <c r="F25" i="115"/>
  <c r="G25" i="115" s="1"/>
  <c r="F195" i="115"/>
  <c r="G195" i="115" s="1"/>
  <c r="F172" i="115"/>
  <c r="G172" i="115" s="1"/>
  <c r="F162" i="115"/>
  <c r="G162" i="115" s="1"/>
  <c r="F146" i="115"/>
  <c r="G146" i="115" s="1"/>
  <c r="F129" i="115"/>
  <c r="G129" i="115" s="1"/>
  <c r="F114" i="115"/>
  <c r="G114" i="115" s="1"/>
  <c r="F104" i="115"/>
  <c r="G104" i="115" s="1"/>
  <c r="F91" i="115"/>
  <c r="G91" i="115" s="1"/>
  <c r="F79" i="115"/>
  <c r="G79" i="115" s="1"/>
  <c r="F57" i="115"/>
  <c r="G57" i="115" s="1"/>
  <c r="F42" i="115"/>
  <c r="G42" i="115" s="1"/>
  <c r="F27" i="115"/>
  <c r="G27" i="115" s="1"/>
  <c r="F19" i="115"/>
  <c r="G19" i="115" s="1"/>
  <c r="F6" i="115"/>
  <c r="G6" i="115" s="1"/>
  <c r="F180" i="115"/>
  <c r="G180" i="115" s="1"/>
  <c r="F161" i="115"/>
  <c r="G161" i="115" s="1"/>
  <c r="F125" i="115"/>
  <c r="G125" i="115" s="1"/>
  <c r="F107" i="115"/>
  <c r="G107" i="115" s="1"/>
  <c r="F173" i="115"/>
  <c r="G173" i="115" s="1"/>
  <c r="F150" i="115"/>
  <c r="G150" i="115" s="1"/>
  <c r="F105" i="115"/>
  <c r="G105" i="115" s="1"/>
  <c r="F74" i="115"/>
  <c r="G74" i="115" s="1"/>
  <c r="F33" i="115"/>
  <c r="G33" i="115" s="1"/>
  <c r="F192" i="115"/>
  <c r="G192" i="115" s="1"/>
  <c r="F149" i="115"/>
  <c r="G149" i="115" s="1"/>
  <c r="F126" i="115"/>
  <c r="G126" i="115" s="1"/>
  <c r="F94" i="115"/>
  <c r="G94" i="115" s="1"/>
  <c r="F73" i="115"/>
  <c r="G73" i="115" s="1"/>
  <c r="F30" i="115"/>
  <c r="G30" i="115" s="1"/>
  <c r="F16" i="115"/>
  <c r="G16" i="115" s="1"/>
  <c r="F186" i="115"/>
  <c r="G186" i="115" s="1"/>
  <c r="F148" i="115"/>
  <c r="G148" i="115" s="1"/>
  <c r="F78" i="115"/>
  <c r="G78" i="115" s="1"/>
  <c r="F41" i="115"/>
  <c r="G41" i="115" s="1"/>
  <c r="F171" i="115"/>
  <c r="G171" i="115" s="1"/>
  <c r="F144" i="115"/>
  <c r="G144" i="115" s="1"/>
  <c r="F103" i="115"/>
  <c r="G103" i="115" s="1"/>
  <c r="F80" i="115"/>
  <c r="G80" i="115" s="1"/>
  <c r="F31" i="115"/>
  <c r="G31" i="115" s="1"/>
  <c r="F15" i="115"/>
  <c r="G15" i="115" s="1"/>
  <c r="F87" i="115"/>
  <c r="G87" i="115" s="1"/>
  <c r="F51" i="115"/>
  <c r="G51" i="115" s="1"/>
  <c r="L399" i="103"/>
  <c r="X399" i="103" s="1"/>
  <c r="L385" i="103"/>
  <c r="L368" i="103"/>
  <c r="X368" i="103" s="1"/>
  <c r="L352" i="103"/>
  <c r="X352" i="103" s="1"/>
  <c r="L338" i="103"/>
  <c r="X338" i="103" s="1"/>
  <c r="L320" i="103"/>
  <c r="X320" i="103" s="1"/>
  <c r="L303" i="103"/>
  <c r="X303" i="103" s="1"/>
  <c r="L290" i="103"/>
  <c r="X290" i="103" s="1"/>
  <c r="L271" i="103"/>
  <c r="X271" i="103" s="1"/>
  <c r="L256" i="103"/>
  <c r="X256" i="103" s="1"/>
  <c r="L241" i="103"/>
  <c r="X241" i="103" s="1"/>
  <c r="L223" i="103"/>
  <c r="X223" i="103" s="1"/>
  <c r="L207" i="103"/>
  <c r="L194" i="103"/>
  <c r="X194" i="103" s="1"/>
  <c r="L175" i="103"/>
  <c r="X175" i="103" s="1"/>
  <c r="L160" i="103"/>
  <c r="X160" i="103" s="1"/>
  <c r="L145" i="103"/>
  <c r="X145" i="103" s="1"/>
  <c r="L127" i="103"/>
  <c r="X127" i="103" s="1"/>
  <c r="L112" i="103"/>
  <c r="X112" i="103" s="1"/>
  <c r="L98" i="103"/>
  <c r="X98" i="103" s="1"/>
  <c r="L79" i="103"/>
  <c r="X79" i="103" s="1"/>
  <c r="L63" i="103"/>
  <c r="X63" i="103" s="1"/>
  <c r="L47" i="103"/>
  <c r="X47" i="103" s="1"/>
  <c r="L31" i="103"/>
  <c r="X31" i="103" s="1"/>
  <c r="L11" i="103"/>
  <c r="X11" i="103" s="1"/>
  <c r="F191" i="115"/>
  <c r="G191" i="115" s="1"/>
  <c r="F141" i="115"/>
  <c r="G141" i="115" s="1"/>
  <c r="F47" i="115"/>
  <c r="G47" i="115" s="1"/>
  <c r="F12" i="115"/>
  <c r="G12" i="115" s="1"/>
  <c r="L398" i="103"/>
  <c r="X398" i="103" s="1"/>
  <c r="L380" i="103"/>
  <c r="X380" i="103" s="1"/>
  <c r="L363" i="103"/>
  <c r="X363" i="103" s="1"/>
  <c r="L347" i="103"/>
  <c r="X347" i="103" s="1"/>
  <c r="L329" i="103"/>
  <c r="X329" i="103" s="1"/>
  <c r="L313" i="103"/>
  <c r="X313" i="103" s="1"/>
  <c r="L295" i="103"/>
  <c r="X295" i="103" s="1"/>
  <c r="L278" i="103"/>
  <c r="X278" i="103" s="1"/>
  <c r="L262" i="103"/>
  <c r="X262" i="103" s="1"/>
  <c r="L244" i="103"/>
  <c r="X244" i="103" s="1"/>
  <c r="L229" i="103"/>
  <c r="X229" i="103" s="1"/>
  <c r="L214" i="103"/>
  <c r="X214" i="103" s="1"/>
  <c r="L197" i="103"/>
  <c r="X197" i="103" s="1"/>
  <c r="L182" i="103"/>
  <c r="X182" i="103" s="1"/>
  <c r="L166" i="103"/>
  <c r="X166" i="103" s="1"/>
  <c r="L148" i="103"/>
  <c r="X148" i="103" s="1"/>
  <c r="L134" i="103"/>
  <c r="X134" i="103" s="1"/>
  <c r="L118" i="103"/>
  <c r="X118" i="103" s="1"/>
  <c r="L101" i="103"/>
  <c r="X101" i="103" s="1"/>
  <c r="L85" i="103"/>
  <c r="X85" i="103" s="1"/>
  <c r="L69" i="103"/>
  <c r="L54" i="103"/>
  <c r="X54" i="103" s="1"/>
  <c r="L37" i="103"/>
  <c r="X37" i="103" s="1"/>
  <c r="L21" i="103"/>
  <c r="X21" i="103" s="1"/>
  <c r="F139" i="115"/>
  <c r="G139" i="115" s="1"/>
  <c r="L397" i="103"/>
  <c r="L362" i="103"/>
  <c r="X362" i="103" s="1"/>
  <c r="L332" i="103"/>
  <c r="X332" i="103" s="1"/>
  <c r="L298" i="103"/>
  <c r="X298" i="103" s="1"/>
  <c r="L261" i="103"/>
  <c r="X261" i="103" s="1"/>
  <c r="L231" i="103"/>
  <c r="X231" i="103" s="1"/>
  <c r="L203" i="103"/>
  <c r="X203" i="103" s="1"/>
  <c r="L173" i="103"/>
  <c r="X173" i="103" s="1"/>
  <c r="L143" i="103"/>
  <c r="X143" i="103" s="1"/>
  <c r="L114" i="103"/>
  <c r="X114" i="103" s="1"/>
  <c r="L84" i="103"/>
  <c r="X84" i="103" s="1"/>
  <c r="L49" i="103"/>
  <c r="X49" i="103" s="1"/>
  <c r="L23" i="103"/>
  <c r="X23" i="103" s="1"/>
  <c r="F124" i="115"/>
  <c r="G124" i="115" s="1"/>
  <c r="F53" i="115"/>
  <c r="G53" i="115" s="1"/>
  <c r="L400" i="103"/>
  <c r="X400" i="103" s="1"/>
  <c r="L365" i="103"/>
  <c r="X365" i="103" s="1"/>
  <c r="L335" i="103"/>
  <c r="X335" i="103" s="1"/>
  <c r="L308" i="103"/>
  <c r="X308" i="103" s="1"/>
  <c r="L280" i="103"/>
  <c r="X280" i="103" s="1"/>
  <c r="L250" i="103"/>
  <c r="X250" i="103" s="1"/>
  <c r="L220" i="103"/>
  <c r="X220" i="103" s="1"/>
  <c r="L191" i="103"/>
  <c r="X191" i="103" s="1"/>
  <c r="L161" i="103"/>
  <c r="X161" i="103" s="1"/>
  <c r="L132" i="103"/>
  <c r="X132" i="103" s="1"/>
  <c r="L95" i="103"/>
  <c r="X95" i="103" s="1"/>
  <c r="L60" i="103"/>
  <c r="X60" i="103" s="1"/>
  <c r="L24" i="103"/>
  <c r="X24" i="103" s="1"/>
  <c r="L373" i="103"/>
  <c r="X373" i="103" s="1"/>
  <c r="L301" i="103"/>
  <c r="L243" i="103"/>
  <c r="X243" i="103" s="1"/>
  <c r="L185" i="103"/>
  <c r="X185" i="103" s="1"/>
  <c r="L110" i="103"/>
  <c r="X110" i="103" s="1"/>
  <c r="L53" i="103"/>
  <c r="X53" i="103" s="1"/>
  <c r="L164" i="103"/>
  <c r="X164" i="103" s="1"/>
  <c r="F163" i="115"/>
  <c r="G163" i="115" s="1"/>
  <c r="F140" i="115"/>
  <c r="G140" i="115" s="1"/>
  <c r="F88" i="115"/>
  <c r="G88" i="115" s="1"/>
  <c r="F67" i="115"/>
  <c r="G67" i="115" s="1"/>
  <c r="F17" i="115"/>
  <c r="G17" i="115" s="1"/>
  <c r="F187" i="115"/>
  <c r="G187" i="115" s="1"/>
  <c r="F143" i="115"/>
  <c r="G143" i="115" s="1"/>
  <c r="F120" i="115"/>
  <c r="G120" i="115" s="1"/>
  <c r="F85" i="115"/>
  <c r="G85" i="115" s="1"/>
  <c r="F66" i="115"/>
  <c r="G66" i="115" s="1"/>
  <c r="F24" i="115"/>
  <c r="G24" i="115" s="1"/>
  <c r="F11" i="115"/>
  <c r="G11" i="115" s="1"/>
  <c r="F175" i="115"/>
  <c r="G175" i="115" s="1"/>
  <c r="F136" i="115"/>
  <c r="G136" i="115" s="1"/>
  <c r="F59" i="115"/>
  <c r="G59" i="115" s="1"/>
  <c r="F29" i="115"/>
  <c r="G29" i="115" s="1"/>
  <c r="F188" i="115"/>
  <c r="G188" i="115" s="1"/>
  <c r="F164" i="115"/>
  <c r="G164" i="115" s="1"/>
  <c r="F115" i="115"/>
  <c r="G115" i="115" s="1"/>
  <c r="F98" i="115"/>
  <c r="G98" i="115" s="1"/>
  <c r="F50" i="115"/>
  <c r="G50" i="115" s="1"/>
  <c r="F26" i="115"/>
  <c r="G26" i="115" s="1"/>
  <c r="F145" i="115"/>
  <c r="G145" i="115" s="1"/>
  <c r="F75" i="115"/>
  <c r="G75" i="115" s="1"/>
  <c r="L395" i="103"/>
  <c r="X395" i="103" s="1"/>
  <c r="L381" i="103"/>
  <c r="X381" i="103" s="1"/>
  <c r="L364" i="103"/>
  <c r="X364" i="103" s="1"/>
  <c r="L348" i="103"/>
  <c r="X348" i="103" s="1"/>
  <c r="L334" i="103"/>
  <c r="L318" i="103"/>
  <c r="X318" i="103" s="1"/>
  <c r="L299" i="103"/>
  <c r="X299" i="103" s="1"/>
  <c r="L283" i="103"/>
  <c r="X283" i="103" s="1"/>
  <c r="L267" i="103"/>
  <c r="X267" i="103" s="1"/>
  <c r="L252" i="103"/>
  <c r="X252" i="103" s="1"/>
  <c r="L237" i="103"/>
  <c r="X237" i="103" s="1"/>
  <c r="L219" i="103"/>
  <c r="X219" i="103" s="1"/>
  <c r="L205" i="103"/>
  <c r="X205" i="103" s="1"/>
  <c r="L187" i="103"/>
  <c r="X187" i="103" s="1"/>
  <c r="L171" i="103"/>
  <c r="X171" i="103" s="1"/>
  <c r="L156" i="103"/>
  <c r="X156" i="103" s="1"/>
  <c r="L141" i="103"/>
  <c r="L123" i="103"/>
  <c r="X123" i="103" s="1"/>
  <c r="L108" i="103"/>
  <c r="X108" i="103" s="1"/>
  <c r="L94" i="103"/>
  <c r="X94" i="103" s="1"/>
  <c r="L77" i="103"/>
  <c r="X77" i="103" s="1"/>
  <c r="L59" i="103"/>
  <c r="X59" i="103" s="1"/>
  <c r="L44" i="103"/>
  <c r="X44" i="103" s="1"/>
  <c r="L27" i="103"/>
  <c r="X27" i="103" s="1"/>
  <c r="L7" i="103"/>
  <c r="X7" i="103" s="1"/>
  <c r="F167" i="115"/>
  <c r="G167" i="115" s="1"/>
  <c r="F95" i="115"/>
  <c r="G95" i="115" s="1"/>
  <c r="F34" i="115"/>
  <c r="G34" i="115" s="1"/>
  <c r="L391" i="103"/>
  <c r="X391" i="103" s="1"/>
  <c r="L378" i="103"/>
  <c r="X378" i="103" s="1"/>
  <c r="L359" i="103"/>
  <c r="X359" i="103" s="1"/>
  <c r="L341" i="103"/>
  <c r="X341" i="103" s="1"/>
  <c r="L325" i="103"/>
  <c r="X325" i="103" s="1"/>
  <c r="L310" i="103"/>
  <c r="X310" i="103" s="1"/>
  <c r="L289" i="103"/>
  <c r="X289" i="103" s="1"/>
  <c r="L274" i="103"/>
  <c r="X274" i="103" s="1"/>
  <c r="L255" i="103"/>
  <c r="X255" i="103" s="1"/>
  <c r="L240" i="103"/>
  <c r="X240" i="103" s="1"/>
  <c r="L226" i="103"/>
  <c r="X226" i="103" s="1"/>
  <c r="L210" i="103"/>
  <c r="L193" i="103"/>
  <c r="X193" i="103" s="1"/>
  <c r="L178" i="103"/>
  <c r="X178" i="103" s="1"/>
  <c r="L159" i="103"/>
  <c r="X159" i="103" s="1"/>
  <c r="L144" i="103"/>
  <c r="X144" i="103" s="1"/>
  <c r="L130" i="103"/>
  <c r="X130" i="103" s="1"/>
  <c r="L111" i="103"/>
  <c r="X111" i="103" s="1"/>
  <c r="L97" i="103"/>
  <c r="X97" i="103" s="1"/>
  <c r="L82" i="103"/>
  <c r="X82" i="103" s="1"/>
  <c r="L66" i="103"/>
  <c r="X66" i="103" s="1"/>
  <c r="L50" i="103"/>
  <c r="X50" i="103" s="1"/>
  <c r="L34" i="103"/>
  <c r="X34" i="103" s="1"/>
  <c r="L18" i="103"/>
  <c r="X18" i="103" s="1"/>
  <c r="F189" i="115"/>
  <c r="G189" i="115" s="1"/>
  <c r="F44" i="115"/>
  <c r="G44" i="115" s="1"/>
  <c r="L383" i="103"/>
  <c r="X383" i="103" s="1"/>
  <c r="L354" i="103"/>
  <c r="X354" i="103" s="1"/>
  <c r="L324" i="103"/>
  <c r="X324" i="103" s="1"/>
  <c r="L285" i="103"/>
  <c r="X285" i="103" s="1"/>
  <c r="L254" i="103"/>
  <c r="X254" i="103" s="1"/>
  <c r="L225" i="103"/>
  <c r="X225" i="103" s="1"/>
  <c r="L196" i="103"/>
  <c r="X196" i="103" s="1"/>
  <c r="L165" i="103"/>
  <c r="X165" i="103" s="1"/>
  <c r="L135" i="103"/>
  <c r="X135" i="103" s="1"/>
  <c r="L106" i="103"/>
  <c r="X106" i="103" s="1"/>
  <c r="L72" i="103"/>
  <c r="X72" i="103" s="1"/>
  <c r="L42" i="103"/>
  <c r="X42" i="103" s="1"/>
  <c r="L17" i="103"/>
  <c r="X17" i="103" s="1"/>
  <c r="F196" i="115"/>
  <c r="G196" i="115" s="1"/>
  <c r="F100" i="115"/>
  <c r="G100" i="115" s="1"/>
  <c r="L393" i="103"/>
  <c r="L357" i="103"/>
  <c r="X357" i="103" s="1"/>
  <c r="L327" i="103"/>
  <c r="X327" i="103" s="1"/>
  <c r="L300" i="103"/>
  <c r="X300" i="103" s="1"/>
  <c r="L272" i="103"/>
  <c r="X272" i="103" s="1"/>
  <c r="L242" i="103"/>
  <c r="X242" i="103" s="1"/>
  <c r="L212" i="103"/>
  <c r="X212" i="103" s="1"/>
  <c r="L184" i="103"/>
  <c r="X184" i="103" s="1"/>
  <c r="L154" i="103"/>
  <c r="X154" i="103" s="1"/>
  <c r="L124" i="103"/>
  <c r="X124" i="103" s="1"/>
  <c r="L87" i="103"/>
  <c r="X87" i="103" s="1"/>
  <c r="L52" i="103"/>
  <c r="L19" i="103"/>
  <c r="X19" i="103" s="1"/>
  <c r="F128" i="115"/>
  <c r="G128" i="115" s="1"/>
  <c r="L358" i="103"/>
  <c r="X358" i="103" s="1"/>
  <c r="L288" i="103"/>
  <c r="X288" i="103" s="1"/>
  <c r="L228" i="103"/>
  <c r="X228" i="103" s="1"/>
  <c r="L169" i="103"/>
  <c r="X169" i="103" s="1"/>
  <c r="L96" i="103"/>
  <c r="X96" i="103" s="1"/>
  <c r="L25" i="103"/>
  <c r="X25" i="103" s="1"/>
  <c r="L353" i="103"/>
  <c r="X353" i="103" s="1"/>
  <c r="L382" i="103"/>
  <c r="X382" i="103" s="1"/>
  <c r="L336" i="103"/>
  <c r="X336" i="103" s="1"/>
  <c r="L281" i="103"/>
  <c r="X281" i="103" s="1"/>
  <c r="L221" i="103"/>
  <c r="X221" i="103" s="1"/>
  <c r="L192" i="103"/>
  <c r="X192" i="103" s="1"/>
  <c r="L133" i="103"/>
  <c r="X133" i="103" s="1"/>
  <c r="L75" i="103"/>
  <c r="X75" i="103" s="1"/>
  <c r="L20" i="103"/>
  <c r="X20" i="103" s="1"/>
  <c r="F151" i="115"/>
  <c r="G151" i="115" s="1"/>
  <c r="F56" i="115"/>
  <c r="G56" i="115" s="1"/>
  <c r="L323" i="103"/>
  <c r="X323" i="103" s="1"/>
  <c r="L297" i="103"/>
  <c r="X297" i="103" s="1"/>
  <c r="L238" i="103"/>
  <c r="X238" i="103" s="1"/>
  <c r="L150" i="103"/>
  <c r="X150" i="103" s="1"/>
  <c r="L91" i="103"/>
  <c r="X91" i="103" s="1"/>
  <c r="L64" i="103"/>
  <c r="X64" i="103" s="1"/>
  <c r="L35" i="103"/>
  <c r="X35" i="103" s="1"/>
  <c r="F18" i="115"/>
  <c r="G18" i="115" s="1"/>
  <c r="L366" i="103"/>
  <c r="L208" i="103"/>
  <c r="X208" i="103" s="1"/>
  <c r="L46" i="103"/>
  <c r="X46" i="103" s="1"/>
  <c r="L394" i="103"/>
  <c r="X394" i="103" s="1"/>
  <c r="L268" i="103"/>
  <c r="X268" i="103" s="1"/>
  <c r="L162" i="103"/>
  <c r="X162" i="103" s="1"/>
  <c r="L8" i="103"/>
  <c r="X8" i="103" s="1"/>
  <c r="L180" i="103"/>
  <c r="X180" i="103" s="1"/>
  <c r="F112" i="115"/>
  <c r="G112" i="115" s="1"/>
  <c r="O17" i="22"/>
  <c r="O9" i="22"/>
  <c r="L17" i="22"/>
  <c r="L9" i="22"/>
  <c r="R27" i="22"/>
  <c r="I17" i="22"/>
  <c r="I9" i="22"/>
  <c r="F29" i="22"/>
  <c r="I5" i="117"/>
  <c r="M275" i="103"/>
  <c r="AJ275" i="103" s="1"/>
  <c r="M9" i="103"/>
  <c r="AJ9" i="103" s="1"/>
  <c r="M128" i="103"/>
  <c r="AJ128" i="103" s="1"/>
  <c r="M6" i="103"/>
  <c r="AJ6" i="103" s="1"/>
  <c r="AL6" i="103"/>
  <c r="AI6" i="103" s="1"/>
  <c r="AL121" i="103"/>
  <c r="M121" i="103"/>
  <c r="AJ121" i="103" s="1"/>
  <c r="M384" i="103"/>
  <c r="AJ384" i="103" s="1"/>
  <c r="M234" i="103"/>
  <c r="AJ234" i="103" s="1"/>
  <c r="M305" i="103"/>
  <c r="AJ305" i="103" s="1"/>
  <c r="M126" i="103"/>
  <c r="AJ126" i="103" s="1"/>
  <c r="M38" i="103"/>
  <c r="AJ38" i="103" s="1"/>
  <c r="M83" i="103"/>
  <c r="AJ83" i="103" s="1"/>
  <c r="M71" i="103"/>
  <c r="AL71" i="103" s="1"/>
  <c r="AI71" i="103" s="1"/>
  <c r="M152" i="103"/>
  <c r="AJ152" i="103" s="1"/>
  <c r="AL152" i="103"/>
  <c r="AI152" i="103" s="1"/>
  <c r="M247" i="103"/>
  <c r="AJ247" i="103" s="1"/>
  <c r="M352" i="103"/>
  <c r="AJ352" i="103" s="1"/>
  <c r="M81" i="103"/>
  <c r="AJ81" i="103" s="1"/>
  <c r="M371" i="103"/>
  <c r="AJ371" i="103" s="1"/>
  <c r="AL247" i="103"/>
  <c r="AI247" i="103" s="1"/>
  <c r="M168" i="103"/>
  <c r="AJ168" i="103" s="1"/>
  <c r="M45" i="103"/>
  <c r="AJ45" i="103" s="1"/>
  <c r="M351" i="103"/>
  <c r="AJ351" i="103" s="1"/>
  <c r="AL351" i="103"/>
  <c r="AI351" i="103" s="1"/>
  <c r="M345" i="103"/>
  <c r="AJ345" i="103" s="1"/>
  <c r="M273" i="103"/>
  <c r="AJ273" i="103" s="1"/>
  <c r="M155" i="103"/>
  <c r="AJ155" i="103" s="1"/>
  <c r="M89" i="103"/>
  <c r="AJ89" i="103" s="1"/>
  <c r="M265" i="103"/>
  <c r="AJ265" i="103" s="1"/>
  <c r="M277" i="103"/>
  <c r="AJ277" i="103" s="1"/>
  <c r="M396" i="103"/>
  <c r="AJ396" i="103" s="1"/>
  <c r="M250" i="103"/>
  <c r="AJ250" i="103" s="1"/>
  <c r="M32" i="103"/>
  <c r="AJ32" i="103" s="1"/>
  <c r="AL264" i="103"/>
  <c r="AI264" i="103" s="1"/>
  <c r="M386" i="103"/>
  <c r="AJ386" i="103" s="1"/>
  <c r="M368" i="103"/>
  <c r="AJ368" i="103" s="1"/>
  <c r="M291" i="103"/>
  <c r="AJ291" i="103" s="1"/>
  <c r="M350" i="103"/>
  <c r="AJ350" i="103" s="1"/>
  <c r="M163" i="103"/>
  <c r="AJ163" i="103" s="1"/>
  <c r="AL163" i="103"/>
  <c r="AI163" i="103" s="1"/>
  <c r="M28" i="103"/>
  <c r="AJ28" i="103" s="1"/>
  <c r="M70" i="103"/>
  <c r="AJ70" i="103" s="1"/>
  <c r="M12" i="103"/>
  <c r="AJ12" i="103" s="1"/>
  <c r="M188" i="103"/>
  <c r="AJ188" i="103" s="1"/>
  <c r="M206" i="103"/>
  <c r="AJ206" i="103" s="1"/>
  <c r="M260" i="103"/>
  <c r="M199" i="103"/>
  <c r="AJ199" i="103" s="1"/>
  <c r="M65" i="103"/>
  <c r="M307" i="103"/>
  <c r="AJ307" i="103" s="1"/>
  <c r="AL307" i="103"/>
  <c r="AI307" i="103" s="1"/>
  <c r="M107" i="103"/>
  <c r="AL356" i="103"/>
  <c r="AI356" i="103" s="1"/>
  <c r="M356" i="103"/>
  <c r="AJ356" i="103" s="1"/>
  <c r="M146" i="103"/>
  <c r="AJ146" i="103" s="1"/>
  <c r="M140" i="103"/>
  <c r="AJ140" i="103" s="1"/>
  <c r="M40" i="103"/>
  <c r="AJ40" i="103" s="1"/>
  <c r="AL40" i="103"/>
  <c r="AI40" i="103" s="1"/>
  <c r="M227" i="103"/>
  <c r="AJ227" i="103" s="1"/>
  <c r="M349" i="103"/>
  <c r="AJ349" i="103" s="1"/>
  <c r="M270" i="103"/>
  <c r="AJ270" i="103" s="1"/>
  <c r="M67" i="103"/>
  <c r="AJ67" i="103" s="1"/>
  <c r="AL67" i="103"/>
  <c r="AI67" i="103" s="1"/>
  <c r="M259" i="103"/>
  <c r="AJ259" i="103" s="1"/>
  <c r="AL259" i="103"/>
  <c r="AI259" i="103" s="1"/>
  <c r="M137" i="103"/>
  <c r="AJ137" i="103" s="1"/>
  <c r="M33" i="103"/>
  <c r="AJ33" i="103" s="1"/>
  <c r="M80" i="103"/>
  <c r="AJ80" i="103" s="1"/>
  <c r="M113" i="103"/>
  <c r="AL113" i="103" s="1"/>
  <c r="M58" i="103"/>
  <c r="AJ58" i="103" s="1"/>
  <c r="M76" i="103"/>
  <c r="AL76" i="103" s="1"/>
  <c r="AI76" i="103" s="1"/>
  <c r="M93" i="103"/>
  <c r="AJ93" i="103" s="1"/>
  <c r="M61" i="103"/>
  <c r="AJ61" i="103" s="1"/>
  <c r="AL61" i="103"/>
  <c r="AL56" i="103"/>
  <c r="AI56" i="103" s="1"/>
  <c r="M56" i="103"/>
  <c r="AJ56" i="103" s="1"/>
  <c r="M14" i="103"/>
  <c r="AJ14" i="103" s="1"/>
  <c r="AL386" i="103"/>
  <c r="AI386" i="103" s="1"/>
  <c r="M181" i="103"/>
  <c r="AJ181" i="103" s="1"/>
  <c r="M387" i="103"/>
  <c r="AJ387" i="103" s="1"/>
  <c r="M190" i="103"/>
  <c r="AJ190" i="103" s="1"/>
  <c r="M102" i="103"/>
  <c r="AJ102" i="103" s="1"/>
  <c r="M390" i="103"/>
  <c r="AJ390" i="103" s="1"/>
  <c r="M158" i="103"/>
  <c r="AJ158" i="103" s="1"/>
  <c r="M222" i="103"/>
  <c r="AJ222" i="103" s="1"/>
  <c r="M370" i="103"/>
  <c r="AL370" i="103" s="1"/>
  <c r="AI370" i="103" s="1"/>
  <c r="M337" i="103"/>
  <c r="M233" i="103"/>
  <c r="AJ233" i="103" s="1"/>
  <c r="M157" i="103"/>
  <c r="AJ157" i="103" s="1"/>
  <c r="M68" i="103"/>
  <c r="AL68" i="103" s="1"/>
  <c r="AI68" i="103" s="1"/>
  <c r="M330" i="103"/>
  <c r="AJ330" i="103" s="1"/>
  <c r="M216" i="103"/>
  <c r="AJ216" i="103" s="1"/>
  <c r="M245" i="103"/>
  <c r="AJ245" i="103" s="1"/>
  <c r="M116" i="103"/>
  <c r="AJ116" i="103" s="1"/>
  <c r="M389" i="103"/>
  <c r="AJ389" i="103" s="1"/>
  <c r="Q6" i="114"/>
  <c r="M43" i="103"/>
  <c r="AJ43" i="103" s="1"/>
  <c r="M258" i="103"/>
  <c r="AJ258" i="103" s="1"/>
  <c r="M392" i="103"/>
  <c r="AJ392" i="103" s="1"/>
  <c r="M263" i="103"/>
  <c r="AL263" i="103" s="1"/>
  <c r="AI263" i="103" s="1"/>
  <c r="M138" i="103"/>
  <c r="AJ138" i="103" s="1"/>
  <c r="AL296" i="103"/>
  <c r="AI296" i="103" s="1"/>
  <c r="M296" i="103"/>
  <c r="AJ296" i="103" s="1"/>
  <c r="M13" i="103"/>
  <c r="AJ13" i="103" s="1"/>
  <c r="AL168" i="103"/>
  <c r="AI168" i="103" s="1"/>
  <c r="M316" i="103"/>
  <c r="AJ316" i="103" s="1"/>
  <c r="M74" i="103"/>
  <c r="AJ74" i="103" s="1"/>
  <c r="M342" i="103"/>
  <c r="AJ342" i="103" s="1"/>
  <c r="M331" i="103"/>
  <c r="AJ331" i="103" s="1"/>
  <c r="AL331" i="103"/>
  <c r="AI331" i="103" s="1"/>
  <c r="M186" i="103"/>
  <c r="AJ186" i="103" s="1"/>
  <c r="M86" i="103"/>
  <c r="AJ86" i="103" s="1"/>
  <c r="M62" i="103"/>
  <c r="AJ62" i="103" s="1"/>
  <c r="M179" i="103"/>
  <c r="M177" i="103"/>
  <c r="AJ177" i="103" s="1"/>
  <c r="M211" i="103"/>
  <c r="AJ211" i="103" s="1"/>
  <c r="M109" i="103"/>
  <c r="AJ109" i="103" s="1"/>
  <c r="M343" i="103"/>
  <c r="AJ343" i="103" s="1"/>
  <c r="M30" i="103"/>
  <c r="AJ30" i="103" s="1"/>
  <c r="M104" i="103"/>
  <c r="M200" i="103"/>
  <c r="AJ200" i="103" s="1"/>
  <c r="AL305" i="103"/>
  <c r="AL126" i="103"/>
  <c r="AI126" i="103" s="1"/>
  <c r="M306" i="103"/>
  <c r="AJ306" i="103" s="1"/>
  <c r="M202" i="103"/>
  <c r="AJ202" i="103" s="1"/>
  <c r="AL202" i="103"/>
  <c r="AI202" i="103" s="1"/>
  <c r="AL371" i="103"/>
  <c r="AI371" i="103" s="1"/>
  <c r="M167" i="103"/>
  <c r="AJ167" i="103" s="1"/>
  <c r="AL245" i="103"/>
  <c r="AI245" i="103" s="1"/>
  <c r="M174" i="103"/>
  <c r="AJ174" i="103" s="1"/>
  <c r="AL349" i="103"/>
  <c r="M293" i="103"/>
  <c r="AL45" i="103"/>
  <c r="M376" i="103"/>
  <c r="AJ376" i="103" s="1"/>
  <c r="M99" i="103"/>
  <c r="AJ99" i="103" s="1"/>
  <c r="AL13" i="103"/>
  <c r="AL227" i="103"/>
  <c r="AI227" i="103" s="1"/>
  <c r="M400" i="103"/>
  <c r="AJ400" i="103" s="1"/>
  <c r="M24" i="103"/>
  <c r="AJ24" i="103" s="1"/>
  <c r="M385" i="103"/>
  <c r="AJ385" i="103" s="1"/>
  <c r="M127" i="103"/>
  <c r="AJ127" i="103" s="1"/>
  <c r="AL127" i="103"/>
  <c r="AI127" i="103" s="1"/>
  <c r="M280" i="103"/>
  <c r="AJ280" i="103" s="1"/>
  <c r="M300" i="103"/>
  <c r="AJ300" i="103" s="1"/>
  <c r="M194" i="103"/>
  <c r="AJ194" i="103" s="1"/>
  <c r="AL280" i="103"/>
  <c r="AI280" i="103" s="1"/>
  <c r="AL352" i="103"/>
  <c r="AI352" i="103" s="1"/>
  <c r="M175" i="103"/>
  <c r="AJ175" i="103" s="1"/>
  <c r="M365" i="103"/>
  <c r="AJ365" i="103" s="1"/>
  <c r="M154" i="103"/>
  <c r="AJ154" i="103" s="1"/>
  <c r="M10" i="103"/>
  <c r="AJ10" i="103" s="1"/>
  <c r="M136" i="103"/>
  <c r="AJ136" i="103" s="1"/>
  <c r="M266" i="103"/>
  <c r="AJ266" i="103" s="1"/>
  <c r="M90" i="103"/>
  <c r="AJ90" i="103" s="1"/>
  <c r="M215" i="103"/>
  <c r="AJ215" i="103" s="1"/>
  <c r="AL215" i="103"/>
  <c r="AI215" i="103" s="1"/>
  <c r="AL344" i="103"/>
  <c r="AI344" i="103" s="1"/>
  <c r="M344" i="103"/>
  <c r="AJ344" i="103" s="1"/>
  <c r="M120" i="103"/>
  <c r="AJ120" i="103" s="1"/>
  <c r="M160" i="103"/>
  <c r="AJ160" i="103" s="1"/>
  <c r="M335" i="103"/>
  <c r="AJ335" i="103" s="1"/>
  <c r="AL151" i="103"/>
  <c r="AI151" i="103" s="1"/>
  <c r="M151" i="103"/>
  <c r="AJ151" i="103" s="1"/>
  <c r="M92" i="103"/>
  <c r="AJ92" i="103" s="1"/>
  <c r="AL92" i="103"/>
  <c r="AI92" i="103" s="1"/>
  <c r="M340" i="103"/>
  <c r="AJ340" i="103" s="1"/>
  <c r="M73" i="103"/>
  <c r="AJ73" i="103" s="1"/>
  <c r="AL73" i="103"/>
  <c r="M201" i="103"/>
  <c r="AJ201" i="103" s="1"/>
  <c r="M333" i="103"/>
  <c r="AJ333" i="103" s="1"/>
  <c r="AL333" i="103"/>
  <c r="AL22" i="103"/>
  <c r="AI22" i="103" s="1"/>
  <c r="M22" i="103"/>
  <c r="AJ22" i="103" s="1"/>
  <c r="M153" i="103"/>
  <c r="AJ153" i="103" s="1"/>
  <c r="M279" i="103"/>
  <c r="AJ279" i="103" s="1"/>
  <c r="AL279" i="103"/>
  <c r="AI279" i="103" s="1"/>
  <c r="M290" i="103"/>
  <c r="AJ290" i="103" s="1"/>
  <c r="M29" i="103"/>
  <c r="AJ29" i="103" s="1"/>
  <c r="AL29" i="103"/>
  <c r="M269" i="103"/>
  <c r="AJ269" i="103" s="1"/>
  <c r="M39" i="103"/>
  <c r="AJ39" i="103" s="1"/>
  <c r="M170" i="103"/>
  <c r="AJ170" i="103" s="1"/>
  <c r="M302" i="103"/>
  <c r="AJ302" i="103" s="1"/>
  <c r="M119" i="103"/>
  <c r="AJ119" i="103" s="1"/>
  <c r="M249" i="103"/>
  <c r="AJ249" i="103" s="1"/>
  <c r="AL249" i="103"/>
  <c r="M375" i="103"/>
  <c r="AJ375" i="103" s="1"/>
  <c r="M98" i="103"/>
  <c r="AJ98" i="103" s="1"/>
  <c r="M242" i="103"/>
  <c r="AJ242" i="103" s="1"/>
  <c r="M124" i="103"/>
  <c r="AJ124" i="103" s="1"/>
  <c r="M327" i="103"/>
  <c r="AJ327" i="103" s="1"/>
  <c r="M354" i="103"/>
  <c r="AJ354" i="103" s="1"/>
  <c r="M66" i="103"/>
  <c r="AJ66" i="103" s="1"/>
  <c r="M130" i="103"/>
  <c r="AJ130" i="103" s="1"/>
  <c r="M255" i="103"/>
  <c r="AJ255" i="103" s="1"/>
  <c r="M325" i="103"/>
  <c r="AJ325" i="103" s="1"/>
  <c r="M391" i="103"/>
  <c r="AJ391" i="103" s="1"/>
  <c r="AL391" i="103"/>
  <c r="AI391" i="103" s="1"/>
  <c r="M7" i="103"/>
  <c r="AJ7" i="103" s="1"/>
  <c r="M205" i="103"/>
  <c r="AJ205" i="103" s="1"/>
  <c r="M110" i="103"/>
  <c r="AJ110" i="103" s="1"/>
  <c r="M373" i="103"/>
  <c r="AJ373" i="103" s="1"/>
  <c r="M60" i="103"/>
  <c r="AJ60" i="103" s="1"/>
  <c r="M191" i="103"/>
  <c r="AL191" i="103" s="1"/>
  <c r="AI191" i="103" s="1"/>
  <c r="M308" i="103"/>
  <c r="AJ308" i="103" s="1"/>
  <c r="AL84" i="103"/>
  <c r="AI84" i="103" s="1"/>
  <c r="M84" i="103"/>
  <c r="AJ84" i="103" s="1"/>
  <c r="M203" i="103"/>
  <c r="AJ203" i="103" s="1"/>
  <c r="AL203" i="103"/>
  <c r="AI203" i="103" s="1"/>
  <c r="M332" i="103"/>
  <c r="AJ332" i="103" s="1"/>
  <c r="M262" i="103"/>
  <c r="AJ262" i="103" s="1"/>
  <c r="M398" i="103"/>
  <c r="AJ398" i="103" s="1"/>
  <c r="M169" i="103"/>
  <c r="AJ169" i="103" s="1"/>
  <c r="M106" i="103"/>
  <c r="AJ106" i="103" s="1"/>
  <c r="M193" i="103"/>
  <c r="AJ193" i="103" s="1"/>
  <c r="AL193" i="103"/>
  <c r="M212" i="103"/>
  <c r="AJ212" i="103" s="1"/>
  <c r="AL212" i="103"/>
  <c r="AI212" i="103" s="1"/>
  <c r="M225" i="103"/>
  <c r="AJ225" i="103" s="1"/>
  <c r="M271" i="103"/>
  <c r="AJ271" i="103" s="1"/>
  <c r="M399" i="103"/>
  <c r="AJ399" i="103" s="1"/>
  <c r="M369" i="103"/>
  <c r="AJ369" i="103" s="1"/>
  <c r="M78" i="103"/>
  <c r="AJ78" i="103" s="1"/>
  <c r="M358" i="103"/>
  <c r="AJ358" i="103" s="1"/>
  <c r="AL300" i="103"/>
  <c r="AI300" i="103" s="1"/>
  <c r="M324" i="103"/>
  <c r="AJ324" i="103" s="1"/>
  <c r="M50" i="103"/>
  <c r="AJ50" i="103" s="1"/>
  <c r="M111" i="103"/>
  <c r="AJ111" i="103" s="1"/>
  <c r="M178" i="103"/>
  <c r="AJ178" i="103" s="1"/>
  <c r="M240" i="103"/>
  <c r="AJ240" i="103" s="1"/>
  <c r="M310" i="103"/>
  <c r="AJ310" i="103" s="1"/>
  <c r="M378" i="103"/>
  <c r="AJ378" i="103" s="1"/>
  <c r="AL59" i="103"/>
  <c r="AI59" i="103" s="1"/>
  <c r="M59" i="103"/>
  <c r="AJ59" i="103" s="1"/>
  <c r="M123" i="103"/>
  <c r="AJ123" i="103" s="1"/>
  <c r="AL123" i="103"/>
  <c r="AI123" i="103" s="1"/>
  <c r="M187" i="103"/>
  <c r="AJ187" i="103" s="1"/>
  <c r="M252" i="103"/>
  <c r="AJ252" i="103" s="1"/>
  <c r="AL252" i="103"/>
  <c r="AI252" i="103" s="1"/>
  <c r="M318" i="103"/>
  <c r="AJ318" i="103" s="1"/>
  <c r="M381" i="103"/>
  <c r="AJ381" i="103" s="1"/>
  <c r="M161" i="103"/>
  <c r="AJ161" i="103" s="1"/>
  <c r="M49" i="103"/>
  <c r="AJ49" i="103" s="1"/>
  <c r="M173" i="103"/>
  <c r="AJ173" i="103" s="1"/>
  <c r="M298" i="103"/>
  <c r="AJ298" i="103" s="1"/>
  <c r="M54" i="103"/>
  <c r="AJ54" i="103" s="1"/>
  <c r="M118" i="103"/>
  <c r="AJ118" i="103" s="1"/>
  <c r="M182" i="103"/>
  <c r="AJ182" i="103" s="1"/>
  <c r="M244" i="103"/>
  <c r="AL244" i="103" s="1"/>
  <c r="AI244" i="103" s="1"/>
  <c r="M313" i="103"/>
  <c r="AJ313" i="103" s="1"/>
  <c r="M380" i="103"/>
  <c r="AJ380" i="103" s="1"/>
  <c r="AL194" i="103"/>
  <c r="AI194" i="103" s="1"/>
  <c r="M256" i="103"/>
  <c r="AJ256" i="103" s="1"/>
  <c r="M284" i="103"/>
  <c r="AJ284" i="103" s="1"/>
  <c r="M224" i="103"/>
  <c r="AJ224" i="103" s="1"/>
  <c r="M309" i="103"/>
  <c r="AJ309" i="103" s="1"/>
  <c r="M311" i="103"/>
  <c r="AJ311" i="103" s="1"/>
  <c r="AL399" i="103"/>
  <c r="AI399" i="103" s="1"/>
  <c r="M25" i="103"/>
  <c r="AJ25" i="103" s="1"/>
  <c r="AL25" i="103"/>
  <c r="AI25" i="103" s="1"/>
  <c r="M288" i="103"/>
  <c r="AJ288" i="103" s="1"/>
  <c r="M42" i="103"/>
  <c r="AJ42" i="103" s="1"/>
  <c r="M165" i="103"/>
  <c r="AJ165" i="103" s="1"/>
  <c r="M285" i="103"/>
  <c r="AJ285" i="103" s="1"/>
  <c r="AL285" i="103"/>
  <c r="M34" i="103"/>
  <c r="AJ34" i="103" s="1"/>
  <c r="M97" i="103"/>
  <c r="AJ97" i="103" s="1"/>
  <c r="M159" i="103"/>
  <c r="AJ159" i="103" s="1"/>
  <c r="AL159" i="103"/>
  <c r="AI159" i="103" s="1"/>
  <c r="M226" i="103"/>
  <c r="AJ226" i="103" s="1"/>
  <c r="M289" i="103"/>
  <c r="AJ289" i="103" s="1"/>
  <c r="M359" i="103"/>
  <c r="AJ359" i="103" s="1"/>
  <c r="M44" i="103"/>
  <c r="AJ44" i="103" s="1"/>
  <c r="M108" i="103"/>
  <c r="AJ108" i="103" s="1"/>
  <c r="M171" i="103"/>
  <c r="AJ171" i="103" s="1"/>
  <c r="M237" i="103"/>
  <c r="AJ237" i="103" s="1"/>
  <c r="AL237" i="103"/>
  <c r="AI237" i="103" s="1"/>
  <c r="M299" i="103"/>
  <c r="AJ299" i="103" s="1"/>
  <c r="AL299" i="103"/>
  <c r="AI299" i="103" s="1"/>
  <c r="M364" i="103"/>
  <c r="AJ364" i="103" s="1"/>
  <c r="M243" i="103"/>
  <c r="AJ243" i="103" s="1"/>
  <c r="M132" i="103"/>
  <c r="M23" i="103"/>
  <c r="AJ23" i="103" s="1"/>
  <c r="M37" i="103"/>
  <c r="AJ37" i="103" s="1"/>
  <c r="M101" i="103"/>
  <c r="AJ101" i="103" s="1"/>
  <c r="M166" i="103"/>
  <c r="AJ166" i="103" s="1"/>
  <c r="M229" i="103"/>
  <c r="AJ229" i="103" s="1"/>
  <c r="M295" i="103"/>
  <c r="AJ295" i="103" s="1"/>
  <c r="M363" i="103"/>
  <c r="AJ363" i="103" s="1"/>
  <c r="M47" i="103"/>
  <c r="AJ47" i="103" s="1"/>
  <c r="M112" i="103"/>
  <c r="M241" i="103"/>
  <c r="M303" i="103"/>
  <c r="AJ303" i="103" s="1"/>
  <c r="M339" i="103"/>
  <c r="AJ339" i="103" s="1"/>
  <c r="M338" i="103"/>
  <c r="AJ338" i="103" s="1"/>
  <c r="M228" i="103"/>
  <c r="AJ228" i="103" s="1"/>
  <c r="M357" i="103"/>
  <c r="AJ357" i="103" s="1"/>
  <c r="M17" i="103"/>
  <c r="AJ17" i="103" s="1"/>
  <c r="AL17" i="103"/>
  <c r="M135" i="103"/>
  <c r="AJ135" i="103" s="1"/>
  <c r="AL135" i="103"/>
  <c r="AI135" i="103" s="1"/>
  <c r="M254" i="103"/>
  <c r="AJ254" i="103" s="1"/>
  <c r="AL254" i="103"/>
  <c r="AI254" i="103" s="1"/>
  <c r="M383" i="103"/>
  <c r="AJ383" i="103" s="1"/>
  <c r="AL383" i="103"/>
  <c r="AI383" i="103" s="1"/>
  <c r="M27" i="103"/>
  <c r="AJ27" i="103" s="1"/>
  <c r="M94" i="103"/>
  <c r="AJ94" i="103" s="1"/>
  <c r="M156" i="103"/>
  <c r="AJ156" i="103" s="1"/>
  <c r="AL219" i="103"/>
  <c r="AI219" i="103" s="1"/>
  <c r="M219" i="103"/>
  <c r="AJ219" i="103" s="1"/>
  <c r="M283" i="103"/>
  <c r="AL283" i="103" s="1"/>
  <c r="AI283" i="103" s="1"/>
  <c r="M348" i="103"/>
  <c r="AJ348" i="103" s="1"/>
  <c r="M164" i="103"/>
  <c r="AJ164" i="103" s="1"/>
  <c r="M185" i="103"/>
  <c r="AJ185" i="103" s="1"/>
  <c r="AL114" i="103"/>
  <c r="AI114" i="103" s="1"/>
  <c r="M114" i="103"/>
  <c r="AJ114" i="103" s="1"/>
  <c r="M231" i="103"/>
  <c r="AJ231" i="103" s="1"/>
  <c r="AL362" i="103"/>
  <c r="AI362" i="103" s="1"/>
  <c r="M362" i="103"/>
  <c r="AJ362" i="103" s="1"/>
  <c r="M21" i="103"/>
  <c r="AJ21" i="103" s="1"/>
  <c r="M85" i="103"/>
  <c r="AJ85" i="103" s="1"/>
  <c r="AL85" i="103"/>
  <c r="M148" i="103"/>
  <c r="AJ148" i="103" s="1"/>
  <c r="M214" i="103"/>
  <c r="AJ214" i="103" s="1"/>
  <c r="M278" i="103"/>
  <c r="AJ278" i="103" s="1"/>
  <c r="M347" i="103"/>
  <c r="AJ347" i="103" s="1"/>
  <c r="AL347" i="103"/>
  <c r="AI347" i="103" s="1"/>
  <c r="M31" i="103"/>
  <c r="AL98" i="103"/>
  <c r="AI98" i="103" s="1"/>
  <c r="AL160" i="103"/>
  <c r="AI160" i="103" s="1"/>
  <c r="M105" i="103"/>
  <c r="M48" i="103"/>
  <c r="M145" i="103"/>
  <c r="AJ145" i="103" s="1"/>
  <c r="M336" i="103"/>
  <c r="AJ336" i="103" s="1"/>
  <c r="AL336" i="103"/>
  <c r="AI336" i="103" s="1"/>
  <c r="M162" i="103"/>
  <c r="AJ162" i="103" s="1"/>
  <c r="M46" i="103"/>
  <c r="M35" i="103"/>
  <c r="AJ35" i="103" s="1"/>
  <c r="AL35" i="103"/>
  <c r="AI35" i="103" s="1"/>
  <c r="M238" i="103"/>
  <c r="AJ238" i="103" s="1"/>
  <c r="M281" i="103"/>
  <c r="AJ281" i="103" s="1"/>
  <c r="M64" i="103"/>
  <c r="AJ64" i="103" s="1"/>
  <c r="M180" i="103"/>
  <c r="AJ180" i="103" s="1"/>
  <c r="M8" i="103"/>
  <c r="AJ8" i="103" s="1"/>
  <c r="M150" i="103"/>
  <c r="AJ150" i="103" s="1"/>
  <c r="M20" i="103"/>
  <c r="AJ20" i="103" s="1"/>
  <c r="M221" i="103"/>
  <c r="AJ221" i="103" s="1"/>
  <c r="AL221" i="103"/>
  <c r="AI221" i="103" s="1"/>
  <c r="M208" i="103"/>
  <c r="AJ208" i="103" s="1"/>
  <c r="AL208" i="103"/>
  <c r="AI208" i="103" s="1"/>
  <c r="M133" i="103"/>
  <c r="AJ133" i="103" s="1"/>
  <c r="M394" i="103"/>
  <c r="AJ394" i="103" s="1"/>
  <c r="M91" i="103"/>
  <c r="AJ91" i="103" s="1"/>
  <c r="AL91" i="103"/>
  <c r="AI91" i="103" s="1"/>
  <c r="M323" i="103"/>
  <c r="AJ323" i="103" s="1"/>
  <c r="AL323" i="103"/>
  <c r="AI323" i="103" s="1"/>
  <c r="M192" i="103"/>
  <c r="AJ192" i="103" s="1"/>
  <c r="M382" i="103"/>
  <c r="AJ382" i="103" s="1"/>
  <c r="S12" i="98"/>
  <c r="L53" i="22" s="1"/>
  <c r="X17" i="22" s="1"/>
  <c r="I21" i="22" s="1"/>
  <c r="O21" i="22" s="1"/>
  <c r="C50" i="22"/>
  <c r="C9" i="22" s="1"/>
  <c r="S5" i="98"/>
  <c r="X50" i="22" s="1"/>
  <c r="M26" i="103"/>
  <c r="B382" i="101"/>
  <c r="R42" i="116"/>
  <c r="R37" i="116"/>
  <c r="S36" i="116"/>
  <c r="B379" i="100"/>
  <c r="J379" i="100"/>
  <c r="K27" i="22" l="1"/>
  <c r="Q6" i="22"/>
  <c r="G13" i="7" s="1"/>
  <c r="H13" i="7" s="1"/>
  <c r="C34" i="22"/>
  <c r="F9" i="22"/>
  <c r="D13" i="22" s="1"/>
  <c r="O13" i="22" s="1"/>
  <c r="AE13" i="22" s="1"/>
  <c r="V13" i="22" s="1"/>
  <c r="B6" i="22" s="1"/>
  <c r="G7" i="7" s="1"/>
  <c r="C29" i="22"/>
  <c r="F17" i="22"/>
  <c r="O27" i="22"/>
  <c r="R17" i="22"/>
  <c r="U27" i="22"/>
  <c r="I29" i="22"/>
  <c r="R9" i="22"/>
  <c r="F34" i="22"/>
  <c r="C17" i="22"/>
  <c r="F21" i="22" s="1"/>
  <c r="L21" i="22" s="1"/>
  <c r="R21" i="22" s="1"/>
  <c r="K6" i="22" s="1"/>
  <c r="G9" i="7" s="1"/>
  <c r="H59" i="117"/>
  <c r="I59" i="117" s="1"/>
  <c r="H28" i="117"/>
  <c r="I28" i="117" s="1"/>
  <c r="H41" i="117"/>
  <c r="I41" i="117" s="1"/>
  <c r="H46" i="117"/>
  <c r="I46" i="117" s="1"/>
  <c r="H35" i="117"/>
  <c r="I35" i="117" s="1"/>
  <c r="H27" i="117"/>
  <c r="I27" i="117" s="1"/>
  <c r="H8" i="117"/>
  <c r="I8" i="117" s="1"/>
  <c r="H24" i="117"/>
  <c r="I24" i="117" s="1"/>
  <c r="H43" i="117"/>
  <c r="I43" i="117" s="1"/>
  <c r="H48" i="117"/>
  <c r="I48" i="117" s="1"/>
  <c r="H30" i="117"/>
  <c r="I30" i="117" s="1"/>
  <c r="H19" i="117"/>
  <c r="I19" i="117" s="1"/>
  <c r="H14" i="117"/>
  <c r="I14" i="117" s="1"/>
  <c r="H9" i="117"/>
  <c r="I9" i="117" s="1"/>
  <c r="H56" i="117"/>
  <c r="I56" i="117" s="1"/>
  <c r="H47" i="117"/>
  <c r="I47" i="117" s="1"/>
  <c r="H21" i="117"/>
  <c r="I21" i="117" s="1"/>
  <c r="H57" i="117"/>
  <c r="I57" i="117" s="1"/>
  <c r="H51" i="117"/>
  <c r="I51" i="117" s="1"/>
  <c r="H20" i="117"/>
  <c r="I20" i="117" s="1"/>
  <c r="H42" i="117"/>
  <c r="I42" i="117" s="1"/>
  <c r="H33" i="117"/>
  <c r="I33" i="117" s="1"/>
  <c r="H25" i="117"/>
  <c r="I25" i="117" s="1"/>
  <c r="H58" i="117"/>
  <c r="I58" i="117" s="1"/>
  <c r="H53" i="117"/>
  <c r="I53" i="117" s="1"/>
  <c r="H39" i="117"/>
  <c r="I39" i="117" s="1"/>
  <c r="H44" i="117"/>
  <c r="I44" i="117" s="1"/>
  <c r="H26" i="117"/>
  <c r="I26" i="117" s="1"/>
  <c r="H18" i="117"/>
  <c r="I18" i="117" s="1"/>
  <c r="H13" i="117"/>
  <c r="I13" i="117" s="1"/>
  <c r="H7" i="117"/>
  <c r="I7" i="117" s="1"/>
  <c r="H45" i="117"/>
  <c r="I45" i="117" s="1"/>
  <c r="H37" i="117"/>
  <c r="I37" i="117" s="1"/>
  <c r="H12" i="117"/>
  <c r="I12" i="117" s="1"/>
  <c r="H34" i="117"/>
  <c r="I34" i="117" s="1"/>
  <c r="H10" i="117"/>
  <c r="I10" i="117" s="1"/>
  <c r="H55" i="117"/>
  <c r="I55" i="117" s="1"/>
  <c r="H49" i="117"/>
  <c r="I49" i="117" s="1"/>
  <c r="H60" i="117"/>
  <c r="I60" i="117" s="1"/>
  <c r="H38" i="117"/>
  <c r="I38" i="117" s="1"/>
  <c r="H31" i="117"/>
  <c r="I31" i="117" s="1"/>
  <c r="H23" i="117"/>
  <c r="I23" i="117" s="1"/>
  <c r="H54" i="117"/>
  <c r="I54" i="117" s="1"/>
  <c r="H50" i="117"/>
  <c r="I50" i="117" s="1"/>
  <c r="H16" i="117"/>
  <c r="I16" i="117" s="1"/>
  <c r="H40" i="117"/>
  <c r="I40" i="117" s="1"/>
  <c r="H22" i="117"/>
  <c r="I22" i="117" s="1"/>
  <c r="H17" i="117"/>
  <c r="I17" i="117" s="1"/>
  <c r="H11" i="117"/>
  <c r="I11" i="117" s="1"/>
  <c r="H6" i="117"/>
  <c r="I6" i="117" s="1"/>
  <c r="H32" i="117"/>
  <c r="I32" i="117" s="1"/>
  <c r="H29" i="117"/>
  <c r="I29" i="117" s="1"/>
  <c r="H36" i="117"/>
  <c r="I36" i="117" s="1"/>
  <c r="H52" i="117"/>
  <c r="I52" i="117" s="1"/>
  <c r="H15" i="117"/>
  <c r="I15" i="117" s="1"/>
  <c r="M366" i="103"/>
  <c r="AJ366" i="103" s="1"/>
  <c r="X366" i="103"/>
  <c r="M334" i="103"/>
  <c r="X334" i="103"/>
  <c r="AL385" i="103"/>
  <c r="AI385" i="103" s="1"/>
  <c r="X385" i="103"/>
  <c r="M388" i="103"/>
  <c r="X388" i="103"/>
  <c r="M286" i="103"/>
  <c r="AJ286" i="103" s="1"/>
  <c r="X286" i="103"/>
  <c r="M304" i="103"/>
  <c r="AJ304" i="103" s="1"/>
  <c r="X304" i="103"/>
  <c r="P20" i="114"/>
  <c r="Q20" i="114" s="1"/>
  <c r="P39" i="114"/>
  <c r="Q39" i="114" s="1"/>
  <c r="P44" i="114"/>
  <c r="Q44" i="114" s="1"/>
  <c r="P68" i="114"/>
  <c r="Q68" i="114" s="1"/>
  <c r="P79" i="114"/>
  <c r="Q79" i="114" s="1"/>
  <c r="P84" i="114"/>
  <c r="Q84" i="114" s="1"/>
  <c r="P112" i="114"/>
  <c r="Q112" i="114" s="1"/>
  <c r="P128" i="114"/>
  <c r="Q128" i="114" s="1"/>
  <c r="P136" i="114"/>
  <c r="Q136" i="114" s="1"/>
  <c r="P152" i="114"/>
  <c r="Q152" i="114" s="1"/>
  <c r="P160" i="114"/>
  <c r="Q160" i="114" s="1"/>
  <c r="P168" i="114"/>
  <c r="Q168" i="114" s="1"/>
  <c r="P179" i="114"/>
  <c r="Q179" i="114" s="1"/>
  <c r="P184" i="114"/>
  <c r="Q184" i="114" s="1"/>
  <c r="P187" i="114"/>
  <c r="Q187" i="114" s="1"/>
  <c r="P190" i="114"/>
  <c r="Q190" i="114" s="1"/>
  <c r="P195" i="114"/>
  <c r="Q195" i="114" s="1"/>
  <c r="P200" i="114"/>
  <c r="Q200" i="114" s="1"/>
  <c r="P28" i="114"/>
  <c r="Q28" i="114" s="1"/>
  <c r="P92" i="114"/>
  <c r="Q92" i="114" s="1"/>
  <c r="P116" i="114"/>
  <c r="Q116" i="114" s="1"/>
  <c r="P132" i="114"/>
  <c r="Q132" i="114" s="1"/>
  <c r="P140" i="114"/>
  <c r="Q140" i="114" s="1"/>
  <c r="P156" i="114"/>
  <c r="Q156" i="114" s="1"/>
  <c r="P172" i="114"/>
  <c r="Q172" i="114" s="1"/>
  <c r="P180" i="114"/>
  <c r="Q180" i="114" s="1"/>
  <c r="P188" i="114"/>
  <c r="Q188" i="114" s="1"/>
  <c r="P191" i="114"/>
  <c r="Q191" i="114" s="1"/>
  <c r="P196" i="114"/>
  <c r="Q196" i="114" s="1"/>
  <c r="P36" i="114"/>
  <c r="Q36" i="114" s="1"/>
  <c r="P47" i="114"/>
  <c r="Q47" i="114" s="1"/>
  <c r="P52" i="114"/>
  <c r="Q52" i="114" s="1"/>
  <c r="P71" i="114"/>
  <c r="Q71" i="114" s="1"/>
  <c r="P76" i="114"/>
  <c r="Q76" i="114" s="1"/>
  <c r="P100" i="114"/>
  <c r="Q100" i="114" s="1"/>
  <c r="P120" i="114"/>
  <c r="Q120" i="114" s="1"/>
  <c r="P144" i="114"/>
  <c r="Q144" i="114" s="1"/>
  <c r="P163" i="114"/>
  <c r="Q163" i="114" s="1"/>
  <c r="P176" i="114"/>
  <c r="Q176" i="114" s="1"/>
  <c r="P192" i="114"/>
  <c r="Q192" i="114" s="1"/>
  <c r="P60" i="114"/>
  <c r="Q60" i="114" s="1"/>
  <c r="P135" i="114"/>
  <c r="Q135" i="114" s="1"/>
  <c r="P148" i="114"/>
  <c r="Q148" i="114" s="1"/>
  <c r="P164" i="114"/>
  <c r="Q164" i="114" s="1"/>
  <c r="P199" i="114"/>
  <c r="Q199" i="114" s="1"/>
  <c r="P108" i="114"/>
  <c r="Q108" i="114" s="1"/>
  <c r="P183" i="114"/>
  <c r="Q183" i="114" s="1"/>
  <c r="P124" i="114"/>
  <c r="Q124" i="114" s="1"/>
  <c r="P159" i="114"/>
  <c r="Q159" i="114" s="1"/>
  <c r="P12" i="114"/>
  <c r="Q12" i="114" s="1"/>
  <c r="P186" i="114"/>
  <c r="Q186" i="114" s="1"/>
  <c r="P198" i="114"/>
  <c r="Q198" i="114" s="1"/>
  <c r="P40" i="114"/>
  <c r="Q40" i="114" s="1"/>
  <c r="P137" i="114"/>
  <c r="Q137" i="114" s="1"/>
  <c r="P74" i="114"/>
  <c r="Q74" i="114" s="1"/>
  <c r="P118" i="114"/>
  <c r="Q118" i="114" s="1"/>
  <c r="P129" i="114"/>
  <c r="Q129" i="114" s="1"/>
  <c r="P34" i="114"/>
  <c r="Q34" i="114" s="1"/>
  <c r="P16" i="114"/>
  <c r="Q16" i="114" s="1"/>
  <c r="P134" i="114"/>
  <c r="Q134" i="114" s="1"/>
  <c r="P59" i="114"/>
  <c r="Q59" i="114" s="1"/>
  <c r="P165" i="114"/>
  <c r="Q165" i="114" s="1"/>
  <c r="P143" i="114"/>
  <c r="Q143" i="114" s="1"/>
  <c r="P119" i="114"/>
  <c r="Q119" i="114" s="1"/>
  <c r="P99" i="114"/>
  <c r="Q99" i="114" s="1"/>
  <c r="P81" i="114"/>
  <c r="Q81" i="114" s="1"/>
  <c r="P61" i="114"/>
  <c r="Q61" i="114" s="1"/>
  <c r="P41" i="114"/>
  <c r="Q41" i="114" s="1"/>
  <c r="P22" i="114"/>
  <c r="Q22" i="114" s="1"/>
  <c r="P193" i="114"/>
  <c r="Q193" i="114" s="1"/>
  <c r="P155" i="114"/>
  <c r="Q155" i="114" s="1"/>
  <c r="P131" i="114"/>
  <c r="Q131" i="114" s="1"/>
  <c r="P110" i="114"/>
  <c r="Q110" i="114" s="1"/>
  <c r="P91" i="114"/>
  <c r="Q91" i="114" s="1"/>
  <c r="P72" i="114"/>
  <c r="Q72" i="114" s="1"/>
  <c r="P53" i="114"/>
  <c r="Q53" i="114" s="1"/>
  <c r="P32" i="114"/>
  <c r="Q32" i="114" s="1"/>
  <c r="P14" i="114"/>
  <c r="Q14" i="114" s="1"/>
  <c r="P189" i="114"/>
  <c r="Q189" i="114" s="1"/>
  <c r="P167" i="114"/>
  <c r="Q167" i="114" s="1"/>
  <c r="P141" i="114"/>
  <c r="Q141" i="114" s="1"/>
  <c r="P117" i="114"/>
  <c r="Q117" i="114" s="1"/>
  <c r="P97" i="114"/>
  <c r="Q97" i="114" s="1"/>
  <c r="P78" i="114"/>
  <c r="Q78" i="114" s="1"/>
  <c r="P58" i="114"/>
  <c r="Q58" i="114" s="1"/>
  <c r="P38" i="114"/>
  <c r="Q38" i="114" s="1"/>
  <c r="P19" i="114"/>
  <c r="Q19" i="114" s="1"/>
  <c r="P158" i="114"/>
  <c r="Q158" i="114" s="1"/>
  <c r="P142" i="114"/>
  <c r="Q142" i="114" s="1"/>
  <c r="P153" i="114"/>
  <c r="Q153" i="114" s="1"/>
  <c r="P64" i="114"/>
  <c r="Q64" i="114" s="1"/>
  <c r="P125" i="114"/>
  <c r="Q125" i="114" s="1"/>
  <c r="P65" i="114"/>
  <c r="Q65" i="114" s="1"/>
  <c r="P8" i="114"/>
  <c r="Q8" i="114" s="1"/>
  <c r="P115" i="114"/>
  <c r="Q115" i="114" s="1"/>
  <c r="P57" i="114"/>
  <c r="Q57" i="114" s="1"/>
  <c r="P194" i="114"/>
  <c r="Q194" i="114" s="1"/>
  <c r="P89" i="114"/>
  <c r="Q89" i="114" s="1"/>
  <c r="P7" i="114"/>
  <c r="Q7" i="114" s="1"/>
  <c r="P123" i="114"/>
  <c r="Q123" i="114" s="1"/>
  <c r="P45" i="114"/>
  <c r="Q45" i="114" s="1"/>
  <c r="P182" i="114"/>
  <c r="Q182" i="114" s="1"/>
  <c r="P107" i="114"/>
  <c r="Q107" i="114" s="1"/>
  <c r="P30" i="114"/>
  <c r="Q30" i="114" s="1"/>
  <c r="P11" i="114"/>
  <c r="Q11" i="114" s="1"/>
  <c r="P113" i="114"/>
  <c r="Q113" i="114" s="1"/>
  <c r="P55" i="114"/>
  <c r="Q55" i="114" s="1"/>
  <c r="P162" i="114"/>
  <c r="Q162" i="114" s="1"/>
  <c r="P138" i="114"/>
  <c r="Q138" i="114" s="1"/>
  <c r="P114" i="114"/>
  <c r="Q114" i="114" s="1"/>
  <c r="P95" i="114"/>
  <c r="Q95" i="114" s="1"/>
  <c r="P75" i="114"/>
  <c r="Q75" i="114" s="1"/>
  <c r="P56" i="114"/>
  <c r="Q56" i="114" s="1"/>
  <c r="P35" i="114"/>
  <c r="Q35" i="114" s="1"/>
  <c r="P17" i="114"/>
  <c r="Q17" i="114" s="1"/>
  <c r="P177" i="114"/>
  <c r="Q177" i="114" s="1"/>
  <c r="P150" i="114"/>
  <c r="Q150" i="114" s="1"/>
  <c r="P126" i="114"/>
  <c r="Q126" i="114" s="1"/>
  <c r="P105" i="114"/>
  <c r="Q105" i="114" s="1"/>
  <c r="P87" i="114"/>
  <c r="Q87" i="114" s="1"/>
  <c r="P66" i="114"/>
  <c r="Q66" i="114" s="1"/>
  <c r="P48" i="114"/>
  <c r="Q48" i="114" s="1"/>
  <c r="P27" i="114"/>
  <c r="Q27" i="114" s="1"/>
  <c r="P9" i="114"/>
  <c r="Q9" i="114" s="1"/>
  <c r="P181" i="114"/>
  <c r="Q181" i="114" s="1"/>
  <c r="P157" i="114"/>
  <c r="Q157" i="114" s="1"/>
  <c r="P133" i="114"/>
  <c r="Q133" i="114" s="1"/>
  <c r="P111" i="114"/>
  <c r="Q111" i="114" s="1"/>
  <c r="P93" i="114"/>
  <c r="Q93" i="114" s="1"/>
  <c r="P73" i="114"/>
  <c r="Q73" i="114" s="1"/>
  <c r="P54" i="114"/>
  <c r="Q54" i="114" s="1"/>
  <c r="P33" i="114"/>
  <c r="Q33" i="114" s="1"/>
  <c r="P15" i="114"/>
  <c r="Q15" i="114" s="1"/>
  <c r="P69" i="114"/>
  <c r="Q69" i="114" s="1"/>
  <c r="P21" i="114"/>
  <c r="Q21" i="114" s="1"/>
  <c r="P50" i="114"/>
  <c r="Q50" i="114" s="1"/>
  <c r="P170" i="114"/>
  <c r="Q170" i="114" s="1"/>
  <c r="P104" i="114"/>
  <c r="Q104" i="114" s="1"/>
  <c r="P46" i="114"/>
  <c r="Q46" i="114" s="1"/>
  <c r="P166" i="114"/>
  <c r="Q166" i="114" s="1"/>
  <c r="P96" i="114"/>
  <c r="Q96" i="114" s="1"/>
  <c r="P37" i="114"/>
  <c r="Q37" i="114" s="1"/>
  <c r="P173" i="114"/>
  <c r="Q173" i="114" s="1"/>
  <c r="P122" i="114"/>
  <c r="Q122" i="114" s="1"/>
  <c r="P83" i="114"/>
  <c r="Q83" i="114" s="1"/>
  <c r="P43" i="114"/>
  <c r="Q43" i="114" s="1"/>
  <c r="P85" i="114"/>
  <c r="Q85" i="114" s="1"/>
  <c r="P169" i="114"/>
  <c r="Q169" i="114" s="1"/>
  <c r="P98" i="114"/>
  <c r="Q98" i="114" s="1"/>
  <c r="P25" i="114"/>
  <c r="Q25" i="114" s="1"/>
  <c r="P174" i="114"/>
  <c r="Q174" i="114" s="1"/>
  <c r="P103" i="114"/>
  <c r="Q103" i="114" s="1"/>
  <c r="P185" i="114"/>
  <c r="Q185" i="114" s="1"/>
  <c r="P161" i="114"/>
  <c r="Q161" i="114" s="1"/>
  <c r="P80" i="114"/>
  <c r="Q80" i="114" s="1"/>
  <c r="P175" i="114"/>
  <c r="Q175" i="114" s="1"/>
  <c r="P154" i="114"/>
  <c r="Q154" i="114" s="1"/>
  <c r="P130" i="114"/>
  <c r="Q130" i="114" s="1"/>
  <c r="P109" i="114"/>
  <c r="Q109" i="114" s="1"/>
  <c r="P90" i="114"/>
  <c r="Q90" i="114" s="1"/>
  <c r="P70" i="114"/>
  <c r="Q70" i="114" s="1"/>
  <c r="P51" i="114"/>
  <c r="Q51" i="114" s="1"/>
  <c r="P31" i="114"/>
  <c r="Q31" i="114" s="1"/>
  <c r="P13" i="114"/>
  <c r="Q13" i="114" s="1"/>
  <c r="P171" i="114"/>
  <c r="Q171" i="114" s="1"/>
  <c r="P145" i="114"/>
  <c r="Q145" i="114" s="1"/>
  <c r="P121" i="114"/>
  <c r="Q121" i="114" s="1"/>
  <c r="P101" i="114"/>
  <c r="Q101" i="114" s="1"/>
  <c r="P82" i="114"/>
  <c r="Q82" i="114" s="1"/>
  <c r="P62" i="114"/>
  <c r="Q62" i="114" s="1"/>
  <c r="P42" i="114"/>
  <c r="Q42" i="114" s="1"/>
  <c r="P23" i="114"/>
  <c r="Q23" i="114" s="1"/>
  <c r="P197" i="114"/>
  <c r="Q197" i="114" s="1"/>
  <c r="P178" i="114"/>
  <c r="Q178" i="114" s="1"/>
  <c r="P151" i="114"/>
  <c r="Q151" i="114" s="1"/>
  <c r="P127" i="114"/>
  <c r="Q127" i="114" s="1"/>
  <c r="P106" i="114"/>
  <c r="Q106" i="114" s="1"/>
  <c r="P88" i="114"/>
  <c r="Q88" i="114" s="1"/>
  <c r="P67" i="114"/>
  <c r="Q67" i="114" s="1"/>
  <c r="P49" i="114"/>
  <c r="Q49" i="114" s="1"/>
  <c r="P29" i="114"/>
  <c r="Q29" i="114" s="1"/>
  <c r="P10" i="114"/>
  <c r="Q10" i="114" s="1"/>
  <c r="P94" i="114"/>
  <c r="Q94" i="114" s="1"/>
  <c r="P147" i="114"/>
  <c r="Q147" i="114" s="1"/>
  <c r="P149" i="114"/>
  <c r="Q149" i="114" s="1"/>
  <c r="P86" i="114"/>
  <c r="Q86" i="114" s="1"/>
  <c r="P26" i="114"/>
  <c r="Q26" i="114" s="1"/>
  <c r="P139" i="114"/>
  <c r="Q139" i="114" s="1"/>
  <c r="P77" i="114"/>
  <c r="Q77" i="114" s="1"/>
  <c r="P18" i="114"/>
  <c r="Q18" i="114" s="1"/>
  <c r="P146" i="114"/>
  <c r="Q146" i="114" s="1"/>
  <c r="P102" i="114"/>
  <c r="Q102" i="114" s="1"/>
  <c r="P63" i="114"/>
  <c r="Q63" i="114" s="1"/>
  <c r="P24" i="114"/>
  <c r="Q24" i="114" s="1"/>
  <c r="M301" i="103"/>
  <c r="AJ301" i="103" s="1"/>
  <c r="X301" i="103"/>
  <c r="M315" i="103"/>
  <c r="AJ315" i="103" s="1"/>
  <c r="X315" i="103"/>
  <c r="M377" i="103"/>
  <c r="X377" i="103"/>
  <c r="M393" i="103"/>
  <c r="X393" i="103"/>
  <c r="M397" i="103"/>
  <c r="AJ397" i="103" s="1"/>
  <c r="X397" i="103"/>
  <c r="M314" i="103"/>
  <c r="AJ314" i="103" s="1"/>
  <c r="X314" i="103"/>
  <c r="M264" i="103"/>
  <c r="AJ264" i="103" s="1"/>
  <c r="X264" i="103"/>
  <c r="G52" i="69"/>
  <c r="G58" i="69"/>
  <c r="G60" i="69"/>
  <c r="G83" i="69"/>
  <c r="M36" i="103"/>
  <c r="AJ36" i="103" s="1"/>
  <c r="X36" i="103"/>
  <c r="M57" i="103"/>
  <c r="X57" i="103"/>
  <c r="M52" i="103"/>
  <c r="AJ52" i="103" s="1"/>
  <c r="X52" i="103"/>
  <c r="M141" i="103"/>
  <c r="X141" i="103"/>
  <c r="M69" i="103"/>
  <c r="AJ69" i="103" s="1"/>
  <c r="X69" i="103"/>
  <c r="M103" i="103"/>
  <c r="AJ103" i="103" s="1"/>
  <c r="X103" i="103"/>
  <c r="M131" i="103"/>
  <c r="X131" i="103"/>
  <c r="M129" i="103"/>
  <c r="AJ129" i="103" s="1"/>
  <c r="X129" i="103"/>
  <c r="M210" i="103"/>
  <c r="AJ210" i="103" s="1"/>
  <c r="X210" i="103"/>
  <c r="M207" i="103"/>
  <c r="AJ207" i="103" s="1"/>
  <c r="X207" i="103"/>
  <c r="M125" i="103"/>
  <c r="AJ125" i="103" s="1"/>
  <c r="X125" i="103"/>
  <c r="M139" i="103"/>
  <c r="AJ139" i="103" s="1"/>
  <c r="X139" i="103"/>
  <c r="M195" i="103"/>
  <c r="AJ195" i="103" s="1"/>
  <c r="X195" i="103"/>
  <c r="M172" i="103"/>
  <c r="AJ172" i="103" s="1"/>
  <c r="X172" i="103"/>
  <c r="M122" i="103"/>
  <c r="AJ122" i="103" s="1"/>
  <c r="X122" i="103"/>
  <c r="M149" i="103"/>
  <c r="AJ149" i="103" s="1"/>
  <c r="X149" i="103"/>
  <c r="M115" i="103"/>
  <c r="X115" i="103"/>
  <c r="G15" i="69"/>
  <c r="G48" i="69"/>
  <c r="H48" i="69" s="1"/>
  <c r="I48" i="69" s="1"/>
  <c r="G82" i="69"/>
  <c r="G84" i="69"/>
  <c r="G110" i="69"/>
  <c r="G87" i="69"/>
  <c r="G25" i="69"/>
  <c r="G95" i="69"/>
  <c r="G62" i="69"/>
  <c r="G64" i="69"/>
  <c r="G74" i="69"/>
  <c r="G86" i="69"/>
  <c r="G88" i="69"/>
  <c r="G114" i="69"/>
  <c r="G104" i="69"/>
  <c r="G101" i="69"/>
  <c r="G105" i="69"/>
  <c r="AL201" i="103"/>
  <c r="AI201" i="103" s="1"/>
  <c r="G35" i="69"/>
  <c r="H35" i="69" s="1"/>
  <c r="I35" i="69" s="1"/>
  <c r="G37" i="69"/>
  <c r="G39" i="69"/>
  <c r="G10" i="69"/>
  <c r="G20" i="69"/>
  <c r="G26" i="69"/>
  <c r="G53" i="69"/>
  <c r="G55" i="69"/>
  <c r="H55" i="69" s="1"/>
  <c r="G57" i="69"/>
  <c r="H57" i="69" s="1"/>
  <c r="I57" i="69" s="1"/>
  <c r="G75" i="69"/>
  <c r="G31" i="69"/>
  <c r="G66" i="69"/>
  <c r="H66" i="69" s="1"/>
  <c r="I66" i="69" s="1"/>
  <c r="G80" i="69"/>
  <c r="Z161" i="114"/>
  <c r="Y161" i="114" s="1"/>
  <c r="AD161" i="114"/>
  <c r="AI161" i="114"/>
  <c r="AH161" i="114" s="1"/>
  <c r="AS161" i="114"/>
  <c r="AX161" i="114"/>
  <c r="AW161" i="114" s="1"/>
  <c r="BB161" i="114"/>
  <c r="AA161" i="114"/>
  <c r="AF161" i="114"/>
  <c r="AE161" i="114" s="1"/>
  <c r="AJ161" i="114"/>
  <c r="AO161" i="114"/>
  <c r="AN161" i="114" s="1"/>
  <c r="AY161" i="114"/>
  <c r="BD161" i="114"/>
  <c r="BC161" i="114" s="1"/>
  <c r="AG161" i="114"/>
  <c r="AL161" i="114"/>
  <c r="AK161" i="114" s="1"/>
  <c r="AP161" i="114"/>
  <c r="AU161" i="114"/>
  <c r="AT161" i="114" s="1"/>
  <c r="X161" i="114"/>
  <c r="AC161" i="114"/>
  <c r="AB161" i="114" s="1"/>
  <c r="AM161" i="114"/>
  <c r="AR161" i="114"/>
  <c r="AQ161" i="114" s="1"/>
  <c r="AV161" i="114"/>
  <c r="BA161" i="114"/>
  <c r="AZ161" i="114" s="1"/>
  <c r="AF16" i="114"/>
  <c r="AE16" i="114" s="1"/>
  <c r="AJ16" i="114"/>
  <c r="AO16" i="114"/>
  <c r="AN16" i="114" s="1"/>
  <c r="AS16" i="114"/>
  <c r="AX16" i="114"/>
  <c r="AW16" i="114" s="1"/>
  <c r="BB16" i="114"/>
  <c r="X16" i="114"/>
  <c r="AC16" i="114"/>
  <c r="AB16" i="114" s="1"/>
  <c r="AG16" i="114"/>
  <c r="AL16" i="114"/>
  <c r="AK16" i="114" s="1"/>
  <c r="AP16" i="114"/>
  <c r="AY16" i="114"/>
  <c r="AD16" i="114"/>
  <c r="AM16" i="114"/>
  <c r="AU16" i="114"/>
  <c r="AT16" i="114" s="1"/>
  <c r="BD16" i="114"/>
  <c r="BC16" i="114" s="1"/>
  <c r="AV16" i="114"/>
  <c r="Z16" i="114"/>
  <c r="Y16" i="114" s="1"/>
  <c r="BA16" i="114"/>
  <c r="AZ16" i="114" s="1"/>
  <c r="AA16" i="114"/>
  <c r="AI16" i="114"/>
  <c r="AH16" i="114" s="1"/>
  <c r="AR16" i="114"/>
  <c r="AQ16" i="114" s="1"/>
  <c r="X126" i="114"/>
  <c r="AC126" i="114"/>
  <c r="AB126" i="114" s="1"/>
  <c r="AG126" i="114"/>
  <c r="AL126" i="114"/>
  <c r="AK126" i="114" s="1"/>
  <c r="AV126" i="114"/>
  <c r="BA126" i="114"/>
  <c r="AZ126" i="114" s="1"/>
  <c r="AD126" i="114"/>
  <c r="AI126" i="114"/>
  <c r="AH126" i="114" s="1"/>
  <c r="AM126" i="114"/>
  <c r="AR126" i="114"/>
  <c r="AQ126" i="114" s="1"/>
  <c r="BB126" i="114"/>
  <c r="Z126" i="114"/>
  <c r="Y126" i="114" s="1"/>
  <c r="AJ126" i="114"/>
  <c r="AO126" i="114"/>
  <c r="AN126" i="114" s="1"/>
  <c r="AS126" i="114"/>
  <c r="AX126" i="114"/>
  <c r="AW126" i="114" s="1"/>
  <c r="AA126" i="114"/>
  <c r="AF126" i="114"/>
  <c r="AE126" i="114" s="1"/>
  <c r="AP126" i="114"/>
  <c r="AU126" i="114"/>
  <c r="AT126" i="114" s="1"/>
  <c r="AY126" i="114"/>
  <c r="BD126" i="114"/>
  <c r="BC126" i="114" s="1"/>
  <c r="AA42" i="114"/>
  <c r="AF42" i="114"/>
  <c r="AE42" i="114" s="1"/>
  <c r="AJ42" i="114"/>
  <c r="AO42" i="114"/>
  <c r="AN42" i="114" s="1"/>
  <c r="AY42" i="114"/>
  <c r="BD42" i="114"/>
  <c r="BC42" i="114" s="1"/>
  <c r="AG42" i="114"/>
  <c r="AL42" i="114"/>
  <c r="AK42" i="114" s="1"/>
  <c r="AP42" i="114"/>
  <c r="AU42" i="114"/>
  <c r="AT42" i="114" s="1"/>
  <c r="X42" i="114"/>
  <c r="AC42" i="114"/>
  <c r="AB42" i="114" s="1"/>
  <c r="AM42" i="114"/>
  <c r="AR42" i="114"/>
  <c r="AQ42" i="114" s="1"/>
  <c r="AV42" i="114"/>
  <c r="BA42" i="114"/>
  <c r="AZ42" i="114" s="1"/>
  <c r="Z42" i="114"/>
  <c r="Y42" i="114" s="1"/>
  <c r="AD42" i="114"/>
  <c r="AI42" i="114"/>
  <c r="AH42" i="114" s="1"/>
  <c r="AS42" i="114"/>
  <c r="AX42" i="114"/>
  <c r="AW42" i="114" s="1"/>
  <c r="BB42" i="114"/>
  <c r="AD200" i="114"/>
  <c r="AI200" i="114"/>
  <c r="AH200" i="114" s="1"/>
  <c r="AM200" i="114"/>
  <c r="AR200" i="114"/>
  <c r="AQ200" i="114" s="1"/>
  <c r="BB200" i="114"/>
  <c r="Z200" i="114"/>
  <c r="Y200" i="114" s="1"/>
  <c r="AJ200" i="114"/>
  <c r="AO200" i="114"/>
  <c r="AN200" i="114" s="1"/>
  <c r="AS200" i="114"/>
  <c r="AX200" i="114"/>
  <c r="AW200" i="114" s="1"/>
  <c r="AA200" i="114"/>
  <c r="AF200" i="114"/>
  <c r="AE200" i="114" s="1"/>
  <c r="AP200" i="114"/>
  <c r="AU200" i="114"/>
  <c r="AT200" i="114" s="1"/>
  <c r="AY200" i="114"/>
  <c r="BD200" i="114"/>
  <c r="BC200" i="114" s="1"/>
  <c r="X200" i="114"/>
  <c r="AC200" i="114"/>
  <c r="AB200" i="114" s="1"/>
  <c r="AG200" i="114"/>
  <c r="AL200" i="114"/>
  <c r="AK200" i="114" s="1"/>
  <c r="AV200" i="114"/>
  <c r="BA200" i="114"/>
  <c r="AZ200" i="114" s="1"/>
  <c r="Z13" i="114"/>
  <c r="Y13" i="114" s="1"/>
  <c r="AI13" i="114"/>
  <c r="AH13" i="114" s="1"/>
  <c r="AM13" i="114"/>
  <c r="AR13" i="114"/>
  <c r="AQ13" i="114" s="1"/>
  <c r="AV13" i="114"/>
  <c r="BA13" i="114"/>
  <c r="AZ13" i="114" s="1"/>
  <c r="AA13" i="114"/>
  <c r="AF13" i="114"/>
  <c r="AE13" i="114" s="1"/>
  <c r="AJ13" i="114"/>
  <c r="AO13" i="114"/>
  <c r="AN13" i="114" s="1"/>
  <c r="AS13" i="114"/>
  <c r="BB13" i="114"/>
  <c r="X13" i="114"/>
  <c r="AC13" i="114"/>
  <c r="AB13" i="114" s="1"/>
  <c r="AG13" i="114"/>
  <c r="AP13" i="114"/>
  <c r="AX13" i="114"/>
  <c r="AW13" i="114" s="1"/>
  <c r="AD13" i="114"/>
  <c r="AU13" i="114"/>
  <c r="AT13" i="114" s="1"/>
  <c r="AY13" i="114"/>
  <c r="AL13" i="114"/>
  <c r="AK13" i="114" s="1"/>
  <c r="BD13" i="114"/>
  <c r="BC13" i="114" s="1"/>
  <c r="X86" i="114"/>
  <c r="AG86" i="114"/>
  <c r="AL86" i="114"/>
  <c r="AK86" i="114" s="1"/>
  <c r="AP86" i="114"/>
  <c r="AV86" i="114"/>
  <c r="AC86" i="114"/>
  <c r="AB86" i="114" s="1"/>
  <c r="AI86" i="114"/>
  <c r="AH86" i="114" s="1"/>
  <c r="AM86" i="114"/>
  <c r="AR86" i="114"/>
  <c r="AQ86" i="114" s="1"/>
  <c r="BA86" i="114"/>
  <c r="AZ86" i="114" s="1"/>
  <c r="Z86" i="114"/>
  <c r="Y86" i="114" s="1"/>
  <c r="AD86" i="114"/>
  <c r="AJ86" i="114"/>
  <c r="AS86" i="114"/>
  <c r="AX86" i="114"/>
  <c r="AW86" i="114" s="1"/>
  <c r="BB86" i="114"/>
  <c r="AA86" i="114"/>
  <c r="AF86" i="114"/>
  <c r="AE86" i="114" s="1"/>
  <c r="AO86" i="114"/>
  <c r="AN86" i="114" s="1"/>
  <c r="AU86" i="114"/>
  <c r="AT86" i="114" s="1"/>
  <c r="AY86" i="114"/>
  <c r="BD86" i="114"/>
  <c r="BC86" i="114" s="1"/>
  <c r="AD184" i="114"/>
  <c r="AI184" i="114"/>
  <c r="AH184" i="114" s="1"/>
  <c r="AM184" i="114"/>
  <c r="AR184" i="114"/>
  <c r="AQ184" i="114" s="1"/>
  <c r="BB184" i="114"/>
  <c r="Z184" i="114"/>
  <c r="Y184" i="114" s="1"/>
  <c r="AJ184" i="114"/>
  <c r="AO184" i="114"/>
  <c r="AN184" i="114" s="1"/>
  <c r="AS184" i="114"/>
  <c r="AX184" i="114"/>
  <c r="AW184" i="114" s="1"/>
  <c r="AA184" i="114"/>
  <c r="AF184" i="114"/>
  <c r="AE184" i="114" s="1"/>
  <c r="AP184" i="114"/>
  <c r="AU184" i="114"/>
  <c r="AT184" i="114" s="1"/>
  <c r="AY184" i="114"/>
  <c r="BD184" i="114"/>
  <c r="BC184" i="114" s="1"/>
  <c r="X184" i="114"/>
  <c r="AC184" i="114"/>
  <c r="AB184" i="114" s="1"/>
  <c r="AG184" i="114"/>
  <c r="AL184" i="114"/>
  <c r="AK184" i="114" s="1"/>
  <c r="AV184" i="114"/>
  <c r="BA184" i="114"/>
  <c r="AZ184" i="114" s="1"/>
  <c r="AD49" i="114"/>
  <c r="AI49" i="114"/>
  <c r="AH49" i="114" s="1"/>
  <c r="AM49" i="114"/>
  <c r="AR49" i="114"/>
  <c r="AQ49" i="114" s="1"/>
  <c r="AA49" i="114"/>
  <c r="AG49" i="114"/>
  <c r="AO49" i="114"/>
  <c r="AN49" i="114" s="1"/>
  <c r="AU49" i="114"/>
  <c r="AT49" i="114" s="1"/>
  <c r="BA49" i="114"/>
  <c r="AZ49" i="114" s="1"/>
  <c r="AC49" i="114"/>
  <c r="AB49" i="114" s="1"/>
  <c r="AJ49" i="114"/>
  <c r="AP49" i="114"/>
  <c r="AV49" i="114"/>
  <c r="BB49" i="114"/>
  <c r="X49" i="114"/>
  <c r="AX49" i="114"/>
  <c r="AW49" i="114" s="1"/>
  <c r="Z49" i="114"/>
  <c r="Y49" i="114" s="1"/>
  <c r="AF49" i="114"/>
  <c r="AE49" i="114" s="1"/>
  <c r="AL49" i="114"/>
  <c r="AK49" i="114" s="1"/>
  <c r="AS49" i="114"/>
  <c r="AY49" i="114"/>
  <c r="BD49" i="114"/>
  <c r="BC49" i="114" s="1"/>
  <c r="Z138" i="114"/>
  <c r="Y138" i="114" s="1"/>
  <c r="AJ138" i="114"/>
  <c r="AO138" i="114"/>
  <c r="AN138" i="114" s="1"/>
  <c r="AS138" i="114"/>
  <c r="AX138" i="114"/>
  <c r="AW138" i="114" s="1"/>
  <c r="AA138" i="114"/>
  <c r="AF138" i="114"/>
  <c r="AE138" i="114" s="1"/>
  <c r="AP138" i="114"/>
  <c r="AU138" i="114"/>
  <c r="AT138" i="114" s="1"/>
  <c r="AY138" i="114"/>
  <c r="BD138" i="114"/>
  <c r="BC138" i="114" s="1"/>
  <c r="X138" i="114"/>
  <c r="AC138" i="114"/>
  <c r="AB138" i="114" s="1"/>
  <c r="AG138" i="114"/>
  <c r="AL138" i="114"/>
  <c r="AK138" i="114" s="1"/>
  <c r="AV138" i="114"/>
  <c r="BA138" i="114"/>
  <c r="AZ138" i="114" s="1"/>
  <c r="AD138" i="114"/>
  <c r="AI138" i="114"/>
  <c r="AH138" i="114" s="1"/>
  <c r="AM138" i="114"/>
  <c r="AR138" i="114"/>
  <c r="AQ138" i="114" s="1"/>
  <c r="BB138" i="114"/>
  <c r="AD110" i="114"/>
  <c r="AI110" i="114"/>
  <c r="AH110" i="114" s="1"/>
  <c r="AM110" i="114"/>
  <c r="AR110" i="114"/>
  <c r="AQ110" i="114" s="1"/>
  <c r="BB110" i="114"/>
  <c r="Z110" i="114"/>
  <c r="Y110" i="114" s="1"/>
  <c r="AJ110" i="114"/>
  <c r="AO110" i="114"/>
  <c r="AN110" i="114" s="1"/>
  <c r="AS110" i="114"/>
  <c r="AX110" i="114"/>
  <c r="AW110" i="114" s="1"/>
  <c r="AA110" i="114"/>
  <c r="AF110" i="114"/>
  <c r="AE110" i="114" s="1"/>
  <c r="AP110" i="114"/>
  <c r="AU110" i="114"/>
  <c r="AT110" i="114" s="1"/>
  <c r="AY110" i="114"/>
  <c r="BD110" i="114"/>
  <c r="BC110" i="114" s="1"/>
  <c r="X110" i="114"/>
  <c r="AC110" i="114"/>
  <c r="AB110" i="114" s="1"/>
  <c r="AG110" i="114"/>
  <c r="AL110" i="114"/>
  <c r="AK110" i="114" s="1"/>
  <c r="AV110" i="114"/>
  <c r="BA110" i="114"/>
  <c r="AZ110" i="114" s="1"/>
  <c r="X22" i="114"/>
  <c r="AG22" i="114"/>
  <c r="AO22" i="114"/>
  <c r="AN22" i="114" s="1"/>
  <c r="AX22" i="114"/>
  <c r="AW22" i="114" s="1"/>
  <c r="BB22" i="114"/>
  <c r="AC22" i="114"/>
  <c r="AB22" i="114" s="1"/>
  <c r="AL22" i="114"/>
  <c r="AK22" i="114" s="1"/>
  <c r="AP22" i="114"/>
  <c r="AU22" i="114"/>
  <c r="AT22" i="114" s="1"/>
  <c r="AY22" i="114"/>
  <c r="BD22" i="114"/>
  <c r="BC22" i="114" s="1"/>
  <c r="Z22" i="114"/>
  <c r="Y22" i="114" s="1"/>
  <c r="AD22" i="114"/>
  <c r="AI22" i="114"/>
  <c r="AH22" i="114" s="1"/>
  <c r="AM22" i="114"/>
  <c r="AR22" i="114"/>
  <c r="AQ22" i="114" s="1"/>
  <c r="AV22" i="114"/>
  <c r="AF22" i="114"/>
  <c r="AE22" i="114" s="1"/>
  <c r="AJ22" i="114"/>
  <c r="BA22" i="114"/>
  <c r="AZ22" i="114" s="1"/>
  <c r="AA22" i="114"/>
  <c r="AS22" i="114"/>
  <c r="AA196" i="114"/>
  <c r="AF196" i="114"/>
  <c r="AE196" i="114" s="1"/>
  <c r="AP196" i="114"/>
  <c r="AU196" i="114"/>
  <c r="AT196" i="114" s="1"/>
  <c r="AY196" i="114"/>
  <c r="BD196" i="114"/>
  <c r="BC196" i="114" s="1"/>
  <c r="X196" i="114"/>
  <c r="AC196" i="114"/>
  <c r="AB196" i="114" s="1"/>
  <c r="AG196" i="114"/>
  <c r="AL196" i="114"/>
  <c r="AK196" i="114" s="1"/>
  <c r="AV196" i="114"/>
  <c r="BA196" i="114"/>
  <c r="AZ196" i="114" s="1"/>
  <c r="AD196" i="114"/>
  <c r="AI196" i="114"/>
  <c r="AH196" i="114" s="1"/>
  <c r="AM196" i="114"/>
  <c r="AR196" i="114"/>
  <c r="AQ196" i="114" s="1"/>
  <c r="BB196" i="114"/>
  <c r="Z196" i="114"/>
  <c r="Y196" i="114" s="1"/>
  <c r="AJ196" i="114"/>
  <c r="AO196" i="114"/>
  <c r="AN196" i="114" s="1"/>
  <c r="AS196" i="114"/>
  <c r="AX196" i="114"/>
  <c r="AW196" i="114" s="1"/>
  <c r="X45" i="114"/>
  <c r="AC45" i="114"/>
  <c r="AB45" i="114" s="1"/>
  <c r="AG45" i="114"/>
  <c r="AL45" i="114"/>
  <c r="AK45" i="114" s="1"/>
  <c r="AV45" i="114"/>
  <c r="BA45" i="114"/>
  <c r="AZ45" i="114" s="1"/>
  <c r="AD45" i="114"/>
  <c r="AI45" i="114"/>
  <c r="AH45" i="114" s="1"/>
  <c r="AM45" i="114"/>
  <c r="AR45" i="114"/>
  <c r="AQ45" i="114" s="1"/>
  <c r="BB45" i="114"/>
  <c r="Z45" i="114"/>
  <c r="Y45" i="114" s="1"/>
  <c r="AJ45" i="114"/>
  <c r="AO45" i="114"/>
  <c r="AN45" i="114" s="1"/>
  <c r="AS45" i="114"/>
  <c r="AX45" i="114"/>
  <c r="AW45" i="114" s="1"/>
  <c r="AA45" i="114"/>
  <c r="AF45" i="114"/>
  <c r="AE45" i="114" s="1"/>
  <c r="AP45" i="114"/>
  <c r="AU45" i="114"/>
  <c r="AT45" i="114" s="1"/>
  <c r="AY45" i="114"/>
  <c r="BD45" i="114"/>
  <c r="BC45" i="114" s="1"/>
  <c r="AG189" i="114"/>
  <c r="AL189" i="114"/>
  <c r="AK189" i="114" s="1"/>
  <c r="AP189" i="114"/>
  <c r="AU189" i="114"/>
  <c r="AT189" i="114" s="1"/>
  <c r="X189" i="114"/>
  <c r="AC189" i="114"/>
  <c r="AB189" i="114" s="1"/>
  <c r="AM189" i="114"/>
  <c r="AR189" i="114"/>
  <c r="AQ189" i="114" s="1"/>
  <c r="AV189" i="114"/>
  <c r="BA189" i="114"/>
  <c r="AZ189" i="114" s="1"/>
  <c r="Z189" i="114"/>
  <c r="Y189" i="114" s="1"/>
  <c r="AD189" i="114"/>
  <c r="AI189" i="114"/>
  <c r="AH189" i="114" s="1"/>
  <c r="AS189" i="114"/>
  <c r="AX189" i="114"/>
  <c r="AW189" i="114" s="1"/>
  <c r="BB189" i="114"/>
  <c r="AA189" i="114"/>
  <c r="AF189" i="114"/>
  <c r="AE189" i="114" s="1"/>
  <c r="AJ189" i="114"/>
  <c r="AO189" i="114"/>
  <c r="AN189" i="114" s="1"/>
  <c r="AY189" i="114"/>
  <c r="BD189" i="114"/>
  <c r="BC189" i="114" s="1"/>
  <c r="X57" i="114"/>
  <c r="AC57" i="114"/>
  <c r="AB57" i="114" s="1"/>
  <c r="AG57" i="114"/>
  <c r="AL57" i="114"/>
  <c r="AK57" i="114" s="1"/>
  <c r="AV57" i="114"/>
  <c r="BA57" i="114"/>
  <c r="AZ57" i="114" s="1"/>
  <c r="AD57" i="114"/>
  <c r="AI57" i="114"/>
  <c r="AH57" i="114" s="1"/>
  <c r="AM57" i="114"/>
  <c r="AR57" i="114"/>
  <c r="AQ57" i="114" s="1"/>
  <c r="BB57" i="114"/>
  <c r="Z57" i="114"/>
  <c r="Y57" i="114" s="1"/>
  <c r="AJ57" i="114"/>
  <c r="AO57" i="114"/>
  <c r="AN57" i="114" s="1"/>
  <c r="AS57" i="114"/>
  <c r="AX57" i="114"/>
  <c r="AW57" i="114" s="1"/>
  <c r="AA57" i="114"/>
  <c r="AF57" i="114"/>
  <c r="AE57" i="114" s="1"/>
  <c r="AP57" i="114"/>
  <c r="AU57" i="114"/>
  <c r="AT57" i="114" s="1"/>
  <c r="AY57" i="114"/>
  <c r="BD57" i="114"/>
  <c r="BC57" i="114" s="1"/>
  <c r="AD160" i="114"/>
  <c r="AI160" i="114"/>
  <c r="AH160" i="114" s="1"/>
  <c r="AM160" i="114"/>
  <c r="AR160" i="114"/>
  <c r="AQ160" i="114" s="1"/>
  <c r="BB160" i="114"/>
  <c r="Z160" i="114"/>
  <c r="Y160" i="114" s="1"/>
  <c r="AJ160" i="114"/>
  <c r="AO160" i="114"/>
  <c r="AN160" i="114" s="1"/>
  <c r="AS160" i="114"/>
  <c r="AX160" i="114"/>
  <c r="AW160" i="114" s="1"/>
  <c r="AA160" i="114"/>
  <c r="AF160" i="114"/>
  <c r="AE160" i="114" s="1"/>
  <c r="AP160" i="114"/>
  <c r="AU160" i="114"/>
  <c r="AT160" i="114" s="1"/>
  <c r="AY160" i="114"/>
  <c r="BD160" i="114"/>
  <c r="BC160" i="114" s="1"/>
  <c r="X160" i="114"/>
  <c r="AC160" i="114"/>
  <c r="AB160" i="114" s="1"/>
  <c r="AG160" i="114"/>
  <c r="AL160" i="114"/>
  <c r="AK160" i="114" s="1"/>
  <c r="AV160" i="114"/>
  <c r="BA160" i="114"/>
  <c r="AZ160" i="114" s="1"/>
  <c r="AD144" i="114"/>
  <c r="AI144" i="114"/>
  <c r="AH144" i="114" s="1"/>
  <c r="AM144" i="114"/>
  <c r="AR144" i="114"/>
  <c r="AQ144" i="114" s="1"/>
  <c r="BB144" i="114"/>
  <c r="Z144" i="114"/>
  <c r="Y144" i="114" s="1"/>
  <c r="AJ144" i="114"/>
  <c r="AO144" i="114"/>
  <c r="AN144" i="114" s="1"/>
  <c r="AS144" i="114"/>
  <c r="AX144" i="114"/>
  <c r="AW144" i="114" s="1"/>
  <c r="AA144" i="114"/>
  <c r="AF144" i="114"/>
  <c r="AE144" i="114" s="1"/>
  <c r="AP144" i="114"/>
  <c r="AU144" i="114"/>
  <c r="AT144" i="114" s="1"/>
  <c r="AY144" i="114"/>
  <c r="BD144" i="114"/>
  <c r="BC144" i="114" s="1"/>
  <c r="X144" i="114"/>
  <c r="AC144" i="114"/>
  <c r="AB144" i="114" s="1"/>
  <c r="AG144" i="114"/>
  <c r="AL144" i="114"/>
  <c r="AK144" i="114" s="1"/>
  <c r="AV144" i="114"/>
  <c r="BA144" i="114"/>
  <c r="AZ144" i="114" s="1"/>
  <c r="Z137" i="114"/>
  <c r="Y137" i="114" s="1"/>
  <c r="AD137" i="114"/>
  <c r="AI137" i="114"/>
  <c r="AH137" i="114" s="1"/>
  <c r="AS137" i="114"/>
  <c r="AX137" i="114"/>
  <c r="AW137" i="114" s="1"/>
  <c r="BB137" i="114"/>
  <c r="AA137" i="114"/>
  <c r="AF137" i="114"/>
  <c r="AE137" i="114" s="1"/>
  <c r="AJ137" i="114"/>
  <c r="AO137" i="114"/>
  <c r="AN137" i="114" s="1"/>
  <c r="AY137" i="114"/>
  <c r="BD137" i="114"/>
  <c r="BC137" i="114" s="1"/>
  <c r="AG137" i="114"/>
  <c r="AL137" i="114"/>
  <c r="AK137" i="114" s="1"/>
  <c r="AP137" i="114"/>
  <c r="AU137" i="114"/>
  <c r="AT137" i="114" s="1"/>
  <c r="X137" i="114"/>
  <c r="AC137" i="114"/>
  <c r="AB137" i="114" s="1"/>
  <c r="AM137" i="114"/>
  <c r="AR137" i="114"/>
  <c r="AQ137" i="114" s="1"/>
  <c r="AV137" i="114"/>
  <c r="BA137" i="114"/>
  <c r="AZ137" i="114" s="1"/>
  <c r="X65" i="114"/>
  <c r="AC65" i="114"/>
  <c r="AB65" i="114" s="1"/>
  <c r="AG65" i="114"/>
  <c r="AL65" i="114"/>
  <c r="AK65" i="114" s="1"/>
  <c r="AV65" i="114"/>
  <c r="BA65" i="114"/>
  <c r="AZ65" i="114" s="1"/>
  <c r="AD65" i="114"/>
  <c r="AI65" i="114"/>
  <c r="AH65" i="114" s="1"/>
  <c r="AM65" i="114"/>
  <c r="AR65" i="114"/>
  <c r="AQ65" i="114" s="1"/>
  <c r="BB65" i="114"/>
  <c r="Z65" i="114"/>
  <c r="Y65" i="114" s="1"/>
  <c r="AJ65" i="114"/>
  <c r="AO65" i="114"/>
  <c r="AN65" i="114" s="1"/>
  <c r="AS65" i="114"/>
  <c r="AX65" i="114"/>
  <c r="AW65" i="114" s="1"/>
  <c r="AA65" i="114"/>
  <c r="AF65" i="114"/>
  <c r="AE65" i="114" s="1"/>
  <c r="AP65" i="114"/>
  <c r="AU65" i="114"/>
  <c r="AT65" i="114" s="1"/>
  <c r="AY65" i="114"/>
  <c r="BD65" i="114"/>
  <c r="BC65" i="114" s="1"/>
  <c r="AF70" i="114"/>
  <c r="AE70" i="114" s="1"/>
  <c r="AJ70" i="114"/>
  <c r="AO70" i="114"/>
  <c r="AN70" i="114" s="1"/>
  <c r="AS70" i="114"/>
  <c r="AY70" i="114"/>
  <c r="BD70" i="114"/>
  <c r="BC70" i="114" s="1"/>
  <c r="X70" i="114"/>
  <c r="AC70" i="114"/>
  <c r="AB70" i="114" s="1"/>
  <c r="AG70" i="114"/>
  <c r="AL70" i="114"/>
  <c r="AK70" i="114" s="1"/>
  <c r="AP70" i="114"/>
  <c r="AU70" i="114"/>
  <c r="AT70" i="114" s="1"/>
  <c r="Z70" i="114"/>
  <c r="Y70" i="114" s="1"/>
  <c r="AD70" i="114"/>
  <c r="AM70" i="114"/>
  <c r="AV70" i="114"/>
  <c r="BA70" i="114"/>
  <c r="AZ70" i="114" s="1"/>
  <c r="AA70" i="114"/>
  <c r="AI70" i="114"/>
  <c r="AH70" i="114" s="1"/>
  <c r="AR70" i="114"/>
  <c r="AQ70" i="114" s="1"/>
  <c r="AX70" i="114"/>
  <c r="AW70" i="114" s="1"/>
  <c r="BB70" i="114"/>
  <c r="AG181" i="114"/>
  <c r="AL181" i="114"/>
  <c r="AK181" i="114" s="1"/>
  <c r="AP181" i="114"/>
  <c r="AU181" i="114"/>
  <c r="AT181" i="114" s="1"/>
  <c r="X181" i="114"/>
  <c r="AC181" i="114"/>
  <c r="AB181" i="114" s="1"/>
  <c r="AM181" i="114"/>
  <c r="AR181" i="114"/>
  <c r="AQ181" i="114" s="1"/>
  <c r="AV181" i="114"/>
  <c r="BA181" i="114"/>
  <c r="AZ181" i="114" s="1"/>
  <c r="Z181" i="114"/>
  <c r="Y181" i="114" s="1"/>
  <c r="AD181" i="114"/>
  <c r="AI181" i="114"/>
  <c r="AH181" i="114" s="1"/>
  <c r="AS181" i="114"/>
  <c r="AX181" i="114"/>
  <c r="AW181" i="114" s="1"/>
  <c r="BB181" i="114"/>
  <c r="AA181" i="114"/>
  <c r="AF181" i="114"/>
  <c r="AE181" i="114" s="1"/>
  <c r="AJ181" i="114"/>
  <c r="AO181" i="114"/>
  <c r="AN181" i="114" s="1"/>
  <c r="AY181" i="114"/>
  <c r="BD181" i="114"/>
  <c r="BC181" i="114" s="1"/>
  <c r="X12" i="114"/>
  <c r="AC12" i="114"/>
  <c r="AB12" i="114" s="1"/>
  <c r="AG12" i="114"/>
  <c r="AL12" i="114"/>
  <c r="AK12" i="114" s="1"/>
  <c r="AP12" i="114"/>
  <c r="AY12" i="114"/>
  <c r="Z12" i="114"/>
  <c r="Y12" i="114" s="1"/>
  <c r="AD12" i="114"/>
  <c r="AM12" i="114"/>
  <c r="AU12" i="114"/>
  <c r="AT12" i="114" s="1"/>
  <c r="BD12" i="114"/>
  <c r="BC12" i="114" s="1"/>
  <c r="AA12" i="114"/>
  <c r="AI12" i="114"/>
  <c r="AH12" i="114" s="1"/>
  <c r="AR12" i="114"/>
  <c r="AQ12" i="114" s="1"/>
  <c r="AV12" i="114"/>
  <c r="BA12" i="114"/>
  <c r="AZ12" i="114" s="1"/>
  <c r="AO12" i="114"/>
  <c r="AN12" i="114" s="1"/>
  <c r="AS12" i="114"/>
  <c r="AF12" i="114"/>
  <c r="AE12" i="114" s="1"/>
  <c r="AX12" i="114"/>
  <c r="AW12" i="114" s="1"/>
  <c r="BB12" i="114"/>
  <c r="AJ12" i="114"/>
  <c r="Z34" i="114"/>
  <c r="Y34" i="114" s="1"/>
  <c r="AD34" i="114"/>
  <c r="AI34" i="114"/>
  <c r="AH34" i="114" s="1"/>
  <c r="AA34" i="114"/>
  <c r="AF34" i="114"/>
  <c r="AE34" i="114" s="1"/>
  <c r="AJ34" i="114"/>
  <c r="AO34" i="114"/>
  <c r="AN34" i="114" s="1"/>
  <c r="AY34" i="114"/>
  <c r="BD34" i="114"/>
  <c r="BC34" i="114" s="1"/>
  <c r="AG34" i="114"/>
  <c r="AL34" i="114"/>
  <c r="AK34" i="114" s="1"/>
  <c r="AP34" i="114"/>
  <c r="AU34" i="114"/>
  <c r="AT34" i="114" s="1"/>
  <c r="X34" i="114"/>
  <c r="AC34" i="114"/>
  <c r="AB34" i="114" s="1"/>
  <c r="AM34" i="114"/>
  <c r="AR34" i="114"/>
  <c r="AQ34" i="114" s="1"/>
  <c r="AV34" i="114"/>
  <c r="BA34" i="114"/>
  <c r="AZ34" i="114" s="1"/>
  <c r="BB34" i="114"/>
  <c r="AS34" i="114"/>
  <c r="AX34" i="114"/>
  <c r="AW34" i="114" s="1"/>
  <c r="AC10" i="114"/>
  <c r="AB10" i="114" s="1"/>
  <c r="AL10" i="114"/>
  <c r="AK10" i="114" s="1"/>
  <c r="AP10" i="114"/>
  <c r="AU10" i="114"/>
  <c r="AT10" i="114" s="1"/>
  <c r="AY10" i="114"/>
  <c r="BD10" i="114"/>
  <c r="BC10" i="114" s="1"/>
  <c r="Z10" i="114"/>
  <c r="Y10" i="114" s="1"/>
  <c r="AD10" i="114"/>
  <c r="AI10" i="114"/>
  <c r="AH10" i="114" s="1"/>
  <c r="AM10" i="114"/>
  <c r="AR10" i="114"/>
  <c r="AQ10" i="114" s="1"/>
  <c r="AV10" i="114"/>
  <c r="AA10" i="114"/>
  <c r="AF10" i="114"/>
  <c r="AE10" i="114" s="1"/>
  <c r="AJ10" i="114"/>
  <c r="AS10" i="114"/>
  <c r="BA10" i="114"/>
  <c r="AZ10" i="114" s="1"/>
  <c r="BB10" i="114"/>
  <c r="X10" i="114"/>
  <c r="AO10" i="114"/>
  <c r="AN10" i="114" s="1"/>
  <c r="AX10" i="114"/>
  <c r="AW10" i="114" s="1"/>
  <c r="AG10" i="114"/>
  <c r="Z60" i="114"/>
  <c r="Y60" i="114" s="1"/>
  <c r="AD60" i="114"/>
  <c r="AI60" i="114"/>
  <c r="AH60" i="114" s="1"/>
  <c r="AS60" i="114"/>
  <c r="AX60" i="114"/>
  <c r="AW60" i="114" s="1"/>
  <c r="BB60" i="114"/>
  <c r="AA60" i="114"/>
  <c r="AF60" i="114"/>
  <c r="AE60" i="114" s="1"/>
  <c r="AJ60" i="114"/>
  <c r="AO60" i="114"/>
  <c r="AN60" i="114" s="1"/>
  <c r="AY60" i="114"/>
  <c r="BD60" i="114"/>
  <c r="BC60" i="114" s="1"/>
  <c r="AG60" i="114"/>
  <c r="AL60" i="114"/>
  <c r="AK60" i="114" s="1"/>
  <c r="AP60" i="114"/>
  <c r="AU60" i="114"/>
  <c r="AT60" i="114" s="1"/>
  <c r="X60" i="114"/>
  <c r="AC60" i="114"/>
  <c r="AB60" i="114" s="1"/>
  <c r="AM60" i="114"/>
  <c r="AR60" i="114"/>
  <c r="AQ60" i="114" s="1"/>
  <c r="AV60" i="114"/>
  <c r="BA60" i="114"/>
  <c r="AZ60" i="114" s="1"/>
  <c r="AD102" i="114"/>
  <c r="AI102" i="114"/>
  <c r="AH102" i="114" s="1"/>
  <c r="AM102" i="114"/>
  <c r="AR102" i="114"/>
  <c r="AQ102" i="114" s="1"/>
  <c r="BB102" i="114"/>
  <c r="Z102" i="114"/>
  <c r="Y102" i="114" s="1"/>
  <c r="AJ102" i="114"/>
  <c r="AO102" i="114"/>
  <c r="AN102" i="114" s="1"/>
  <c r="AS102" i="114"/>
  <c r="AX102" i="114"/>
  <c r="AW102" i="114" s="1"/>
  <c r="AA102" i="114"/>
  <c r="AF102" i="114"/>
  <c r="AE102" i="114" s="1"/>
  <c r="AP102" i="114"/>
  <c r="AU102" i="114"/>
  <c r="AT102" i="114" s="1"/>
  <c r="AY102" i="114"/>
  <c r="BD102" i="114"/>
  <c r="BC102" i="114" s="1"/>
  <c r="X102" i="114"/>
  <c r="AC102" i="114"/>
  <c r="AB102" i="114" s="1"/>
  <c r="AG102" i="114"/>
  <c r="AL102" i="114"/>
  <c r="AK102" i="114" s="1"/>
  <c r="AV102" i="114"/>
  <c r="BA102" i="114"/>
  <c r="AZ102" i="114" s="1"/>
  <c r="X26" i="114"/>
  <c r="AC26" i="114"/>
  <c r="AB26" i="114" s="1"/>
  <c r="AI26" i="114"/>
  <c r="AH26" i="114" s="1"/>
  <c r="AS26" i="114"/>
  <c r="AX26" i="114"/>
  <c r="AW26" i="114" s="1"/>
  <c r="BB26" i="114"/>
  <c r="AD26" i="114"/>
  <c r="AJ26" i="114"/>
  <c r="AO26" i="114"/>
  <c r="AN26" i="114" s="1"/>
  <c r="AY26" i="114"/>
  <c r="BD26" i="114"/>
  <c r="BC26" i="114" s="1"/>
  <c r="Z26" i="114"/>
  <c r="Y26" i="114" s="1"/>
  <c r="AF26" i="114"/>
  <c r="AE26" i="114" s="1"/>
  <c r="AL26" i="114"/>
  <c r="AK26" i="114" s="1"/>
  <c r="AP26" i="114"/>
  <c r="AU26" i="114"/>
  <c r="AT26" i="114" s="1"/>
  <c r="AA26" i="114"/>
  <c r="AG26" i="114"/>
  <c r="AM26" i="114"/>
  <c r="AR26" i="114"/>
  <c r="AQ26" i="114" s="1"/>
  <c r="AV26" i="114"/>
  <c r="BA26" i="114"/>
  <c r="AZ26" i="114" s="1"/>
  <c r="AG36" i="114"/>
  <c r="AL36" i="114"/>
  <c r="AK36" i="114" s="1"/>
  <c r="AP36" i="114"/>
  <c r="AU36" i="114"/>
  <c r="AT36" i="114" s="1"/>
  <c r="BD36" i="114"/>
  <c r="BC36" i="114" s="1"/>
  <c r="X36" i="114"/>
  <c r="AC36" i="114"/>
  <c r="AB36" i="114" s="1"/>
  <c r="AM36" i="114"/>
  <c r="AR36" i="114"/>
  <c r="AQ36" i="114" s="1"/>
  <c r="AV36" i="114"/>
  <c r="BA36" i="114"/>
  <c r="AZ36" i="114" s="1"/>
  <c r="Z36" i="114"/>
  <c r="Y36" i="114" s="1"/>
  <c r="AD36" i="114"/>
  <c r="AI36" i="114"/>
  <c r="AH36" i="114" s="1"/>
  <c r="AS36" i="114"/>
  <c r="AX36" i="114"/>
  <c r="AW36" i="114" s="1"/>
  <c r="BB36" i="114"/>
  <c r="AA36" i="114"/>
  <c r="AF36" i="114"/>
  <c r="AE36" i="114" s="1"/>
  <c r="AJ36" i="114"/>
  <c r="AO36" i="114"/>
  <c r="AN36" i="114" s="1"/>
  <c r="AY36" i="114"/>
  <c r="X182" i="114"/>
  <c r="AC182" i="114"/>
  <c r="AB182" i="114" s="1"/>
  <c r="AG182" i="114"/>
  <c r="AL182" i="114"/>
  <c r="AK182" i="114" s="1"/>
  <c r="AV182" i="114"/>
  <c r="BA182" i="114"/>
  <c r="AZ182" i="114" s="1"/>
  <c r="AD182" i="114"/>
  <c r="AI182" i="114"/>
  <c r="AH182" i="114" s="1"/>
  <c r="AM182" i="114"/>
  <c r="AR182" i="114"/>
  <c r="AQ182" i="114" s="1"/>
  <c r="BB182" i="114"/>
  <c r="Z182" i="114"/>
  <c r="Y182" i="114" s="1"/>
  <c r="AJ182" i="114"/>
  <c r="AO182" i="114"/>
  <c r="AN182" i="114" s="1"/>
  <c r="AS182" i="114"/>
  <c r="AX182" i="114"/>
  <c r="AW182" i="114" s="1"/>
  <c r="AA182" i="114"/>
  <c r="AF182" i="114"/>
  <c r="AE182" i="114" s="1"/>
  <c r="AP182" i="114"/>
  <c r="AU182" i="114"/>
  <c r="AT182" i="114" s="1"/>
  <c r="AY182" i="114"/>
  <c r="BD182" i="114"/>
  <c r="BC182" i="114" s="1"/>
  <c r="AG121" i="114"/>
  <c r="AL121" i="114"/>
  <c r="AK121" i="114" s="1"/>
  <c r="AP121" i="114"/>
  <c r="AU121" i="114"/>
  <c r="AT121" i="114" s="1"/>
  <c r="Z121" i="114"/>
  <c r="Y121" i="114" s="1"/>
  <c r="AD121" i="114"/>
  <c r="AI121" i="114"/>
  <c r="AH121" i="114" s="1"/>
  <c r="AS121" i="114"/>
  <c r="AX121" i="114"/>
  <c r="AW121" i="114" s="1"/>
  <c r="BB121" i="114"/>
  <c r="AC121" i="114"/>
  <c r="AB121" i="114" s="1"/>
  <c r="AM121" i="114"/>
  <c r="AV121" i="114"/>
  <c r="AF121" i="114"/>
  <c r="AE121" i="114" s="1"/>
  <c r="AO121" i="114"/>
  <c r="AN121" i="114" s="1"/>
  <c r="AY121" i="114"/>
  <c r="X121" i="114"/>
  <c r="AR121" i="114"/>
  <c r="AQ121" i="114" s="1"/>
  <c r="BA121" i="114"/>
  <c r="AZ121" i="114" s="1"/>
  <c r="AA121" i="114"/>
  <c r="AJ121" i="114"/>
  <c r="BD121" i="114"/>
  <c r="BC121" i="114" s="1"/>
  <c r="AA120" i="114"/>
  <c r="AF120" i="114"/>
  <c r="AE120" i="114" s="1"/>
  <c r="AP120" i="114"/>
  <c r="AU120" i="114"/>
  <c r="AT120" i="114" s="1"/>
  <c r="AY120" i="114"/>
  <c r="BD120" i="114"/>
  <c r="BC120" i="114" s="1"/>
  <c r="X120" i="114"/>
  <c r="AC120" i="114"/>
  <c r="AB120" i="114" s="1"/>
  <c r="AG120" i="114"/>
  <c r="AL120" i="114"/>
  <c r="AK120" i="114" s="1"/>
  <c r="AV120" i="114"/>
  <c r="BA120" i="114"/>
  <c r="AZ120" i="114" s="1"/>
  <c r="AD120" i="114"/>
  <c r="AI120" i="114"/>
  <c r="AH120" i="114" s="1"/>
  <c r="AM120" i="114"/>
  <c r="AR120" i="114"/>
  <c r="AQ120" i="114" s="1"/>
  <c r="BB120" i="114"/>
  <c r="AX120" i="114"/>
  <c r="AW120" i="114" s="1"/>
  <c r="AJ120" i="114"/>
  <c r="AO120" i="114"/>
  <c r="AN120" i="114" s="1"/>
  <c r="Z120" i="114"/>
  <c r="Y120" i="114" s="1"/>
  <c r="AS120" i="114"/>
  <c r="AA148" i="114"/>
  <c r="AF148" i="114"/>
  <c r="AE148" i="114" s="1"/>
  <c r="AP148" i="114"/>
  <c r="AU148" i="114"/>
  <c r="AT148" i="114" s="1"/>
  <c r="AY148" i="114"/>
  <c r="BD148" i="114"/>
  <c r="BC148" i="114" s="1"/>
  <c r="X148" i="114"/>
  <c r="AC148" i="114"/>
  <c r="AB148" i="114" s="1"/>
  <c r="AG148" i="114"/>
  <c r="AL148" i="114"/>
  <c r="AK148" i="114" s="1"/>
  <c r="AV148" i="114"/>
  <c r="BA148" i="114"/>
  <c r="AZ148" i="114" s="1"/>
  <c r="AD148" i="114"/>
  <c r="AI148" i="114"/>
  <c r="AH148" i="114" s="1"/>
  <c r="AM148" i="114"/>
  <c r="AR148" i="114"/>
  <c r="AQ148" i="114" s="1"/>
  <c r="BB148" i="114"/>
  <c r="Z148" i="114"/>
  <c r="Y148" i="114" s="1"/>
  <c r="AJ148" i="114"/>
  <c r="AO148" i="114"/>
  <c r="AN148" i="114" s="1"/>
  <c r="AS148" i="114"/>
  <c r="AX148" i="114"/>
  <c r="AW148" i="114" s="1"/>
  <c r="AD89" i="114"/>
  <c r="AI89" i="114"/>
  <c r="AH89" i="114" s="1"/>
  <c r="AM89" i="114"/>
  <c r="AS89" i="114"/>
  <c r="BB89" i="114"/>
  <c r="Z89" i="114"/>
  <c r="Y89" i="114" s="1"/>
  <c r="AF89" i="114"/>
  <c r="AE89" i="114" s="1"/>
  <c r="AJ89" i="114"/>
  <c r="AO89" i="114"/>
  <c r="AN89" i="114" s="1"/>
  <c r="AX89" i="114"/>
  <c r="AW89" i="114" s="1"/>
  <c r="BD89" i="114"/>
  <c r="BC89" i="114" s="1"/>
  <c r="AA89" i="114"/>
  <c r="AG89" i="114"/>
  <c r="AP89" i="114"/>
  <c r="AU89" i="114"/>
  <c r="AT89" i="114" s="1"/>
  <c r="AY89" i="114"/>
  <c r="X89" i="114"/>
  <c r="AC89" i="114"/>
  <c r="AB89" i="114" s="1"/>
  <c r="AL89" i="114"/>
  <c r="AK89" i="114" s="1"/>
  <c r="AR89" i="114"/>
  <c r="AQ89" i="114" s="1"/>
  <c r="AV89" i="114"/>
  <c r="BA89" i="114"/>
  <c r="AZ89" i="114" s="1"/>
  <c r="AA105" i="114"/>
  <c r="AF105" i="114"/>
  <c r="AE105" i="114" s="1"/>
  <c r="AJ105" i="114"/>
  <c r="AO105" i="114"/>
  <c r="AN105" i="114" s="1"/>
  <c r="AY105" i="114"/>
  <c r="BD105" i="114"/>
  <c r="BC105" i="114" s="1"/>
  <c r="AG105" i="114"/>
  <c r="AL105" i="114"/>
  <c r="AK105" i="114" s="1"/>
  <c r="AP105" i="114"/>
  <c r="AU105" i="114"/>
  <c r="AT105" i="114" s="1"/>
  <c r="X105" i="114"/>
  <c r="AC105" i="114"/>
  <c r="AB105" i="114" s="1"/>
  <c r="AM105" i="114"/>
  <c r="AR105" i="114"/>
  <c r="AQ105" i="114" s="1"/>
  <c r="AV105" i="114"/>
  <c r="BA105" i="114"/>
  <c r="AZ105" i="114" s="1"/>
  <c r="Z105" i="114"/>
  <c r="Y105" i="114" s="1"/>
  <c r="AD105" i="114"/>
  <c r="AI105" i="114"/>
  <c r="AH105" i="114" s="1"/>
  <c r="AS105" i="114"/>
  <c r="AX105" i="114"/>
  <c r="AW105" i="114" s="1"/>
  <c r="BB105" i="114"/>
  <c r="X94" i="114"/>
  <c r="AG94" i="114"/>
  <c r="AL94" i="114"/>
  <c r="AK94" i="114" s="1"/>
  <c r="AV94" i="114"/>
  <c r="AC94" i="114"/>
  <c r="AB94" i="114" s="1"/>
  <c r="AI94" i="114"/>
  <c r="AH94" i="114" s="1"/>
  <c r="AM94" i="114"/>
  <c r="AR94" i="114"/>
  <c r="AQ94" i="114" s="1"/>
  <c r="BA94" i="114"/>
  <c r="AZ94" i="114" s="1"/>
  <c r="Z94" i="114"/>
  <c r="Y94" i="114" s="1"/>
  <c r="AD94" i="114"/>
  <c r="AJ94" i="114"/>
  <c r="AO94" i="114"/>
  <c r="AN94" i="114" s="1"/>
  <c r="AS94" i="114"/>
  <c r="AX94" i="114"/>
  <c r="AW94" i="114" s="1"/>
  <c r="BB94" i="114"/>
  <c r="AA94" i="114"/>
  <c r="AF94" i="114"/>
  <c r="AE94" i="114" s="1"/>
  <c r="AP94" i="114"/>
  <c r="AU94" i="114"/>
  <c r="AT94" i="114" s="1"/>
  <c r="AY94" i="114"/>
  <c r="BD94" i="114"/>
  <c r="BC94" i="114" s="1"/>
  <c r="Z73" i="114"/>
  <c r="Y73" i="114" s="1"/>
  <c r="AD73" i="114"/>
  <c r="AI73" i="114"/>
  <c r="AH73" i="114" s="1"/>
  <c r="AM73" i="114"/>
  <c r="AR73" i="114"/>
  <c r="AQ73" i="114" s="1"/>
  <c r="BB73" i="114"/>
  <c r="AA73" i="114"/>
  <c r="AJ73" i="114"/>
  <c r="AS73" i="114"/>
  <c r="AX73" i="114"/>
  <c r="AW73" i="114" s="1"/>
  <c r="BD73" i="114"/>
  <c r="BC73" i="114" s="1"/>
  <c r="X73" i="114"/>
  <c r="AF73" i="114"/>
  <c r="AE73" i="114" s="1"/>
  <c r="AO73" i="114"/>
  <c r="AN73" i="114" s="1"/>
  <c r="AU73" i="114"/>
  <c r="AT73" i="114" s="1"/>
  <c r="AY73" i="114"/>
  <c r="AC73" i="114"/>
  <c r="AB73" i="114" s="1"/>
  <c r="AG73" i="114"/>
  <c r="AL73" i="114"/>
  <c r="AK73" i="114" s="1"/>
  <c r="AP73" i="114"/>
  <c r="AV73" i="114"/>
  <c r="BA73" i="114"/>
  <c r="AZ73" i="114" s="1"/>
  <c r="Z90" i="114"/>
  <c r="Y90" i="114" s="1"/>
  <c r="AD90" i="114"/>
  <c r="AJ90" i="114"/>
  <c r="AS90" i="114"/>
  <c r="AX90" i="114"/>
  <c r="AW90" i="114" s="1"/>
  <c r="BB90" i="114"/>
  <c r="AA90" i="114"/>
  <c r="AF90" i="114"/>
  <c r="AE90" i="114" s="1"/>
  <c r="AO90" i="114"/>
  <c r="AN90" i="114" s="1"/>
  <c r="AU90" i="114"/>
  <c r="AT90" i="114" s="1"/>
  <c r="AY90" i="114"/>
  <c r="BD90" i="114"/>
  <c r="BC90" i="114" s="1"/>
  <c r="X90" i="114"/>
  <c r="AG90" i="114"/>
  <c r="AL90" i="114"/>
  <c r="AK90" i="114" s="1"/>
  <c r="AP90" i="114"/>
  <c r="AV90" i="114"/>
  <c r="AC90" i="114"/>
  <c r="AB90" i="114" s="1"/>
  <c r="AI90" i="114"/>
  <c r="AH90" i="114" s="1"/>
  <c r="AM90" i="114"/>
  <c r="AR90" i="114"/>
  <c r="AQ90" i="114" s="1"/>
  <c r="BA90" i="114"/>
  <c r="AZ90" i="114" s="1"/>
  <c r="AG24" i="114"/>
  <c r="AL24" i="114"/>
  <c r="AK24" i="114" s="1"/>
  <c r="AP24" i="114"/>
  <c r="AY24" i="114"/>
  <c r="X24" i="114"/>
  <c r="AC24" i="114"/>
  <c r="AB24" i="114" s="1"/>
  <c r="AM24" i="114"/>
  <c r="AU24" i="114"/>
  <c r="AT24" i="114" s="1"/>
  <c r="BD24" i="114"/>
  <c r="BC24" i="114" s="1"/>
  <c r="Z24" i="114"/>
  <c r="Y24" i="114" s="1"/>
  <c r="AD24" i="114"/>
  <c r="AI24" i="114"/>
  <c r="AH24" i="114" s="1"/>
  <c r="AR24" i="114"/>
  <c r="AQ24" i="114" s="1"/>
  <c r="AV24" i="114"/>
  <c r="BA24" i="114"/>
  <c r="AZ24" i="114" s="1"/>
  <c r="AJ24" i="114"/>
  <c r="BB24" i="114"/>
  <c r="AO24" i="114"/>
  <c r="AN24" i="114" s="1"/>
  <c r="AA24" i="114"/>
  <c r="AS24" i="114"/>
  <c r="AF24" i="114"/>
  <c r="AE24" i="114" s="1"/>
  <c r="AX24" i="114"/>
  <c r="AW24" i="114" s="1"/>
  <c r="AA106" i="114"/>
  <c r="AF106" i="114"/>
  <c r="AE106" i="114" s="1"/>
  <c r="AP106" i="114"/>
  <c r="AU106" i="114"/>
  <c r="AT106" i="114" s="1"/>
  <c r="AY106" i="114"/>
  <c r="BD106" i="114"/>
  <c r="BC106" i="114" s="1"/>
  <c r="X106" i="114"/>
  <c r="AC106" i="114"/>
  <c r="AB106" i="114" s="1"/>
  <c r="AG106" i="114"/>
  <c r="AL106" i="114"/>
  <c r="AK106" i="114" s="1"/>
  <c r="AV106" i="114"/>
  <c r="BA106" i="114"/>
  <c r="AZ106" i="114" s="1"/>
  <c r="AD106" i="114"/>
  <c r="AI106" i="114"/>
  <c r="AH106" i="114" s="1"/>
  <c r="AM106" i="114"/>
  <c r="AR106" i="114"/>
  <c r="AQ106" i="114" s="1"/>
  <c r="BB106" i="114"/>
  <c r="Z106" i="114"/>
  <c r="Y106" i="114" s="1"/>
  <c r="AJ106" i="114"/>
  <c r="AO106" i="114"/>
  <c r="AN106" i="114" s="1"/>
  <c r="AS106" i="114"/>
  <c r="AX106" i="114"/>
  <c r="AW106" i="114" s="1"/>
  <c r="Z68" i="114"/>
  <c r="Y68" i="114" s="1"/>
  <c r="AF68" i="114"/>
  <c r="AE68" i="114" s="1"/>
  <c r="AJ68" i="114"/>
  <c r="AO68" i="114"/>
  <c r="AN68" i="114" s="1"/>
  <c r="AX68" i="114"/>
  <c r="AW68" i="114" s="1"/>
  <c r="BB68" i="114"/>
  <c r="AA68" i="114"/>
  <c r="AG68" i="114"/>
  <c r="AL68" i="114"/>
  <c r="AK68" i="114" s="1"/>
  <c r="AP68" i="114"/>
  <c r="AU68" i="114"/>
  <c r="AT68" i="114" s="1"/>
  <c r="AY68" i="114"/>
  <c r="BD68" i="114"/>
  <c r="BC68" i="114" s="1"/>
  <c r="AC68" i="114"/>
  <c r="AB68" i="114" s="1"/>
  <c r="AM68" i="114"/>
  <c r="AR68" i="114"/>
  <c r="AQ68" i="114" s="1"/>
  <c r="AV68" i="114"/>
  <c r="X68" i="114"/>
  <c r="AD68" i="114"/>
  <c r="AI68" i="114"/>
  <c r="AH68" i="114" s="1"/>
  <c r="AS68" i="114"/>
  <c r="BA68" i="114"/>
  <c r="AZ68" i="114" s="1"/>
  <c r="AA157" i="114"/>
  <c r="AG157" i="114"/>
  <c r="AL157" i="114"/>
  <c r="AK157" i="114" s="1"/>
  <c r="AP157" i="114"/>
  <c r="AU157" i="114"/>
  <c r="AT157" i="114" s="1"/>
  <c r="AY157" i="114"/>
  <c r="X157" i="114"/>
  <c r="AC157" i="114"/>
  <c r="AB157" i="114" s="1"/>
  <c r="AM157" i="114"/>
  <c r="AR157" i="114"/>
  <c r="AQ157" i="114" s="1"/>
  <c r="AV157" i="114"/>
  <c r="BA157" i="114"/>
  <c r="AZ157" i="114" s="1"/>
  <c r="AD157" i="114"/>
  <c r="AI157" i="114"/>
  <c r="AH157" i="114" s="1"/>
  <c r="AS157" i="114"/>
  <c r="BB157" i="114"/>
  <c r="Z157" i="114"/>
  <c r="Y157" i="114" s="1"/>
  <c r="AF157" i="114"/>
  <c r="AE157" i="114" s="1"/>
  <c r="AJ157" i="114"/>
  <c r="AO157" i="114"/>
  <c r="AN157" i="114" s="1"/>
  <c r="AX157" i="114"/>
  <c r="AW157" i="114" s="1"/>
  <c r="BD157" i="114"/>
  <c r="BC157" i="114" s="1"/>
  <c r="AA140" i="114"/>
  <c r="AF140" i="114"/>
  <c r="AE140" i="114" s="1"/>
  <c r="AP140" i="114"/>
  <c r="AU140" i="114"/>
  <c r="AT140" i="114" s="1"/>
  <c r="AY140" i="114"/>
  <c r="BD140" i="114"/>
  <c r="BC140" i="114" s="1"/>
  <c r="X140" i="114"/>
  <c r="AC140" i="114"/>
  <c r="AB140" i="114" s="1"/>
  <c r="AG140" i="114"/>
  <c r="AL140" i="114"/>
  <c r="AK140" i="114" s="1"/>
  <c r="AV140" i="114"/>
  <c r="BA140" i="114"/>
  <c r="AZ140" i="114" s="1"/>
  <c r="AD140" i="114"/>
  <c r="AI140" i="114"/>
  <c r="AH140" i="114" s="1"/>
  <c r="AM140" i="114"/>
  <c r="AR140" i="114"/>
  <c r="AQ140" i="114" s="1"/>
  <c r="BB140" i="114"/>
  <c r="Z140" i="114"/>
  <c r="Y140" i="114" s="1"/>
  <c r="AJ140" i="114"/>
  <c r="AO140" i="114"/>
  <c r="AN140" i="114" s="1"/>
  <c r="AS140" i="114"/>
  <c r="AX140" i="114"/>
  <c r="AW140" i="114" s="1"/>
  <c r="Z52" i="114"/>
  <c r="Y52" i="114" s="1"/>
  <c r="AD52" i="114"/>
  <c r="AI52" i="114"/>
  <c r="AH52" i="114" s="1"/>
  <c r="AS52" i="114"/>
  <c r="AX52" i="114"/>
  <c r="AW52" i="114" s="1"/>
  <c r="BB52" i="114"/>
  <c r="AA52" i="114"/>
  <c r="AF52" i="114"/>
  <c r="AE52" i="114" s="1"/>
  <c r="AJ52" i="114"/>
  <c r="AO52" i="114"/>
  <c r="AN52" i="114" s="1"/>
  <c r="AY52" i="114"/>
  <c r="BD52" i="114"/>
  <c r="BC52" i="114" s="1"/>
  <c r="AG52" i="114"/>
  <c r="AL52" i="114"/>
  <c r="AK52" i="114" s="1"/>
  <c r="AP52" i="114"/>
  <c r="AU52" i="114"/>
  <c r="AT52" i="114" s="1"/>
  <c r="X52" i="114"/>
  <c r="AC52" i="114"/>
  <c r="AB52" i="114" s="1"/>
  <c r="AM52" i="114"/>
  <c r="AR52" i="114"/>
  <c r="AQ52" i="114" s="1"/>
  <c r="AV52" i="114"/>
  <c r="BA52" i="114"/>
  <c r="AZ52" i="114" s="1"/>
  <c r="AG133" i="114"/>
  <c r="AL133" i="114"/>
  <c r="AK133" i="114" s="1"/>
  <c r="AP133" i="114"/>
  <c r="AU133" i="114"/>
  <c r="AT133" i="114" s="1"/>
  <c r="X133" i="114"/>
  <c r="AC133" i="114"/>
  <c r="AB133" i="114" s="1"/>
  <c r="AM133" i="114"/>
  <c r="AR133" i="114"/>
  <c r="AQ133" i="114" s="1"/>
  <c r="AV133" i="114"/>
  <c r="BA133" i="114"/>
  <c r="AZ133" i="114" s="1"/>
  <c r="Z133" i="114"/>
  <c r="Y133" i="114" s="1"/>
  <c r="AD133" i="114"/>
  <c r="AI133" i="114"/>
  <c r="AH133" i="114" s="1"/>
  <c r="AS133" i="114"/>
  <c r="AX133" i="114"/>
  <c r="AW133" i="114" s="1"/>
  <c r="BB133" i="114"/>
  <c r="AA133" i="114"/>
  <c r="AF133" i="114"/>
  <c r="AE133" i="114" s="1"/>
  <c r="AJ133" i="114"/>
  <c r="AO133" i="114"/>
  <c r="AN133" i="114" s="1"/>
  <c r="AY133" i="114"/>
  <c r="BD133" i="114"/>
  <c r="BC133" i="114" s="1"/>
  <c r="AA77" i="114"/>
  <c r="AG77" i="114"/>
  <c r="AP77" i="114"/>
  <c r="AU77" i="114"/>
  <c r="AT77" i="114" s="1"/>
  <c r="AY77" i="114"/>
  <c r="X77" i="114"/>
  <c r="AC77" i="114"/>
  <c r="AB77" i="114" s="1"/>
  <c r="AL77" i="114"/>
  <c r="AK77" i="114" s="1"/>
  <c r="AR77" i="114"/>
  <c r="AQ77" i="114" s="1"/>
  <c r="AV77" i="114"/>
  <c r="BA77" i="114"/>
  <c r="AZ77" i="114" s="1"/>
  <c r="AD77" i="114"/>
  <c r="AI77" i="114"/>
  <c r="AH77" i="114" s="1"/>
  <c r="AM77" i="114"/>
  <c r="AS77" i="114"/>
  <c r="BB77" i="114"/>
  <c r="Z77" i="114"/>
  <c r="Y77" i="114" s="1"/>
  <c r="AF77" i="114"/>
  <c r="AE77" i="114" s="1"/>
  <c r="AJ77" i="114"/>
  <c r="AO77" i="114"/>
  <c r="AN77" i="114" s="1"/>
  <c r="AX77" i="114"/>
  <c r="AW77" i="114" s="1"/>
  <c r="BD77" i="114"/>
  <c r="BC77" i="114" s="1"/>
  <c r="Z177" i="114"/>
  <c r="Y177" i="114" s="1"/>
  <c r="AD177" i="114"/>
  <c r="AI177" i="114"/>
  <c r="AH177" i="114" s="1"/>
  <c r="AS177" i="114"/>
  <c r="AX177" i="114"/>
  <c r="AW177" i="114" s="1"/>
  <c r="BB177" i="114"/>
  <c r="AA177" i="114"/>
  <c r="AF177" i="114"/>
  <c r="AE177" i="114" s="1"/>
  <c r="AJ177" i="114"/>
  <c r="AO177" i="114"/>
  <c r="AN177" i="114" s="1"/>
  <c r="AY177" i="114"/>
  <c r="BD177" i="114"/>
  <c r="BC177" i="114" s="1"/>
  <c r="AG177" i="114"/>
  <c r="AL177" i="114"/>
  <c r="AK177" i="114" s="1"/>
  <c r="AP177" i="114"/>
  <c r="AU177" i="114"/>
  <c r="AT177" i="114" s="1"/>
  <c r="X177" i="114"/>
  <c r="AC177" i="114"/>
  <c r="AB177" i="114" s="1"/>
  <c r="AM177" i="114"/>
  <c r="AR177" i="114"/>
  <c r="AQ177" i="114" s="1"/>
  <c r="AV177" i="114"/>
  <c r="BA177" i="114"/>
  <c r="AZ177" i="114" s="1"/>
  <c r="X80" i="114"/>
  <c r="AD80" i="114"/>
  <c r="AM80" i="114"/>
  <c r="AR80" i="114"/>
  <c r="AQ80" i="114" s="1"/>
  <c r="AV80" i="114"/>
  <c r="BB80" i="114"/>
  <c r="Z80" i="114"/>
  <c r="Y80" i="114" s="1"/>
  <c r="AI80" i="114"/>
  <c r="AH80" i="114" s="1"/>
  <c r="AO80" i="114"/>
  <c r="AN80" i="114" s="1"/>
  <c r="AS80" i="114"/>
  <c r="AX80" i="114"/>
  <c r="AW80" i="114" s="1"/>
  <c r="AA80" i="114"/>
  <c r="AF80" i="114"/>
  <c r="AE80" i="114" s="1"/>
  <c r="AJ80" i="114"/>
  <c r="AP80" i="114"/>
  <c r="AY80" i="114"/>
  <c r="BD80" i="114"/>
  <c r="BC80" i="114" s="1"/>
  <c r="AC80" i="114"/>
  <c r="AB80" i="114" s="1"/>
  <c r="AG80" i="114"/>
  <c r="AL80" i="114"/>
  <c r="AK80" i="114" s="1"/>
  <c r="AU80" i="114"/>
  <c r="AT80" i="114" s="1"/>
  <c r="BA80" i="114"/>
  <c r="AZ80" i="114" s="1"/>
  <c r="X158" i="114"/>
  <c r="AC158" i="114"/>
  <c r="AB158" i="114" s="1"/>
  <c r="AG158" i="114"/>
  <c r="AL158" i="114"/>
  <c r="AK158" i="114" s="1"/>
  <c r="AP158" i="114"/>
  <c r="AV158" i="114"/>
  <c r="BA158" i="114"/>
  <c r="AZ158" i="114" s="1"/>
  <c r="AD158" i="114"/>
  <c r="AI158" i="114"/>
  <c r="AH158" i="114" s="1"/>
  <c r="AM158" i="114"/>
  <c r="AR158" i="114"/>
  <c r="AQ158" i="114" s="1"/>
  <c r="BB158" i="114"/>
  <c r="Z158" i="114"/>
  <c r="Y158" i="114" s="1"/>
  <c r="AJ158" i="114"/>
  <c r="AS158" i="114"/>
  <c r="AX158" i="114"/>
  <c r="AW158" i="114" s="1"/>
  <c r="AA158" i="114"/>
  <c r="AF158" i="114"/>
  <c r="AE158" i="114" s="1"/>
  <c r="AO158" i="114"/>
  <c r="AN158" i="114" s="1"/>
  <c r="AU158" i="114"/>
  <c r="AT158" i="114" s="1"/>
  <c r="AY158" i="114"/>
  <c r="BD158" i="114"/>
  <c r="BC158" i="114" s="1"/>
  <c r="X108" i="114"/>
  <c r="AC108" i="114"/>
  <c r="AB108" i="114" s="1"/>
  <c r="AG108" i="114"/>
  <c r="AL108" i="114"/>
  <c r="AK108" i="114" s="1"/>
  <c r="AV108" i="114"/>
  <c r="BA108" i="114"/>
  <c r="AZ108" i="114" s="1"/>
  <c r="AD108" i="114"/>
  <c r="AI108" i="114"/>
  <c r="AH108" i="114" s="1"/>
  <c r="AM108" i="114"/>
  <c r="AR108" i="114"/>
  <c r="AQ108" i="114" s="1"/>
  <c r="BB108" i="114"/>
  <c r="Z108" i="114"/>
  <c r="Y108" i="114" s="1"/>
  <c r="AJ108" i="114"/>
  <c r="AO108" i="114"/>
  <c r="AN108" i="114" s="1"/>
  <c r="AS108" i="114"/>
  <c r="AX108" i="114"/>
  <c r="AW108" i="114" s="1"/>
  <c r="AA108" i="114"/>
  <c r="AF108" i="114"/>
  <c r="AE108" i="114" s="1"/>
  <c r="AP108" i="114"/>
  <c r="AU108" i="114"/>
  <c r="AT108" i="114" s="1"/>
  <c r="AY108" i="114"/>
  <c r="BD108" i="114"/>
  <c r="BC108" i="114" s="1"/>
  <c r="AD17" i="114"/>
  <c r="AL17" i="114"/>
  <c r="AK17" i="114" s="1"/>
  <c r="AU17" i="114"/>
  <c r="AT17" i="114" s="1"/>
  <c r="AY17" i="114"/>
  <c r="BD17" i="114"/>
  <c r="BC17" i="114" s="1"/>
  <c r="Z17" i="114"/>
  <c r="Y17" i="114" s="1"/>
  <c r="AI17" i="114"/>
  <c r="AH17" i="114" s="1"/>
  <c r="AM17" i="114"/>
  <c r="AR17" i="114"/>
  <c r="AQ17" i="114" s="1"/>
  <c r="AV17" i="114"/>
  <c r="AF17" i="114"/>
  <c r="AE17" i="114" s="1"/>
  <c r="AO17" i="114"/>
  <c r="AN17" i="114" s="1"/>
  <c r="X17" i="114"/>
  <c r="AG17" i="114"/>
  <c r="AP17" i="114"/>
  <c r="AX17" i="114"/>
  <c r="AW17" i="114" s="1"/>
  <c r="AA17" i="114"/>
  <c r="AJ17" i="114"/>
  <c r="AS17" i="114"/>
  <c r="BA17" i="114"/>
  <c r="AZ17" i="114" s="1"/>
  <c r="BB17" i="114"/>
  <c r="AC17" i="114"/>
  <c r="AB17" i="114" s="1"/>
  <c r="AD176" i="114"/>
  <c r="AI176" i="114"/>
  <c r="AH176" i="114" s="1"/>
  <c r="AM176" i="114"/>
  <c r="AR176" i="114"/>
  <c r="AQ176" i="114" s="1"/>
  <c r="BB176" i="114"/>
  <c r="Z176" i="114"/>
  <c r="Y176" i="114" s="1"/>
  <c r="AJ176" i="114"/>
  <c r="AO176" i="114"/>
  <c r="AN176" i="114" s="1"/>
  <c r="AS176" i="114"/>
  <c r="AX176" i="114"/>
  <c r="AW176" i="114" s="1"/>
  <c r="AA176" i="114"/>
  <c r="AF176" i="114"/>
  <c r="AE176" i="114" s="1"/>
  <c r="AP176" i="114"/>
  <c r="AU176" i="114"/>
  <c r="AT176" i="114" s="1"/>
  <c r="AY176" i="114"/>
  <c r="BD176" i="114"/>
  <c r="BC176" i="114" s="1"/>
  <c r="X176" i="114"/>
  <c r="AC176" i="114"/>
  <c r="AB176" i="114" s="1"/>
  <c r="AG176" i="114"/>
  <c r="AL176" i="114"/>
  <c r="AK176" i="114" s="1"/>
  <c r="AV176" i="114"/>
  <c r="BA176" i="114"/>
  <c r="AZ176" i="114" s="1"/>
  <c r="Z112" i="114"/>
  <c r="Y112" i="114" s="1"/>
  <c r="AJ112" i="114"/>
  <c r="AO112" i="114"/>
  <c r="AN112" i="114" s="1"/>
  <c r="AS112" i="114"/>
  <c r="AX112" i="114"/>
  <c r="AW112" i="114" s="1"/>
  <c r="AA112" i="114"/>
  <c r="AF112" i="114"/>
  <c r="AE112" i="114" s="1"/>
  <c r="AP112" i="114"/>
  <c r="AU112" i="114"/>
  <c r="AT112" i="114" s="1"/>
  <c r="AY112" i="114"/>
  <c r="BD112" i="114"/>
  <c r="BC112" i="114" s="1"/>
  <c r="X112" i="114"/>
  <c r="AC112" i="114"/>
  <c r="AB112" i="114" s="1"/>
  <c r="AG112" i="114"/>
  <c r="AL112" i="114"/>
  <c r="AK112" i="114" s="1"/>
  <c r="AV112" i="114"/>
  <c r="BA112" i="114"/>
  <c r="AZ112" i="114" s="1"/>
  <c r="AD112" i="114"/>
  <c r="AI112" i="114"/>
  <c r="AH112" i="114" s="1"/>
  <c r="AM112" i="114"/>
  <c r="AR112" i="114"/>
  <c r="AQ112" i="114" s="1"/>
  <c r="BB112" i="114"/>
  <c r="X134" i="114"/>
  <c r="AC134" i="114"/>
  <c r="AB134" i="114" s="1"/>
  <c r="AG134" i="114"/>
  <c r="AL134" i="114"/>
  <c r="AK134" i="114" s="1"/>
  <c r="AV134" i="114"/>
  <c r="BA134" i="114"/>
  <c r="AZ134" i="114" s="1"/>
  <c r="AD134" i="114"/>
  <c r="AI134" i="114"/>
  <c r="AH134" i="114" s="1"/>
  <c r="AM134" i="114"/>
  <c r="AR134" i="114"/>
  <c r="AQ134" i="114" s="1"/>
  <c r="BB134" i="114"/>
  <c r="Z134" i="114"/>
  <c r="Y134" i="114" s="1"/>
  <c r="AJ134" i="114"/>
  <c r="AO134" i="114"/>
  <c r="AN134" i="114" s="1"/>
  <c r="AS134" i="114"/>
  <c r="AX134" i="114"/>
  <c r="AW134" i="114" s="1"/>
  <c r="AA134" i="114"/>
  <c r="AF134" i="114"/>
  <c r="AE134" i="114" s="1"/>
  <c r="AP134" i="114"/>
  <c r="AU134" i="114"/>
  <c r="AT134" i="114" s="1"/>
  <c r="AY134" i="114"/>
  <c r="BD134" i="114"/>
  <c r="BC134" i="114" s="1"/>
  <c r="Z178" i="114"/>
  <c r="Y178" i="114" s="1"/>
  <c r="AJ178" i="114"/>
  <c r="AO178" i="114"/>
  <c r="AN178" i="114" s="1"/>
  <c r="AS178" i="114"/>
  <c r="AX178" i="114"/>
  <c r="AW178" i="114" s="1"/>
  <c r="AA178" i="114"/>
  <c r="AF178" i="114"/>
  <c r="AE178" i="114" s="1"/>
  <c r="AP178" i="114"/>
  <c r="AU178" i="114"/>
  <c r="AT178" i="114" s="1"/>
  <c r="AY178" i="114"/>
  <c r="BD178" i="114"/>
  <c r="BC178" i="114" s="1"/>
  <c r="X178" i="114"/>
  <c r="AC178" i="114"/>
  <c r="AB178" i="114" s="1"/>
  <c r="AG178" i="114"/>
  <c r="AL178" i="114"/>
  <c r="AK178" i="114" s="1"/>
  <c r="AV178" i="114"/>
  <c r="BA178" i="114"/>
  <c r="AZ178" i="114" s="1"/>
  <c r="AD178" i="114"/>
  <c r="AI178" i="114"/>
  <c r="AH178" i="114" s="1"/>
  <c r="AM178" i="114"/>
  <c r="AR178" i="114"/>
  <c r="AQ178" i="114" s="1"/>
  <c r="BB178" i="114"/>
  <c r="Z53" i="114"/>
  <c r="Y53" i="114" s="1"/>
  <c r="AJ53" i="114"/>
  <c r="AO53" i="114"/>
  <c r="AN53" i="114" s="1"/>
  <c r="AS53" i="114"/>
  <c r="AX53" i="114"/>
  <c r="AW53" i="114" s="1"/>
  <c r="AA53" i="114"/>
  <c r="AF53" i="114"/>
  <c r="AE53" i="114" s="1"/>
  <c r="AP53" i="114"/>
  <c r="AU53" i="114"/>
  <c r="AT53" i="114" s="1"/>
  <c r="AY53" i="114"/>
  <c r="BD53" i="114"/>
  <c r="BC53" i="114" s="1"/>
  <c r="X53" i="114"/>
  <c r="AC53" i="114"/>
  <c r="AB53" i="114" s="1"/>
  <c r="AG53" i="114"/>
  <c r="AL53" i="114"/>
  <c r="AK53" i="114" s="1"/>
  <c r="AV53" i="114"/>
  <c r="BA53" i="114"/>
  <c r="AZ53" i="114" s="1"/>
  <c r="AD53" i="114"/>
  <c r="AI53" i="114"/>
  <c r="AH53" i="114" s="1"/>
  <c r="AM53" i="114"/>
  <c r="AR53" i="114"/>
  <c r="AQ53" i="114" s="1"/>
  <c r="BB53" i="114"/>
  <c r="AG125" i="114"/>
  <c r="AL125" i="114"/>
  <c r="AK125" i="114" s="1"/>
  <c r="AP125" i="114"/>
  <c r="AU125" i="114"/>
  <c r="AT125" i="114" s="1"/>
  <c r="X125" i="114"/>
  <c r="AC125" i="114"/>
  <c r="AB125" i="114" s="1"/>
  <c r="AM125" i="114"/>
  <c r="AR125" i="114"/>
  <c r="AQ125" i="114" s="1"/>
  <c r="AV125" i="114"/>
  <c r="BA125" i="114"/>
  <c r="AZ125" i="114" s="1"/>
  <c r="Z125" i="114"/>
  <c r="Y125" i="114" s="1"/>
  <c r="AD125" i="114"/>
  <c r="AI125" i="114"/>
  <c r="AH125" i="114" s="1"/>
  <c r="AS125" i="114"/>
  <c r="AX125" i="114"/>
  <c r="AW125" i="114" s="1"/>
  <c r="BB125" i="114"/>
  <c r="AA125" i="114"/>
  <c r="AF125" i="114"/>
  <c r="AE125" i="114" s="1"/>
  <c r="AJ125" i="114"/>
  <c r="AO125" i="114"/>
  <c r="AN125" i="114" s="1"/>
  <c r="AY125" i="114"/>
  <c r="BD125" i="114"/>
  <c r="BC125" i="114" s="1"/>
  <c r="AA164" i="114"/>
  <c r="AF164" i="114"/>
  <c r="AE164" i="114" s="1"/>
  <c r="AP164" i="114"/>
  <c r="AU164" i="114"/>
  <c r="AT164" i="114" s="1"/>
  <c r="AY164" i="114"/>
  <c r="BD164" i="114"/>
  <c r="BC164" i="114" s="1"/>
  <c r="X164" i="114"/>
  <c r="AC164" i="114"/>
  <c r="AB164" i="114" s="1"/>
  <c r="AG164" i="114"/>
  <c r="AL164" i="114"/>
  <c r="AK164" i="114" s="1"/>
  <c r="AV164" i="114"/>
  <c r="BA164" i="114"/>
  <c r="AZ164" i="114" s="1"/>
  <c r="AD164" i="114"/>
  <c r="AI164" i="114"/>
  <c r="AH164" i="114" s="1"/>
  <c r="AM164" i="114"/>
  <c r="AR164" i="114"/>
  <c r="AQ164" i="114" s="1"/>
  <c r="BB164" i="114"/>
  <c r="Z164" i="114"/>
  <c r="Y164" i="114" s="1"/>
  <c r="AJ164" i="114"/>
  <c r="AO164" i="114"/>
  <c r="AN164" i="114" s="1"/>
  <c r="AS164" i="114"/>
  <c r="AX164" i="114"/>
  <c r="AW164" i="114" s="1"/>
  <c r="X142" i="114"/>
  <c r="AC142" i="114"/>
  <c r="AB142" i="114" s="1"/>
  <c r="AG142" i="114"/>
  <c r="AL142" i="114"/>
  <c r="AK142" i="114" s="1"/>
  <c r="AV142" i="114"/>
  <c r="BA142" i="114"/>
  <c r="AZ142" i="114" s="1"/>
  <c r="AD142" i="114"/>
  <c r="AI142" i="114"/>
  <c r="AH142" i="114" s="1"/>
  <c r="AM142" i="114"/>
  <c r="AR142" i="114"/>
  <c r="AQ142" i="114" s="1"/>
  <c r="BB142" i="114"/>
  <c r="Z142" i="114"/>
  <c r="Y142" i="114" s="1"/>
  <c r="AJ142" i="114"/>
  <c r="AO142" i="114"/>
  <c r="AN142" i="114" s="1"/>
  <c r="AS142" i="114"/>
  <c r="AX142" i="114"/>
  <c r="AW142" i="114" s="1"/>
  <c r="AA142" i="114"/>
  <c r="AF142" i="114"/>
  <c r="AE142" i="114" s="1"/>
  <c r="AP142" i="114"/>
  <c r="AU142" i="114"/>
  <c r="AT142" i="114" s="1"/>
  <c r="AY142" i="114"/>
  <c r="BD142" i="114"/>
  <c r="BC142" i="114" s="1"/>
  <c r="AA72" i="114"/>
  <c r="AG72" i="114"/>
  <c r="X72" i="114"/>
  <c r="AC72" i="114"/>
  <c r="AB72" i="114" s="1"/>
  <c r="AM72" i="114"/>
  <c r="AD72" i="114"/>
  <c r="AI72" i="114"/>
  <c r="AH72" i="114" s="1"/>
  <c r="AO72" i="114"/>
  <c r="AN72" i="114" s="1"/>
  <c r="AY72" i="114"/>
  <c r="Z72" i="114"/>
  <c r="Y72" i="114" s="1"/>
  <c r="AF72" i="114"/>
  <c r="AE72" i="114" s="1"/>
  <c r="AJ72" i="114"/>
  <c r="AP72" i="114"/>
  <c r="AU72" i="114"/>
  <c r="AT72" i="114" s="1"/>
  <c r="AS72" i="114"/>
  <c r="BB72" i="114"/>
  <c r="AV72" i="114"/>
  <c r="BD72" i="114"/>
  <c r="BC72" i="114" s="1"/>
  <c r="AL72" i="114"/>
  <c r="AK72" i="114" s="1"/>
  <c r="AX72" i="114"/>
  <c r="AW72" i="114" s="1"/>
  <c r="AR72" i="114"/>
  <c r="AQ72" i="114" s="1"/>
  <c r="BA72" i="114"/>
  <c r="AZ72" i="114" s="1"/>
  <c r="AA62" i="114"/>
  <c r="AF62" i="114"/>
  <c r="AE62" i="114" s="1"/>
  <c r="AJ62" i="114"/>
  <c r="AO62" i="114"/>
  <c r="AN62" i="114" s="1"/>
  <c r="AY62" i="114"/>
  <c r="BD62" i="114"/>
  <c r="BC62" i="114" s="1"/>
  <c r="AG62" i="114"/>
  <c r="AL62" i="114"/>
  <c r="AK62" i="114" s="1"/>
  <c r="AP62" i="114"/>
  <c r="AU62" i="114"/>
  <c r="AT62" i="114" s="1"/>
  <c r="X62" i="114"/>
  <c r="AC62" i="114"/>
  <c r="AB62" i="114" s="1"/>
  <c r="AM62" i="114"/>
  <c r="AR62" i="114"/>
  <c r="AQ62" i="114" s="1"/>
  <c r="AV62" i="114"/>
  <c r="BA62" i="114"/>
  <c r="AZ62" i="114" s="1"/>
  <c r="Z62" i="114"/>
  <c r="Y62" i="114" s="1"/>
  <c r="AD62" i="114"/>
  <c r="AI62" i="114"/>
  <c r="AH62" i="114" s="1"/>
  <c r="AS62" i="114"/>
  <c r="AX62" i="114"/>
  <c r="AW62" i="114" s="1"/>
  <c r="BB62" i="114"/>
  <c r="AD81" i="114"/>
  <c r="AI81" i="114"/>
  <c r="AH81" i="114" s="1"/>
  <c r="AM81" i="114"/>
  <c r="AS81" i="114"/>
  <c r="BB81" i="114"/>
  <c r="Z81" i="114"/>
  <c r="Y81" i="114" s="1"/>
  <c r="AF81" i="114"/>
  <c r="AE81" i="114" s="1"/>
  <c r="AJ81" i="114"/>
  <c r="AO81" i="114"/>
  <c r="AN81" i="114" s="1"/>
  <c r="AX81" i="114"/>
  <c r="AW81" i="114" s="1"/>
  <c r="BD81" i="114"/>
  <c r="BC81" i="114" s="1"/>
  <c r="AA81" i="114"/>
  <c r="AG81" i="114"/>
  <c r="AP81" i="114"/>
  <c r="AU81" i="114"/>
  <c r="AT81" i="114" s="1"/>
  <c r="AY81" i="114"/>
  <c r="X81" i="114"/>
  <c r="AC81" i="114"/>
  <c r="AB81" i="114" s="1"/>
  <c r="AL81" i="114"/>
  <c r="AK81" i="114" s="1"/>
  <c r="AR81" i="114"/>
  <c r="AQ81" i="114" s="1"/>
  <c r="AV81" i="114"/>
  <c r="BA81" i="114"/>
  <c r="AZ81" i="114" s="1"/>
  <c r="AD168" i="114"/>
  <c r="AI168" i="114"/>
  <c r="AH168" i="114" s="1"/>
  <c r="AM168" i="114"/>
  <c r="AR168" i="114"/>
  <c r="AQ168" i="114" s="1"/>
  <c r="BB168" i="114"/>
  <c r="Z168" i="114"/>
  <c r="Y168" i="114" s="1"/>
  <c r="AJ168" i="114"/>
  <c r="AO168" i="114"/>
  <c r="AN168" i="114" s="1"/>
  <c r="AS168" i="114"/>
  <c r="AX168" i="114"/>
  <c r="AW168" i="114" s="1"/>
  <c r="AA168" i="114"/>
  <c r="AF168" i="114"/>
  <c r="AE168" i="114" s="1"/>
  <c r="AP168" i="114"/>
  <c r="AU168" i="114"/>
  <c r="AT168" i="114" s="1"/>
  <c r="AY168" i="114"/>
  <c r="BD168" i="114"/>
  <c r="BC168" i="114" s="1"/>
  <c r="X168" i="114"/>
  <c r="AC168" i="114"/>
  <c r="AB168" i="114" s="1"/>
  <c r="AG168" i="114"/>
  <c r="AL168" i="114"/>
  <c r="AK168" i="114" s="1"/>
  <c r="AV168" i="114"/>
  <c r="BA168" i="114"/>
  <c r="AZ168" i="114" s="1"/>
  <c r="Z74" i="114"/>
  <c r="Y74" i="114" s="1"/>
  <c r="AD74" i="114"/>
  <c r="AJ74" i="114"/>
  <c r="AS74" i="114"/>
  <c r="AX74" i="114"/>
  <c r="AW74" i="114" s="1"/>
  <c r="BB74" i="114"/>
  <c r="AA74" i="114"/>
  <c r="AF74" i="114"/>
  <c r="AE74" i="114" s="1"/>
  <c r="AO74" i="114"/>
  <c r="AN74" i="114" s="1"/>
  <c r="AU74" i="114"/>
  <c r="AT74" i="114" s="1"/>
  <c r="AY74" i="114"/>
  <c r="BD74" i="114"/>
  <c r="BC74" i="114" s="1"/>
  <c r="X74" i="114"/>
  <c r="AG74" i="114"/>
  <c r="AL74" i="114"/>
  <c r="AK74" i="114" s="1"/>
  <c r="AP74" i="114"/>
  <c r="AV74" i="114"/>
  <c r="AC74" i="114"/>
  <c r="AB74" i="114" s="1"/>
  <c r="AI74" i="114"/>
  <c r="AH74" i="114" s="1"/>
  <c r="AM74" i="114"/>
  <c r="AR74" i="114"/>
  <c r="AQ74" i="114" s="1"/>
  <c r="BA74" i="114"/>
  <c r="AZ74" i="114" s="1"/>
  <c r="X20" i="114"/>
  <c r="AC20" i="114"/>
  <c r="AB20" i="114" s="1"/>
  <c r="AG20" i="114"/>
  <c r="AL20" i="114"/>
  <c r="AK20" i="114" s="1"/>
  <c r="AP20" i="114"/>
  <c r="AY20" i="114"/>
  <c r="Z20" i="114"/>
  <c r="Y20" i="114" s="1"/>
  <c r="AD20" i="114"/>
  <c r="AM20" i="114"/>
  <c r="AU20" i="114"/>
  <c r="AT20" i="114" s="1"/>
  <c r="BD20" i="114"/>
  <c r="BC20" i="114" s="1"/>
  <c r="AA20" i="114"/>
  <c r="AI20" i="114"/>
  <c r="AH20" i="114" s="1"/>
  <c r="AR20" i="114"/>
  <c r="AQ20" i="114" s="1"/>
  <c r="AV20" i="114"/>
  <c r="BA20" i="114"/>
  <c r="AZ20" i="114" s="1"/>
  <c r="AS20" i="114"/>
  <c r="AF20" i="114"/>
  <c r="AE20" i="114" s="1"/>
  <c r="AX20" i="114"/>
  <c r="AW20" i="114" s="1"/>
  <c r="AJ20" i="114"/>
  <c r="BB20" i="114"/>
  <c r="AO20" i="114"/>
  <c r="AN20" i="114" s="1"/>
  <c r="Z61" i="114"/>
  <c r="Y61" i="114" s="1"/>
  <c r="AJ61" i="114"/>
  <c r="AO61" i="114"/>
  <c r="AN61" i="114" s="1"/>
  <c r="AS61" i="114"/>
  <c r="AX61" i="114"/>
  <c r="AW61" i="114" s="1"/>
  <c r="AA61" i="114"/>
  <c r="AF61" i="114"/>
  <c r="AE61" i="114" s="1"/>
  <c r="AP61" i="114"/>
  <c r="AU61" i="114"/>
  <c r="AT61" i="114" s="1"/>
  <c r="AY61" i="114"/>
  <c r="BD61" i="114"/>
  <c r="BC61" i="114" s="1"/>
  <c r="X61" i="114"/>
  <c r="AC61" i="114"/>
  <c r="AB61" i="114" s="1"/>
  <c r="AG61" i="114"/>
  <c r="AL61" i="114"/>
  <c r="AK61" i="114" s="1"/>
  <c r="AV61" i="114"/>
  <c r="BA61" i="114"/>
  <c r="AZ61" i="114" s="1"/>
  <c r="AD61" i="114"/>
  <c r="AI61" i="114"/>
  <c r="AH61" i="114" s="1"/>
  <c r="AM61" i="114"/>
  <c r="AR61" i="114"/>
  <c r="AQ61" i="114" s="1"/>
  <c r="BB61" i="114"/>
  <c r="AA29" i="114"/>
  <c r="AF29" i="114"/>
  <c r="AE29" i="114" s="1"/>
  <c r="AP29" i="114"/>
  <c r="AU29" i="114"/>
  <c r="AT29" i="114" s="1"/>
  <c r="AY29" i="114"/>
  <c r="BD29" i="114"/>
  <c r="BC29" i="114" s="1"/>
  <c r="X29" i="114"/>
  <c r="AC29" i="114"/>
  <c r="AB29" i="114" s="1"/>
  <c r="AG29" i="114"/>
  <c r="AL29" i="114"/>
  <c r="AK29" i="114" s="1"/>
  <c r="AV29" i="114"/>
  <c r="BA29" i="114"/>
  <c r="AZ29" i="114" s="1"/>
  <c r="AD29" i="114"/>
  <c r="AI29" i="114"/>
  <c r="AH29" i="114" s="1"/>
  <c r="AM29" i="114"/>
  <c r="AR29" i="114"/>
  <c r="AQ29" i="114" s="1"/>
  <c r="BB29" i="114"/>
  <c r="Z29" i="114"/>
  <c r="Y29" i="114" s="1"/>
  <c r="AJ29" i="114"/>
  <c r="AO29" i="114"/>
  <c r="AN29" i="114" s="1"/>
  <c r="AS29" i="114"/>
  <c r="AX29" i="114"/>
  <c r="AW29" i="114" s="1"/>
  <c r="X78" i="114"/>
  <c r="AG78" i="114"/>
  <c r="AL78" i="114"/>
  <c r="AK78" i="114" s="1"/>
  <c r="AP78" i="114"/>
  <c r="AV78" i="114"/>
  <c r="AC78" i="114"/>
  <c r="AB78" i="114" s="1"/>
  <c r="AI78" i="114"/>
  <c r="AH78" i="114" s="1"/>
  <c r="AM78" i="114"/>
  <c r="AR78" i="114"/>
  <c r="AQ78" i="114" s="1"/>
  <c r="BA78" i="114"/>
  <c r="AZ78" i="114" s="1"/>
  <c r="Z78" i="114"/>
  <c r="Y78" i="114" s="1"/>
  <c r="AD78" i="114"/>
  <c r="AJ78" i="114"/>
  <c r="AS78" i="114"/>
  <c r="AX78" i="114"/>
  <c r="AW78" i="114" s="1"/>
  <c r="BB78" i="114"/>
  <c r="AA78" i="114"/>
  <c r="AF78" i="114"/>
  <c r="AE78" i="114" s="1"/>
  <c r="AO78" i="114"/>
  <c r="AN78" i="114" s="1"/>
  <c r="AU78" i="114"/>
  <c r="AT78" i="114" s="1"/>
  <c r="AY78" i="114"/>
  <c r="BD78" i="114"/>
  <c r="BC78" i="114" s="1"/>
  <c r="X79" i="114"/>
  <c r="AC79" i="114"/>
  <c r="AB79" i="114" s="1"/>
  <c r="AG79" i="114"/>
  <c r="AM79" i="114"/>
  <c r="AV79" i="114"/>
  <c r="BA79" i="114"/>
  <c r="AZ79" i="114" s="1"/>
  <c r="Z79" i="114"/>
  <c r="Y79" i="114" s="1"/>
  <c r="AD79" i="114"/>
  <c r="AI79" i="114"/>
  <c r="AH79" i="114" s="1"/>
  <c r="AR79" i="114"/>
  <c r="AQ79" i="114" s="1"/>
  <c r="AX79" i="114"/>
  <c r="AW79" i="114" s="1"/>
  <c r="BB79" i="114"/>
  <c r="AA79" i="114"/>
  <c r="AJ79" i="114"/>
  <c r="AO79" i="114"/>
  <c r="AN79" i="114" s="1"/>
  <c r="AS79" i="114"/>
  <c r="AY79" i="114"/>
  <c r="AF79" i="114"/>
  <c r="AE79" i="114" s="1"/>
  <c r="AL79" i="114"/>
  <c r="AK79" i="114" s="1"/>
  <c r="AP79" i="114"/>
  <c r="AU79" i="114"/>
  <c r="AT79" i="114" s="1"/>
  <c r="BD79" i="114"/>
  <c r="BC79" i="114" s="1"/>
  <c r="X101" i="114"/>
  <c r="AC101" i="114"/>
  <c r="AB101" i="114" s="1"/>
  <c r="AL101" i="114"/>
  <c r="AK101" i="114" s="1"/>
  <c r="AR101" i="114"/>
  <c r="AQ101" i="114" s="1"/>
  <c r="AV101" i="114"/>
  <c r="BA101" i="114"/>
  <c r="AZ101" i="114" s="1"/>
  <c r="Z101" i="114"/>
  <c r="Y101" i="114" s="1"/>
  <c r="AD101" i="114"/>
  <c r="AI101" i="114"/>
  <c r="AH101" i="114" s="1"/>
  <c r="AM101" i="114"/>
  <c r="AS101" i="114"/>
  <c r="AX101" i="114"/>
  <c r="AW101" i="114" s="1"/>
  <c r="BB101" i="114"/>
  <c r="AA101" i="114"/>
  <c r="AF101" i="114"/>
  <c r="AE101" i="114" s="1"/>
  <c r="AJ101" i="114"/>
  <c r="AO101" i="114"/>
  <c r="AN101" i="114" s="1"/>
  <c r="AY101" i="114"/>
  <c r="BD101" i="114"/>
  <c r="BC101" i="114" s="1"/>
  <c r="AG101" i="114"/>
  <c r="AP101" i="114"/>
  <c r="AU101" i="114"/>
  <c r="AT101" i="114" s="1"/>
  <c r="Z25" i="114"/>
  <c r="Y25" i="114" s="1"/>
  <c r="AJ25" i="114"/>
  <c r="AO25" i="114"/>
  <c r="AN25" i="114" s="1"/>
  <c r="AS25" i="114"/>
  <c r="AX25" i="114"/>
  <c r="AW25" i="114" s="1"/>
  <c r="AA25" i="114"/>
  <c r="AF25" i="114"/>
  <c r="AE25" i="114" s="1"/>
  <c r="AP25" i="114"/>
  <c r="AU25" i="114"/>
  <c r="AT25" i="114" s="1"/>
  <c r="AY25" i="114"/>
  <c r="X25" i="114"/>
  <c r="AC25" i="114"/>
  <c r="AB25" i="114" s="1"/>
  <c r="AG25" i="114"/>
  <c r="AL25" i="114"/>
  <c r="AK25" i="114" s="1"/>
  <c r="AV25" i="114"/>
  <c r="BA25" i="114"/>
  <c r="AZ25" i="114" s="1"/>
  <c r="AM25" i="114"/>
  <c r="AR25" i="114"/>
  <c r="AQ25" i="114" s="1"/>
  <c r="BD25" i="114"/>
  <c r="BC25" i="114" s="1"/>
  <c r="AD25" i="114"/>
  <c r="AI25" i="114"/>
  <c r="AH25" i="114" s="1"/>
  <c r="BB25" i="114"/>
  <c r="Z169" i="114"/>
  <c r="Y169" i="114" s="1"/>
  <c r="AD169" i="114"/>
  <c r="AI169" i="114"/>
  <c r="AH169" i="114" s="1"/>
  <c r="AS169" i="114"/>
  <c r="AX169" i="114"/>
  <c r="AW169" i="114" s="1"/>
  <c r="BB169" i="114"/>
  <c r="AA169" i="114"/>
  <c r="AF169" i="114"/>
  <c r="AE169" i="114" s="1"/>
  <c r="AJ169" i="114"/>
  <c r="AO169" i="114"/>
  <c r="AN169" i="114" s="1"/>
  <c r="AY169" i="114"/>
  <c r="BD169" i="114"/>
  <c r="BC169" i="114" s="1"/>
  <c r="AG169" i="114"/>
  <c r="AL169" i="114"/>
  <c r="AK169" i="114" s="1"/>
  <c r="AP169" i="114"/>
  <c r="AU169" i="114"/>
  <c r="AT169" i="114" s="1"/>
  <c r="X169" i="114"/>
  <c r="AC169" i="114"/>
  <c r="AB169" i="114" s="1"/>
  <c r="AM169" i="114"/>
  <c r="AR169" i="114"/>
  <c r="AQ169" i="114" s="1"/>
  <c r="AV169" i="114"/>
  <c r="BA169" i="114"/>
  <c r="AZ169" i="114" s="1"/>
  <c r="X38" i="114"/>
  <c r="AC38" i="114"/>
  <c r="AB38" i="114" s="1"/>
  <c r="AM38" i="114"/>
  <c r="AR38" i="114"/>
  <c r="AQ38" i="114" s="1"/>
  <c r="AV38" i="114"/>
  <c r="BA38" i="114"/>
  <c r="AZ38" i="114" s="1"/>
  <c r="Z38" i="114"/>
  <c r="Y38" i="114" s="1"/>
  <c r="AD38" i="114"/>
  <c r="AI38" i="114"/>
  <c r="AH38" i="114" s="1"/>
  <c r="AS38" i="114"/>
  <c r="AX38" i="114"/>
  <c r="AW38" i="114" s="1"/>
  <c r="BB38" i="114"/>
  <c r="AA38" i="114"/>
  <c r="AF38" i="114"/>
  <c r="AE38" i="114" s="1"/>
  <c r="AJ38" i="114"/>
  <c r="AO38" i="114"/>
  <c r="AN38" i="114" s="1"/>
  <c r="AY38" i="114"/>
  <c r="BD38" i="114"/>
  <c r="BC38" i="114" s="1"/>
  <c r="AG38" i="114"/>
  <c r="AL38" i="114"/>
  <c r="AK38" i="114" s="1"/>
  <c r="AP38" i="114"/>
  <c r="AU38" i="114"/>
  <c r="AT38" i="114" s="1"/>
  <c r="X8" i="114"/>
  <c r="AC8" i="114"/>
  <c r="AB8" i="114" s="1"/>
  <c r="AG8" i="114"/>
  <c r="AL8" i="114"/>
  <c r="AK8" i="114" s="1"/>
  <c r="AP8" i="114"/>
  <c r="AY8" i="114"/>
  <c r="Z8" i="114"/>
  <c r="Y8" i="114" s="1"/>
  <c r="AD8" i="114"/>
  <c r="AM8" i="114"/>
  <c r="AU8" i="114"/>
  <c r="AT8" i="114" s="1"/>
  <c r="BD8" i="114"/>
  <c r="BC8" i="114" s="1"/>
  <c r="AA8" i="114"/>
  <c r="AI8" i="114"/>
  <c r="AH8" i="114" s="1"/>
  <c r="AR8" i="114"/>
  <c r="AQ8" i="114" s="1"/>
  <c r="AV8" i="114"/>
  <c r="BA8" i="114"/>
  <c r="AZ8" i="114" s="1"/>
  <c r="AF8" i="114"/>
  <c r="AE8" i="114" s="1"/>
  <c r="AJ8" i="114"/>
  <c r="AO8" i="114"/>
  <c r="AN8" i="114" s="1"/>
  <c r="AS8" i="114"/>
  <c r="AX8" i="114"/>
  <c r="AW8" i="114" s="1"/>
  <c r="BB8" i="114"/>
  <c r="AJ283" i="103"/>
  <c r="AJ244" i="103"/>
  <c r="AA113" i="114"/>
  <c r="AF113" i="114"/>
  <c r="AE113" i="114" s="1"/>
  <c r="AJ113" i="114"/>
  <c r="AO113" i="114"/>
  <c r="AN113" i="114" s="1"/>
  <c r="AY113" i="114"/>
  <c r="BD113" i="114"/>
  <c r="BC113" i="114" s="1"/>
  <c r="AG113" i="114"/>
  <c r="AL113" i="114"/>
  <c r="AK113" i="114" s="1"/>
  <c r="AP113" i="114"/>
  <c r="AU113" i="114"/>
  <c r="AT113" i="114" s="1"/>
  <c r="X113" i="114"/>
  <c r="AC113" i="114"/>
  <c r="AB113" i="114" s="1"/>
  <c r="AM113" i="114"/>
  <c r="AR113" i="114"/>
  <c r="AQ113" i="114" s="1"/>
  <c r="AV113" i="114"/>
  <c r="BA113" i="114"/>
  <c r="AZ113" i="114" s="1"/>
  <c r="Z113" i="114"/>
  <c r="Y113" i="114" s="1"/>
  <c r="AD113" i="114"/>
  <c r="AI113" i="114"/>
  <c r="AH113" i="114" s="1"/>
  <c r="AS113" i="114"/>
  <c r="AX113" i="114"/>
  <c r="AW113" i="114" s="1"/>
  <c r="BB113" i="114"/>
  <c r="Z146" i="114"/>
  <c r="Y146" i="114" s="1"/>
  <c r="AJ146" i="114"/>
  <c r="AO146" i="114"/>
  <c r="AN146" i="114" s="1"/>
  <c r="AS146" i="114"/>
  <c r="AX146" i="114"/>
  <c r="AW146" i="114" s="1"/>
  <c r="AA146" i="114"/>
  <c r="AF146" i="114"/>
  <c r="AE146" i="114" s="1"/>
  <c r="AP146" i="114"/>
  <c r="AU146" i="114"/>
  <c r="AT146" i="114" s="1"/>
  <c r="AY146" i="114"/>
  <c r="BD146" i="114"/>
  <c r="BC146" i="114" s="1"/>
  <c r="X146" i="114"/>
  <c r="AC146" i="114"/>
  <c r="AB146" i="114" s="1"/>
  <c r="AG146" i="114"/>
  <c r="AL146" i="114"/>
  <c r="AK146" i="114" s="1"/>
  <c r="AV146" i="114"/>
  <c r="BA146" i="114"/>
  <c r="AZ146" i="114" s="1"/>
  <c r="AD146" i="114"/>
  <c r="AI146" i="114"/>
  <c r="AH146" i="114" s="1"/>
  <c r="AM146" i="114"/>
  <c r="AR146" i="114"/>
  <c r="AQ146" i="114" s="1"/>
  <c r="BB146" i="114"/>
  <c r="Z40" i="114"/>
  <c r="Y40" i="114" s="1"/>
  <c r="AD40" i="114"/>
  <c r="AI40" i="114"/>
  <c r="AH40" i="114" s="1"/>
  <c r="AS40" i="114"/>
  <c r="AX40" i="114"/>
  <c r="AW40" i="114" s="1"/>
  <c r="BB40" i="114"/>
  <c r="AA40" i="114"/>
  <c r="AF40" i="114"/>
  <c r="AE40" i="114" s="1"/>
  <c r="AJ40" i="114"/>
  <c r="AO40" i="114"/>
  <c r="AN40" i="114" s="1"/>
  <c r="AY40" i="114"/>
  <c r="BD40" i="114"/>
  <c r="BC40" i="114" s="1"/>
  <c r="AG40" i="114"/>
  <c r="AL40" i="114"/>
  <c r="AK40" i="114" s="1"/>
  <c r="AP40" i="114"/>
  <c r="AU40" i="114"/>
  <c r="AT40" i="114" s="1"/>
  <c r="X40" i="114"/>
  <c r="AC40" i="114"/>
  <c r="AB40" i="114" s="1"/>
  <c r="AM40" i="114"/>
  <c r="AR40" i="114"/>
  <c r="AQ40" i="114" s="1"/>
  <c r="AV40" i="114"/>
  <c r="BA40" i="114"/>
  <c r="AZ40" i="114" s="1"/>
  <c r="AD128" i="114"/>
  <c r="AI128" i="114"/>
  <c r="AH128" i="114" s="1"/>
  <c r="AM128" i="114"/>
  <c r="AR128" i="114"/>
  <c r="AQ128" i="114" s="1"/>
  <c r="BB128" i="114"/>
  <c r="Z128" i="114"/>
  <c r="Y128" i="114" s="1"/>
  <c r="AJ128" i="114"/>
  <c r="AO128" i="114"/>
  <c r="AN128" i="114" s="1"/>
  <c r="AS128" i="114"/>
  <c r="AX128" i="114"/>
  <c r="AW128" i="114" s="1"/>
  <c r="AA128" i="114"/>
  <c r="AF128" i="114"/>
  <c r="AE128" i="114" s="1"/>
  <c r="AP128" i="114"/>
  <c r="AU128" i="114"/>
  <c r="AT128" i="114" s="1"/>
  <c r="AY128" i="114"/>
  <c r="BD128" i="114"/>
  <c r="BC128" i="114" s="1"/>
  <c r="X128" i="114"/>
  <c r="AC128" i="114"/>
  <c r="AB128" i="114" s="1"/>
  <c r="AG128" i="114"/>
  <c r="AL128" i="114"/>
  <c r="AK128" i="114" s="1"/>
  <c r="AV128" i="114"/>
  <c r="BA128" i="114"/>
  <c r="AZ128" i="114" s="1"/>
  <c r="AA18" i="114"/>
  <c r="AF18" i="114"/>
  <c r="AE18" i="114" s="1"/>
  <c r="AL18" i="114"/>
  <c r="AK18" i="114" s="1"/>
  <c r="AP18" i="114"/>
  <c r="AU18" i="114"/>
  <c r="AT18" i="114" s="1"/>
  <c r="AY18" i="114"/>
  <c r="BD18" i="114"/>
  <c r="BC18" i="114" s="1"/>
  <c r="X18" i="114"/>
  <c r="AC18" i="114"/>
  <c r="AB18" i="114" s="1"/>
  <c r="AI18" i="114"/>
  <c r="AH18" i="114" s="1"/>
  <c r="AM18" i="114"/>
  <c r="AR18" i="114"/>
  <c r="AQ18" i="114" s="1"/>
  <c r="AV18" i="114"/>
  <c r="AD18" i="114"/>
  <c r="AJ18" i="114"/>
  <c r="AS18" i="114"/>
  <c r="BA18" i="114"/>
  <c r="AZ18" i="114" s="1"/>
  <c r="AO18" i="114"/>
  <c r="AN18" i="114" s="1"/>
  <c r="Z18" i="114"/>
  <c r="Y18" i="114" s="1"/>
  <c r="AG18" i="114"/>
  <c r="AX18" i="114"/>
  <c r="AW18" i="114" s="1"/>
  <c r="BB18" i="114"/>
  <c r="AA92" i="114"/>
  <c r="AF92" i="114"/>
  <c r="AE92" i="114" s="1"/>
  <c r="AJ92" i="114"/>
  <c r="AP92" i="114"/>
  <c r="AY92" i="114"/>
  <c r="BD92" i="114"/>
  <c r="BC92" i="114" s="1"/>
  <c r="AC92" i="114"/>
  <c r="AB92" i="114" s="1"/>
  <c r="AG92" i="114"/>
  <c r="AL92" i="114"/>
  <c r="AK92" i="114" s="1"/>
  <c r="AU92" i="114"/>
  <c r="AT92" i="114" s="1"/>
  <c r="BA92" i="114"/>
  <c r="AZ92" i="114" s="1"/>
  <c r="X92" i="114"/>
  <c r="AD92" i="114"/>
  <c r="AM92" i="114"/>
  <c r="AR92" i="114"/>
  <c r="AQ92" i="114" s="1"/>
  <c r="AV92" i="114"/>
  <c r="BB92" i="114"/>
  <c r="Z92" i="114"/>
  <c r="Y92" i="114" s="1"/>
  <c r="AI92" i="114"/>
  <c r="AH92" i="114" s="1"/>
  <c r="AO92" i="114"/>
  <c r="AN92" i="114" s="1"/>
  <c r="AS92" i="114"/>
  <c r="AX92" i="114"/>
  <c r="AW92" i="114" s="1"/>
  <c r="X174" i="114"/>
  <c r="AC174" i="114"/>
  <c r="AB174" i="114" s="1"/>
  <c r="AG174" i="114"/>
  <c r="AL174" i="114"/>
  <c r="AK174" i="114" s="1"/>
  <c r="AV174" i="114"/>
  <c r="BA174" i="114"/>
  <c r="AZ174" i="114" s="1"/>
  <c r="AD174" i="114"/>
  <c r="AI174" i="114"/>
  <c r="AH174" i="114" s="1"/>
  <c r="AM174" i="114"/>
  <c r="AR174" i="114"/>
  <c r="AQ174" i="114" s="1"/>
  <c r="BB174" i="114"/>
  <c r="Z174" i="114"/>
  <c r="Y174" i="114" s="1"/>
  <c r="AJ174" i="114"/>
  <c r="AO174" i="114"/>
  <c r="AN174" i="114" s="1"/>
  <c r="AS174" i="114"/>
  <c r="AX174" i="114"/>
  <c r="AW174" i="114" s="1"/>
  <c r="AA174" i="114"/>
  <c r="AF174" i="114"/>
  <c r="AE174" i="114" s="1"/>
  <c r="AP174" i="114"/>
  <c r="AU174" i="114"/>
  <c r="AT174" i="114" s="1"/>
  <c r="AY174" i="114"/>
  <c r="BD174" i="114"/>
  <c r="BC174" i="114" s="1"/>
  <c r="AG64" i="114"/>
  <c r="AL64" i="114"/>
  <c r="AK64" i="114" s="1"/>
  <c r="AP64" i="114"/>
  <c r="AU64" i="114"/>
  <c r="AT64" i="114" s="1"/>
  <c r="X64" i="114"/>
  <c r="AC64" i="114"/>
  <c r="AB64" i="114" s="1"/>
  <c r="AM64" i="114"/>
  <c r="AR64" i="114"/>
  <c r="AQ64" i="114" s="1"/>
  <c r="AV64" i="114"/>
  <c r="BA64" i="114"/>
  <c r="AZ64" i="114" s="1"/>
  <c r="Z64" i="114"/>
  <c r="Y64" i="114" s="1"/>
  <c r="AD64" i="114"/>
  <c r="AI64" i="114"/>
  <c r="AH64" i="114" s="1"/>
  <c r="AS64" i="114"/>
  <c r="AX64" i="114"/>
  <c r="AW64" i="114" s="1"/>
  <c r="BB64" i="114"/>
  <c r="AA64" i="114"/>
  <c r="AF64" i="114"/>
  <c r="AE64" i="114" s="1"/>
  <c r="AJ64" i="114"/>
  <c r="AO64" i="114"/>
  <c r="AN64" i="114" s="1"/>
  <c r="AY64" i="114"/>
  <c r="BD64" i="114"/>
  <c r="BC64" i="114" s="1"/>
  <c r="AG173" i="114"/>
  <c r="AL173" i="114"/>
  <c r="AK173" i="114" s="1"/>
  <c r="AP173" i="114"/>
  <c r="AU173" i="114"/>
  <c r="AT173" i="114" s="1"/>
  <c r="X173" i="114"/>
  <c r="AC173" i="114"/>
  <c r="AB173" i="114" s="1"/>
  <c r="AM173" i="114"/>
  <c r="AR173" i="114"/>
  <c r="AQ173" i="114" s="1"/>
  <c r="AV173" i="114"/>
  <c r="BA173" i="114"/>
  <c r="AZ173" i="114" s="1"/>
  <c r="Z173" i="114"/>
  <c r="Y173" i="114" s="1"/>
  <c r="AD173" i="114"/>
  <c r="AI173" i="114"/>
  <c r="AH173" i="114" s="1"/>
  <c r="AS173" i="114"/>
  <c r="AX173" i="114"/>
  <c r="AW173" i="114" s="1"/>
  <c r="BB173" i="114"/>
  <c r="AA173" i="114"/>
  <c r="AF173" i="114"/>
  <c r="AE173" i="114" s="1"/>
  <c r="AJ173" i="114"/>
  <c r="AO173" i="114"/>
  <c r="AN173" i="114" s="1"/>
  <c r="AY173" i="114"/>
  <c r="BD173" i="114"/>
  <c r="BC173" i="114" s="1"/>
  <c r="AG165" i="114"/>
  <c r="AL165" i="114"/>
  <c r="AK165" i="114" s="1"/>
  <c r="AP165" i="114"/>
  <c r="AU165" i="114"/>
  <c r="AT165" i="114" s="1"/>
  <c r="X165" i="114"/>
  <c r="AC165" i="114"/>
  <c r="AB165" i="114" s="1"/>
  <c r="AM165" i="114"/>
  <c r="AR165" i="114"/>
  <c r="AQ165" i="114" s="1"/>
  <c r="AV165" i="114"/>
  <c r="BA165" i="114"/>
  <c r="AZ165" i="114" s="1"/>
  <c r="Z165" i="114"/>
  <c r="Y165" i="114" s="1"/>
  <c r="AD165" i="114"/>
  <c r="AI165" i="114"/>
  <c r="AH165" i="114" s="1"/>
  <c r="AS165" i="114"/>
  <c r="AX165" i="114"/>
  <c r="AW165" i="114" s="1"/>
  <c r="BB165" i="114"/>
  <c r="AA165" i="114"/>
  <c r="AF165" i="114"/>
  <c r="AE165" i="114" s="1"/>
  <c r="AJ165" i="114"/>
  <c r="AO165" i="114"/>
  <c r="AN165" i="114" s="1"/>
  <c r="AY165" i="114"/>
  <c r="BD165" i="114"/>
  <c r="BC165" i="114" s="1"/>
  <c r="AC100" i="114"/>
  <c r="AB100" i="114" s="1"/>
  <c r="AG100" i="114"/>
  <c r="AL100" i="114"/>
  <c r="AK100" i="114" s="1"/>
  <c r="AU100" i="114"/>
  <c r="AT100" i="114" s="1"/>
  <c r="BA100" i="114"/>
  <c r="AZ100" i="114" s="1"/>
  <c r="X100" i="114"/>
  <c r="AD100" i="114"/>
  <c r="AI100" i="114"/>
  <c r="AH100" i="114" s="1"/>
  <c r="AM100" i="114"/>
  <c r="AR100" i="114"/>
  <c r="AQ100" i="114" s="1"/>
  <c r="AV100" i="114"/>
  <c r="BB100" i="114"/>
  <c r="Z100" i="114"/>
  <c r="Y100" i="114" s="1"/>
  <c r="AJ100" i="114"/>
  <c r="AO100" i="114"/>
  <c r="AN100" i="114" s="1"/>
  <c r="AS100" i="114"/>
  <c r="AX100" i="114"/>
  <c r="AW100" i="114" s="1"/>
  <c r="AA100" i="114"/>
  <c r="AF100" i="114"/>
  <c r="AE100" i="114" s="1"/>
  <c r="AP100" i="114"/>
  <c r="AY100" i="114"/>
  <c r="BD100" i="114"/>
  <c r="BC100" i="114" s="1"/>
  <c r="X14" i="114"/>
  <c r="AG14" i="114"/>
  <c r="AO14" i="114"/>
  <c r="AN14" i="114" s="1"/>
  <c r="AX14" i="114"/>
  <c r="AW14" i="114" s="1"/>
  <c r="BB14" i="114"/>
  <c r="AC14" i="114"/>
  <c r="AB14" i="114" s="1"/>
  <c r="AL14" i="114"/>
  <c r="AK14" i="114" s="1"/>
  <c r="AP14" i="114"/>
  <c r="AU14" i="114"/>
  <c r="AT14" i="114" s="1"/>
  <c r="AY14" i="114"/>
  <c r="BD14" i="114"/>
  <c r="BC14" i="114" s="1"/>
  <c r="Z14" i="114"/>
  <c r="Y14" i="114" s="1"/>
  <c r="AD14" i="114"/>
  <c r="AI14" i="114"/>
  <c r="AH14" i="114" s="1"/>
  <c r="AM14" i="114"/>
  <c r="AA14" i="114"/>
  <c r="AR14" i="114"/>
  <c r="AQ14" i="114" s="1"/>
  <c r="AF14" i="114"/>
  <c r="AE14" i="114" s="1"/>
  <c r="AS14" i="114"/>
  <c r="BA14" i="114"/>
  <c r="AZ14" i="114" s="1"/>
  <c r="AJ14" i="114"/>
  <c r="AV14" i="114"/>
  <c r="AA156" i="114"/>
  <c r="AF156" i="114"/>
  <c r="AE156" i="114" s="1"/>
  <c r="AJ156" i="114"/>
  <c r="AP156" i="114"/>
  <c r="AU156" i="114"/>
  <c r="AT156" i="114" s="1"/>
  <c r="AY156" i="114"/>
  <c r="BD156" i="114"/>
  <c r="BC156" i="114" s="1"/>
  <c r="X156" i="114"/>
  <c r="AC156" i="114"/>
  <c r="AB156" i="114" s="1"/>
  <c r="AG156" i="114"/>
  <c r="AL156" i="114"/>
  <c r="AK156" i="114" s="1"/>
  <c r="AV156" i="114"/>
  <c r="BA156" i="114"/>
  <c r="AZ156" i="114" s="1"/>
  <c r="AD156" i="114"/>
  <c r="AM156" i="114"/>
  <c r="AR156" i="114"/>
  <c r="AQ156" i="114" s="1"/>
  <c r="BB156" i="114"/>
  <c r="Z156" i="114"/>
  <c r="Y156" i="114" s="1"/>
  <c r="AI156" i="114"/>
  <c r="AH156" i="114" s="1"/>
  <c r="AO156" i="114"/>
  <c r="AN156" i="114" s="1"/>
  <c r="AS156" i="114"/>
  <c r="AX156" i="114"/>
  <c r="AW156" i="114" s="1"/>
  <c r="Z21" i="114"/>
  <c r="Y21" i="114" s="1"/>
  <c r="AI21" i="114"/>
  <c r="AH21" i="114" s="1"/>
  <c r="AM21" i="114"/>
  <c r="AR21" i="114"/>
  <c r="AQ21" i="114" s="1"/>
  <c r="AV21" i="114"/>
  <c r="BA21" i="114"/>
  <c r="AZ21" i="114" s="1"/>
  <c r="AA21" i="114"/>
  <c r="AF21" i="114"/>
  <c r="AE21" i="114" s="1"/>
  <c r="AJ21" i="114"/>
  <c r="AO21" i="114"/>
  <c r="AN21" i="114" s="1"/>
  <c r="AS21" i="114"/>
  <c r="BB21" i="114"/>
  <c r="X21" i="114"/>
  <c r="AC21" i="114"/>
  <c r="AB21" i="114" s="1"/>
  <c r="AG21" i="114"/>
  <c r="AP21" i="114"/>
  <c r="AX21" i="114"/>
  <c r="AW21" i="114" s="1"/>
  <c r="AD21" i="114"/>
  <c r="AU21" i="114"/>
  <c r="AT21" i="114" s="1"/>
  <c r="AY21" i="114"/>
  <c r="AL21" i="114"/>
  <c r="AK21" i="114" s="1"/>
  <c r="BD21" i="114"/>
  <c r="BC21" i="114" s="1"/>
  <c r="AD97" i="114"/>
  <c r="AI97" i="114"/>
  <c r="AH97" i="114" s="1"/>
  <c r="Z97" i="114"/>
  <c r="Y97" i="114" s="1"/>
  <c r="AA97" i="114"/>
  <c r="X97" i="114"/>
  <c r="AC97" i="114"/>
  <c r="AB97" i="114" s="1"/>
  <c r="AJ97" i="114"/>
  <c r="AO97" i="114"/>
  <c r="AN97" i="114" s="1"/>
  <c r="AX97" i="114"/>
  <c r="AW97" i="114" s="1"/>
  <c r="BD97" i="114"/>
  <c r="BC97" i="114" s="1"/>
  <c r="AL97" i="114"/>
  <c r="AK97" i="114" s="1"/>
  <c r="AP97" i="114"/>
  <c r="AU97" i="114"/>
  <c r="AT97" i="114" s="1"/>
  <c r="AY97" i="114"/>
  <c r="AF97" i="114"/>
  <c r="AE97" i="114" s="1"/>
  <c r="AM97" i="114"/>
  <c r="AR97" i="114"/>
  <c r="AQ97" i="114" s="1"/>
  <c r="AV97" i="114"/>
  <c r="BA97" i="114"/>
  <c r="AZ97" i="114" s="1"/>
  <c r="AG97" i="114"/>
  <c r="AS97" i="114"/>
  <c r="BB97" i="114"/>
  <c r="Z193" i="114"/>
  <c r="Y193" i="114" s="1"/>
  <c r="AD193" i="114"/>
  <c r="AI193" i="114"/>
  <c r="AH193" i="114" s="1"/>
  <c r="AS193" i="114"/>
  <c r="AX193" i="114"/>
  <c r="AW193" i="114" s="1"/>
  <c r="BB193" i="114"/>
  <c r="AA193" i="114"/>
  <c r="AF193" i="114"/>
  <c r="AE193" i="114" s="1"/>
  <c r="AJ193" i="114"/>
  <c r="AO193" i="114"/>
  <c r="AN193" i="114" s="1"/>
  <c r="AY193" i="114"/>
  <c r="BD193" i="114"/>
  <c r="BC193" i="114" s="1"/>
  <c r="AG193" i="114"/>
  <c r="AL193" i="114"/>
  <c r="AK193" i="114" s="1"/>
  <c r="AP193" i="114"/>
  <c r="AU193" i="114"/>
  <c r="AT193" i="114" s="1"/>
  <c r="X193" i="114"/>
  <c r="AC193" i="114"/>
  <c r="AB193" i="114" s="1"/>
  <c r="AM193" i="114"/>
  <c r="AR193" i="114"/>
  <c r="AQ193" i="114" s="1"/>
  <c r="AV193" i="114"/>
  <c r="BA193" i="114"/>
  <c r="AZ193" i="114" s="1"/>
  <c r="AA114" i="114"/>
  <c r="AF114" i="114"/>
  <c r="AE114" i="114" s="1"/>
  <c r="AP114" i="114"/>
  <c r="AU114" i="114"/>
  <c r="AT114" i="114" s="1"/>
  <c r="AY114" i="114"/>
  <c r="BD114" i="114"/>
  <c r="BC114" i="114" s="1"/>
  <c r="X114" i="114"/>
  <c r="AC114" i="114"/>
  <c r="AB114" i="114" s="1"/>
  <c r="AG114" i="114"/>
  <c r="AL114" i="114"/>
  <c r="AK114" i="114" s="1"/>
  <c r="AV114" i="114"/>
  <c r="BA114" i="114"/>
  <c r="AZ114" i="114" s="1"/>
  <c r="AD114" i="114"/>
  <c r="AI114" i="114"/>
  <c r="AH114" i="114" s="1"/>
  <c r="AM114" i="114"/>
  <c r="AR114" i="114"/>
  <c r="AQ114" i="114" s="1"/>
  <c r="BB114" i="114"/>
  <c r="Z114" i="114"/>
  <c r="Y114" i="114" s="1"/>
  <c r="AJ114" i="114"/>
  <c r="AO114" i="114"/>
  <c r="AN114" i="114" s="1"/>
  <c r="AS114" i="114"/>
  <c r="AX114" i="114"/>
  <c r="AW114" i="114" s="1"/>
  <c r="Z194" i="114"/>
  <c r="Y194" i="114" s="1"/>
  <c r="AJ194" i="114"/>
  <c r="AO194" i="114"/>
  <c r="AN194" i="114" s="1"/>
  <c r="AS194" i="114"/>
  <c r="AX194" i="114"/>
  <c r="AW194" i="114" s="1"/>
  <c r="AA194" i="114"/>
  <c r="AF194" i="114"/>
  <c r="AE194" i="114" s="1"/>
  <c r="AP194" i="114"/>
  <c r="AU194" i="114"/>
  <c r="AT194" i="114" s="1"/>
  <c r="AY194" i="114"/>
  <c r="BD194" i="114"/>
  <c r="BC194" i="114" s="1"/>
  <c r="X194" i="114"/>
  <c r="AC194" i="114"/>
  <c r="AB194" i="114" s="1"/>
  <c r="AG194" i="114"/>
  <c r="AL194" i="114"/>
  <c r="AK194" i="114" s="1"/>
  <c r="AV194" i="114"/>
  <c r="BA194" i="114"/>
  <c r="AZ194" i="114" s="1"/>
  <c r="AD194" i="114"/>
  <c r="AI194" i="114"/>
  <c r="AH194" i="114" s="1"/>
  <c r="AM194" i="114"/>
  <c r="AR194" i="114"/>
  <c r="AQ194" i="114" s="1"/>
  <c r="BB194" i="114"/>
  <c r="AA28" i="114"/>
  <c r="AF28" i="114"/>
  <c r="AE28" i="114" s="1"/>
  <c r="AJ28" i="114"/>
  <c r="AO28" i="114"/>
  <c r="AN28" i="114" s="1"/>
  <c r="AY28" i="114"/>
  <c r="BD28" i="114"/>
  <c r="BC28" i="114" s="1"/>
  <c r="AG28" i="114"/>
  <c r="AL28" i="114"/>
  <c r="AK28" i="114" s="1"/>
  <c r="AP28" i="114"/>
  <c r="AU28" i="114"/>
  <c r="AT28" i="114" s="1"/>
  <c r="X28" i="114"/>
  <c r="AC28" i="114"/>
  <c r="AB28" i="114" s="1"/>
  <c r="AM28" i="114"/>
  <c r="AR28" i="114"/>
  <c r="AQ28" i="114" s="1"/>
  <c r="AV28" i="114"/>
  <c r="BA28" i="114"/>
  <c r="AZ28" i="114" s="1"/>
  <c r="Z28" i="114"/>
  <c r="Y28" i="114" s="1"/>
  <c r="AD28" i="114"/>
  <c r="AI28" i="114"/>
  <c r="AH28" i="114" s="1"/>
  <c r="AS28" i="114"/>
  <c r="AX28" i="114"/>
  <c r="AW28" i="114" s="1"/>
  <c r="BB28" i="114"/>
  <c r="X48" i="114"/>
  <c r="AC48" i="114"/>
  <c r="AB48" i="114" s="1"/>
  <c r="AM48" i="114"/>
  <c r="AR48" i="114"/>
  <c r="AQ48" i="114" s="1"/>
  <c r="AV48" i="114"/>
  <c r="BA48" i="114"/>
  <c r="AZ48" i="114" s="1"/>
  <c r="AI48" i="114"/>
  <c r="AH48" i="114" s="1"/>
  <c r="AO48" i="114"/>
  <c r="AN48" i="114" s="1"/>
  <c r="AU48" i="114"/>
  <c r="AT48" i="114" s="1"/>
  <c r="BB48" i="114"/>
  <c r="AD48" i="114"/>
  <c r="AJ48" i="114"/>
  <c r="AP48" i="114"/>
  <c r="AX48" i="114"/>
  <c r="AW48" i="114" s="1"/>
  <c r="BD48" i="114"/>
  <c r="BC48" i="114" s="1"/>
  <c r="Z48" i="114"/>
  <c r="Y48" i="114" s="1"/>
  <c r="AF48" i="114"/>
  <c r="AE48" i="114" s="1"/>
  <c r="AL48" i="114"/>
  <c r="AK48" i="114" s="1"/>
  <c r="AS48" i="114"/>
  <c r="AY48" i="114"/>
  <c r="AA48" i="114"/>
  <c r="AG48" i="114"/>
  <c r="Z153" i="114"/>
  <c r="Y153" i="114" s="1"/>
  <c r="AD153" i="114"/>
  <c r="AI153" i="114"/>
  <c r="AH153" i="114" s="1"/>
  <c r="AM153" i="114"/>
  <c r="AS153" i="114"/>
  <c r="AX153" i="114"/>
  <c r="AW153" i="114" s="1"/>
  <c r="BB153" i="114"/>
  <c r="AA153" i="114"/>
  <c r="AF153" i="114"/>
  <c r="AE153" i="114" s="1"/>
  <c r="AJ153" i="114"/>
  <c r="AO153" i="114"/>
  <c r="AN153" i="114" s="1"/>
  <c r="AY153" i="114"/>
  <c r="BD153" i="114"/>
  <c r="BC153" i="114" s="1"/>
  <c r="AG153" i="114"/>
  <c r="AP153" i="114"/>
  <c r="AU153" i="114"/>
  <c r="AT153" i="114" s="1"/>
  <c r="X153" i="114"/>
  <c r="AC153" i="114"/>
  <c r="AB153" i="114" s="1"/>
  <c r="AL153" i="114"/>
  <c r="AK153" i="114" s="1"/>
  <c r="AR153" i="114"/>
  <c r="AQ153" i="114" s="1"/>
  <c r="AV153" i="114"/>
  <c r="BA153" i="114"/>
  <c r="AZ153" i="114" s="1"/>
  <c r="X166" i="114"/>
  <c r="AC166" i="114"/>
  <c r="AB166" i="114" s="1"/>
  <c r="AG166" i="114"/>
  <c r="AL166" i="114"/>
  <c r="AK166" i="114" s="1"/>
  <c r="AV166" i="114"/>
  <c r="BA166" i="114"/>
  <c r="AZ166" i="114" s="1"/>
  <c r="AD166" i="114"/>
  <c r="AI166" i="114"/>
  <c r="AH166" i="114" s="1"/>
  <c r="AM166" i="114"/>
  <c r="AR166" i="114"/>
  <c r="AQ166" i="114" s="1"/>
  <c r="BB166" i="114"/>
  <c r="Z166" i="114"/>
  <c r="Y166" i="114" s="1"/>
  <c r="AJ166" i="114"/>
  <c r="AO166" i="114"/>
  <c r="AN166" i="114" s="1"/>
  <c r="AS166" i="114"/>
  <c r="AX166" i="114"/>
  <c r="AW166" i="114" s="1"/>
  <c r="AA166" i="114"/>
  <c r="AF166" i="114"/>
  <c r="AE166" i="114" s="1"/>
  <c r="AP166" i="114"/>
  <c r="AU166" i="114"/>
  <c r="AT166" i="114" s="1"/>
  <c r="AY166" i="114"/>
  <c r="BD166" i="114"/>
  <c r="BC166" i="114" s="1"/>
  <c r="Z104" i="114"/>
  <c r="Y104" i="114" s="1"/>
  <c r="AJ104" i="114"/>
  <c r="AO104" i="114"/>
  <c r="AN104" i="114" s="1"/>
  <c r="AS104" i="114"/>
  <c r="AX104" i="114"/>
  <c r="AW104" i="114" s="1"/>
  <c r="AA104" i="114"/>
  <c r="AF104" i="114"/>
  <c r="AE104" i="114" s="1"/>
  <c r="AP104" i="114"/>
  <c r="AU104" i="114"/>
  <c r="AT104" i="114" s="1"/>
  <c r="AY104" i="114"/>
  <c r="BD104" i="114"/>
  <c r="BC104" i="114" s="1"/>
  <c r="X104" i="114"/>
  <c r="AC104" i="114"/>
  <c r="AB104" i="114" s="1"/>
  <c r="AG104" i="114"/>
  <c r="AL104" i="114"/>
  <c r="AK104" i="114" s="1"/>
  <c r="AV104" i="114"/>
  <c r="BA104" i="114"/>
  <c r="AZ104" i="114" s="1"/>
  <c r="AD104" i="114"/>
  <c r="AI104" i="114"/>
  <c r="AH104" i="114" s="1"/>
  <c r="AM104" i="114"/>
  <c r="AR104" i="114"/>
  <c r="AQ104" i="114" s="1"/>
  <c r="BB104" i="114"/>
  <c r="X46" i="114"/>
  <c r="AC46" i="114"/>
  <c r="AB46" i="114" s="1"/>
  <c r="AM46" i="114"/>
  <c r="AR46" i="114"/>
  <c r="AQ46" i="114" s="1"/>
  <c r="AV46" i="114"/>
  <c r="BA46" i="114"/>
  <c r="AZ46" i="114" s="1"/>
  <c r="Z46" i="114"/>
  <c r="Y46" i="114" s="1"/>
  <c r="AD46" i="114"/>
  <c r="AI46" i="114"/>
  <c r="AH46" i="114" s="1"/>
  <c r="AS46" i="114"/>
  <c r="AX46" i="114"/>
  <c r="AW46" i="114" s="1"/>
  <c r="BB46" i="114"/>
  <c r="AA46" i="114"/>
  <c r="AF46" i="114"/>
  <c r="AE46" i="114" s="1"/>
  <c r="AJ46" i="114"/>
  <c r="AO46" i="114"/>
  <c r="AN46" i="114" s="1"/>
  <c r="AY46" i="114"/>
  <c r="BD46" i="114"/>
  <c r="BC46" i="114" s="1"/>
  <c r="AG46" i="114"/>
  <c r="AL46" i="114"/>
  <c r="AK46" i="114" s="1"/>
  <c r="AP46" i="114"/>
  <c r="AU46" i="114"/>
  <c r="AT46" i="114" s="1"/>
  <c r="Z185" i="114"/>
  <c r="Y185" i="114" s="1"/>
  <c r="AD185" i="114"/>
  <c r="AI185" i="114"/>
  <c r="AH185" i="114" s="1"/>
  <c r="AS185" i="114"/>
  <c r="AX185" i="114"/>
  <c r="AW185" i="114" s="1"/>
  <c r="BB185" i="114"/>
  <c r="AA185" i="114"/>
  <c r="AF185" i="114"/>
  <c r="AE185" i="114" s="1"/>
  <c r="AJ185" i="114"/>
  <c r="AO185" i="114"/>
  <c r="AN185" i="114" s="1"/>
  <c r="AY185" i="114"/>
  <c r="BD185" i="114"/>
  <c r="BC185" i="114" s="1"/>
  <c r="AG185" i="114"/>
  <c r="AL185" i="114"/>
  <c r="AK185" i="114" s="1"/>
  <c r="AP185" i="114"/>
  <c r="AU185" i="114"/>
  <c r="AT185" i="114" s="1"/>
  <c r="X185" i="114"/>
  <c r="AC185" i="114"/>
  <c r="AB185" i="114" s="1"/>
  <c r="AM185" i="114"/>
  <c r="AR185" i="114"/>
  <c r="AQ185" i="114" s="1"/>
  <c r="AV185" i="114"/>
  <c r="BA185" i="114"/>
  <c r="AZ185" i="114" s="1"/>
  <c r="AD192" i="114"/>
  <c r="AI192" i="114"/>
  <c r="AH192" i="114" s="1"/>
  <c r="AM192" i="114"/>
  <c r="AR192" i="114"/>
  <c r="AQ192" i="114" s="1"/>
  <c r="BB192" i="114"/>
  <c r="Z192" i="114"/>
  <c r="Y192" i="114" s="1"/>
  <c r="AJ192" i="114"/>
  <c r="AO192" i="114"/>
  <c r="AN192" i="114" s="1"/>
  <c r="AS192" i="114"/>
  <c r="AX192" i="114"/>
  <c r="AW192" i="114" s="1"/>
  <c r="AA192" i="114"/>
  <c r="AF192" i="114"/>
  <c r="AE192" i="114" s="1"/>
  <c r="AP192" i="114"/>
  <c r="AU192" i="114"/>
  <c r="AT192" i="114" s="1"/>
  <c r="AY192" i="114"/>
  <c r="BD192" i="114"/>
  <c r="BC192" i="114" s="1"/>
  <c r="X192" i="114"/>
  <c r="AC192" i="114"/>
  <c r="AB192" i="114" s="1"/>
  <c r="AG192" i="114"/>
  <c r="AL192" i="114"/>
  <c r="AK192" i="114" s="1"/>
  <c r="AV192" i="114"/>
  <c r="BA192" i="114"/>
  <c r="AZ192" i="114" s="1"/>
  <c r="AA85" i="114"/>
  <c r="AG85" i="114"/>
  <c r="AP85" i="114"/>
  <c r="AU85" i="114"/>
  <c r="AT85" i="114" s="1"/>
  <c r="AY85" i="114"/>
  <c r="X85" i="114"/>
  <c r="AC85" i="114"/>
  <c r="AB85" i="114" s="1"/>
  <c r="AL85" i="114"/>
  <c r="AK85" i="114" s="1"/>
  <c r="AR85" i="114"/>
  <c r="AQ85" i="114" s="1"/>
  <c r="AV85" i="114"/>
  <c r="BA85" i="114"/>
  <c r="AZ85" i="114" s="1"/>
  <c r="AD85" i="114"/>
  <c r="AI85" i="114"/>
  <c r="AH85" i="114" s="1"/>
  <c r="AM85" i="114"/>
  <c r="AS85" i="114"/>
  <c r="BB85" i="114"/>
  <c r="Z85" i="114"/>
  <c r="Y85" i="114" s="1"/>
  <c r="AF85" i="114"/>
  <c r="AE85" i="114" s="1"/>
  <c r="AJ85" i="114"/>
  <c r="AO85" i="114"/>
  <c r="AN85" i="114" s="1"/>
  <c r="AX85" i="114"/>
  <c r="AW85" i="114" s="1"/>
  <c r="BD85" i="114"/>
  <c r="BC85" i="114" s="1"/>
  <c r="AA124" i="114"/>
  <c r="AF124" i="114"/>
  <c r="AE124" i="114" s="1"/>
  <c r="AP124" i="114"/>
  <c r="AU124" i="114"/>
  <c r="AT124" i="114" s="1"/>
  <c r="AY124" i="114"/>
  <c r="BD124" i="114"/>
  <c r="BC124" i="114" s="1"/>
  <c r="X124" i="114"/>
  <c r="AC124" i="114"/>
  <c r="AB124" i="114" s="1"/>
  <c r="AG124" i="114"/>
  <c r="AL124" i="114"/>
  <c r="AK124" i="114" s="1"/>
  <c r="AV124" i="114"/>
  <c r="BA124" i="114"/>
  <c r="AZ124" i="114" s="1"/>
  <c r="AD124" i="114"/>
  <c r="AI124" i="114"/>
  <c r="AH124" i="114" s="1"/>
  <c r="AM124" i="114"/>
  <c r="AR124" i="114"/>
  <c r="AQ124" i="114" s="1"/>
  <c r="BB124" i="114"/>
  <c r="Z124" i="114"/>
  <c r="Y124" i="114" s="1"/>
  <c r="AJ124" i="114"/>
  <c r="AO124" i="114"/>
  <c r="AN124" i="114" s="1"/>
  <c r="AS124" i="114"/>
  <c r="AX124" i="114"/>
  <c r="AW124" i="114" s="1"/>
  <c r="Z154" i="114"/>
  <c r="Y154" i="114" s="1"/>
  <c r="AD154" i="114"/>
  <c r="AJ154" i="114"/>
  <c r="AO154" i="114"/>
  <c r="AN154" i="114" s="1"/>
  <c r="AS154" i="114"/>
  <c r="AX154" i="114"/>
  <c r="AW154" i="114" s="1"/>
  <c r="BB154" i="114"/>
  <c r="AA154" i="114"/>
  <c r="AF154" i="114"/>
  <c r="AE154" i="114" s="1"/>
  <c r="AP154" i="114"/>
  <c r="AU154" i="114"/>
  <c r="AT154" i="114" s="1"/>
  <c r="AY154" i="114"/>
  <c r="BD154" i="114"/>
  <c r="BC154" i="114" s="1"/>
  <c r="X154" i="114"/>
  <c r="AG154" i="114"/>
  <c r="AL154" i="114"/>
  <c r="AK154" i="114" s="1"/>
  <c r="AV154" i="114"/>
  <c r="AC154" i="114"/>
  <c r="AB154" i="114" s="1"/>
  <c r="AI154" i="114"/>
  <c r="AH154" i="114" s="1"/>
  <c r="AM154" i="114"/>
  <c r="AR154" i="114"/>
  <c r="AQ154" i="114" s="1"/>
  <c r="BA154" i="114"/>
  <c r="AZ154" i="114" s="1"/>
  <c r="X150" i="114"/>
  <c r="AC150" i="114"/>
  <c r="AB150" i="114" s="1"/>
  <c r="AG150" i="114"/>
  <c r="AL150" i="114"/>
  <c r="AK150" i="114" s="1"/>
  <c r="AV150" i="114"/>
  <c r="BA150" i="114"/>
  <c r="AZ150" i="114" s="1"/>
  <c r="AD150" i="114"/>
  <c r="AI150" i="114"/>
  <c r="AH150" i="114" s="1"/>
  <c r="AM150" i="114"/>
  <c r="AR150" i="114"/>
  <c r="AQ150" i="114" s="1"/>
  <c r="BB150" i="114"/>
  <c r="Z150" i="114"/>
  <c r="Y150" i="114" s="1"/>
  <c r="AJ150" i="114"/>
  <c r="AO150" i="114"/>
  <c r="AN150" i="114" s="1"/>
  <c r="AS150" i="114"/>
  <c r="AX150" i="114"/>
  <c r="AW150" i="114" s="1"/>
  <c r="AA150" i="114"/>
  <c r="AF150" i="114"/>
  <c r="AE150" i="114" s="1"/>
  <c r="AP150" i="114"/>
  <c r="AU150" i="114"/>
  <c r="AT150" i="114" s="1"/>
  <c r="AY150" i="114"/>
  <c r="BD150" i="114"/>
  <c r="BC150" i="114" s="1"/>
  <c r="X58" i="114"/>
  <c r="AC58" i="114"/>
  <c r="AB58" i="114" s="1"/>
  <c r="AM58" i="114"/>
  <c r="AR58" i="114"/>
  <c r="AQ58" i="114" s="1"/>
  <c r="AV58" i="114"/>
  <c r="BA58" i="114"/>
  <c r="AZ58" i="114" s="1"/>
  <c r="Z58" i="114"/>
  <c r="Y58" i="114" s="1"/>
  <c r="AD58" i="114"/>
  <c r="AI58" i="114"/>
  <c r="AH58" i="114" s="1"/>
  <c r="AS58" i="114"/>
  <c r="AX58" i="114"/>
  <c r="AW58" i="114" s="1"/>
  <c r="BB58" i="114"/>
  <c r="AA58" i="114"/>
  <c r="AF58" i="114"/>
  <c r="AE58" i="114" s="1"/>
  <c r="AJ58" i="114"/>
  <c r="AO58" i="114"/>
  <c r="AN58" i="114" s="1"/>
  <c r="AY58" i="114"/>
  <c r="BD58" i="114"/>
  <c r="BC58" i="114" s="1"/>
  <c r="AG58" i="114"/>
  <c r="AL58" i="114"/>
  <c r="AK58" i="114" s="1"/>
  <c r="AP58" i="114"/>
  <c r="AU58" i="114"/>
  <c r="AT58" i="114" s="1"/>
  <c r="AG197" i="114"/>
  <c r="AL197" i="114"/>
  <c r="AK197" i="114" s="1"/>
  <c r="AP197" i="114"/>
  <c r="AU197" i="114"/>
  <c r="AT197" i="114" s="1"/>
  <c r="X197" i="114"/>
  <c r="AC197" i="114"/>
  <c r="AB197" i="114" s="1"/>
  <c r="AM197" i="114"/>
  <c r="AR197" i="114"/>
  <c r="AQ197" i="114" s="1"/>
  <c r="AV197" i="114"/>
  <c r="BA197" i="114"/>
  <c r="AZ197" i="114" s="1"/>
  <c r="Z197" i="114"/>
  <c r="Y197" i="114" s="1"/>
  <c r="AD197" i="114"/>
  <c r="AI197" i="114"/>
  <c r="AH197" i="114" s="1"/>
  <c r="AS197" i="114"/>
  <c r="AX197" i="114"/>
  <c r="AW197" i="114" s="1"/>
  <c r="BB197" i="114"/>
  <c r="AA197" i="114"/>
  <c r="AF197" i="114"/>
  <c r="AE197" i="114" s="1"/>
  <c r="AJ197" i="114"/>
  <c r="AO197" i="114"/>
  <c r="AN197" i="114" s="1"/>
  <c r="AY197" i="114"/>
  <c r="BD197" i="114"/>
  <c r="BC197" i="114" s="1"/>
  <c r="Z82" i="114"/>
  <c r="Y82" i="114" s="1"/>
  <c r="AD82" i="114"/>
  <c r="AJ82" i="114"/>
  <c r="AS82" i="114"/>
  <c r="AX82" i="114"/>
  <c r="AW82" i="114" s="1"/>
  <c r="BB82" i="114"/>
  <c r="AA82" i="114"/>
  <c r="AF82" i="114"/>
  <c r="AE82" i="114" s="1"/>
  <c r="AO82" i="114"/>
  <c r="AN82" i="114" s="1"/>
  <c r="AU82" i="114"/>
  <c r="AT82" i="114" s="1"/>
  <c r="AY82" i="114"/>
  <c r="BD82" i="114"/>
  <c r="BC82" i="114" s="1"/>
  <c r="X82" i="114"/>
  <c r="AG82" i="114"/>
  <c r="AL82" i="114"/>
  <c r="AK82" i="114" s="1"/>
  <c r="AP82" i="114"/>
  <c r="AV82" i="114"/>
  <c r="AC82" i="114"/>
  <c r="AB82" i="114" s="1"/>
  <c r="AI82" i="114"/>
  <c r="AH82" i="114" s="1"/>
  <c r="AM82" i="114"/>
  <c r="AR82" i="114"/>
  <c r="AQ82" i="114" s="1"/>
  <c r="BA82" i="114"/>
  <c r="AZ82" i="114" s="1"/>
  <c r="AA98" i="114"/>
  <c r="AF98" i="114"/>
  <c r="AE98" i="114" s="1"/>
  <c r="AO98" i="114"/>
  <c r="AN98" i="114" s="1"/>
  <c r="AU98" i="114"/>
  <c r="AT98" i="114" s="1"/>
  <c r="AY98" i="114"/>
  <c r="BD98" i="114"/>
  <c r="BC98" i="114" s="1"/>
  <c r="X98" i="114"/>
  <c r="AC98" i="114"/>
  <c r="AB98" i="114" s="1"/>
  <c r="AG98" i="114"/>
  <c r="AL98" i="114"/>
  <c r="AK98" i="114" s="1"/>
  <c r="AP98" i="114"/>
  <c r="AV98" i="114"/>
  <c r="BA98" i="114"/>
  <c r="AZ98" i="114" s="1"/>
  <c r="AD98" i="114"/>
  <c r="AI98" i="114"/>
  <c r="AH98" i="114" s="1"/>
  <c r="AM98" i="114"/>
  <c r="AR98" i="114"/>
  <c r="AQ98" i="114" s="1"/>
  <c r="BB98" i="114"/>
  <c r="Z98" i="114"/>
  <c r="Y98" i="114" s="1"/>
  <c r="AJ98" i="114"/>
  <c r="AS98" i="114"/>
  <c r="AX98" i="114"/>
  <c r="AW98" i="114" s="1"/>
  <c r="X66" i="114"/>
  <c r="AC66" i="114"/>
  <c r="AB66" i="114" s="1"/>
  <c r="AM66" i="114"/>
  <c r="AR66" i="114"/>
  <c r="AQ66" i="114" s="1"/>
  <c r="AV66" i="114"/>
  <c r="BA66" i="114"/>
  <c r="AZ66" i="114" s="1"/>
  <c r="Z66" i="114"/>
  <c r="Y66" i="114" s="1"/>
  <c r="AD66" i="114"/>
  <c r="AI66" i="114"/>
  <c r="AH66" i="114" s="1"/>
  <c r="AS66" i="114"/>
  <c r="AX66" i="114"/>
  <c r="AW66" i="114" s="1"/>
  <c r="BB66" i="114"/>
  <c r="AA66" i="114"/>
  <c r="AF66" i="114"/>
  <c r="AE66" i="114" s="1"/>
  <c r="AJ66" i="114"/>
  <c r="AO66" i="114"/>
  <c r="AN66" i="114" s="1"/>
  <c r="AY66" i="114"/>
  <c r="BD66" i="114"/>
  <c r="BC66" i="114" s="1"/>
  <c r="AG66" i="114"/>
  <c r="AL66" i="114"/>
  <c r="AK66" i="114" s="1"/>
  <c r="AP66" i="114"/>
  <c r="AU66" i="114"/>
  <c r="AT66" i="114" s="1"/>
  <c r="Z119" i="114"/>
  <c r="Y119" i="114" s="1"/>
  <c r="AD119" i="114"/>
  <c r="AI119" i="114"/>
  <c r="AH119" i="114" s="1"/>
  <c r="AS119" i="114"/>
  <c r="AX119" i="114"/>
  <c r="AW119" i="114" s="1"/>
  <c r="AA119" i="114"/>
  <c r="AF119" i="114"/>
  <c r="AE119" i="114" s="1"/>
  <c r="AJ119" i="114"/>
  <c r="AO119" i="114"/>
  <c r="AN119" i="114" s="1"/>
  <c r="AY119" i="114"/>
  <c r="BD119" i="114"/>
  <c r="BC119" i="114" s="1"/>
  <c r="AG119" i="114"/>
  <c r="AL119" i="114"/>
  <c r="AK119" i="114" s="1"/>
  <c r="AP119" i="114"/>
  <c r="AU119" i="114"/>
  <c r="AT119" i="114" s="1"/>
  <c r="X119" i="114"/>
  <c r="AC119" i="114"/>
  <c r="AB119" i="114" s="1"/>
  <c r="AM119" i="114"/>
  <c r="AR119" i="114"/>
  <c r="AQ119" i="114" s="1"/>
  <c r="AV119" i="114"/>
  <c r="BA119" i="114"/>
  <c r="AZ119" i="114" s="1"/>
  <c r="BB119" i="114"/>
  <c r="Z9" i="114"/>
  <c r="Y9" i="114" s="1"/>
  <c r="AI9" i="114"/>
  <c r="AH9" i="114" s="1"/>
  <c r="AM9" i="114"/>
  <c r="AA9" i="114"/>
  <c r="AF9" i="114"/>
  <c r="AE9" i="114" s="1"/>
  <c r="AJ9" i="114"/>
  <c r="AO9" i="114"/>
  <c r="AN9" i="114" s="1"/>
  <c r="AS9" i="114"/>
  <c r="BB9" i="114"/>
  <c r="X9" i="114"/>
  <c r="AC9" i="114"/>
  <c r="AB9" i="114" s="1"/>
  <c r="AG9" i="114"/>
  <c r="AP9" i="114"/>
  <c r="AX9" i="114"/>
  <c r="AW9" i="114" s="1"/>
  <c r="AD9" i="114"/>
  <c r="AL9" i="114"/>
  <c r="AK9" i="114" s="1"/>
  <c r="AU9" i="114"/>
  <c r="AT9" i="114" s="1"/>
  <c r="AY9" i="114"/>
  <c r="BD9" i="114"/>
  <c r="BC9" i="114" s="1"/>
  <c r="BA9" i="114"/>
  <c r="AZ9" i="114" s="1"/>
  <c r="AR9" i="114"/>
  <c r="AQ9" i="114" s="1"/>
  <c r="AV9" i="114"/>
  <c r="X88" i="114"/>
  <c r="AD88" i="114"/>
  <c r="AM88" i="114"/>
  <c r="AR88" i="114"/>
  <c r="AQ88" i="114" s="1"/>
  <c r="AV88" i="114"/>
  <c r="BB88" i="114"/>
  <c r="Z88" i="114"/>
  <c r="Y88" i="114" s="1"/>
  <c r="AI88" i="114"/>
  <c r="AH88" i="114" s="1"/>
  <c r="AO88" i="114"/>
  <c r="AN88" i="114" s="1"/>
  <c r="AS88" i="114"/>
  <c r="AX88" i="114"/>
  <c r="AW88" i="114" s="1"/>
  <c r="AA88" i="114"/>
  <c r="AF88" i="114"/>
  <c r="AE88" i="114" s="1"/>
  <c r="AJ88" i="114"/>
  <c r="AP88" i="114"/>
  <c r="AY88" i="114"/>
  <c r="BD88" i="114"/>
  <c r="BC88" i="114" s="1"/>
  <c r="AC88" i="114"/>
  <c r="AB88" i="114" s="1"/>
  <c r="AG88" i="114"/>
  <c r="AL88" i="114"/>
  <c r="AK88" i="114" s="1"/>
  <c r="AU88" i="114"/>
  <c r="AT88" i="114" s="1"/>
  <c r="BA88" i="114"/>
  <c r="AZ88" i="114" s="1"/>
  <c r="X32" i="114"/>
  <c r="AC32" i="114"/>
  <c r="AB32" i="114" s="1"/>
  <c r="AM32" i="114"/>
  <c r="AR32" i="114"/>
  <c r="AQ32" i="114" s="1"/>
  <c r="AV32" i="114"/>
  <c r="BA32" i="114"/>
  <c r="AZ32" i="114" s="1"/>
  <c r="Z32" i="114"/>
  <c r="Y32" i="114" s="1"/>
  <c r="AD32" i="114"/>
  <c r="AI32" i="114"/>
  <c r="AH32" i="114" s="1"/>
  <c r="AS32" i="114"/>
  <c r="AX32" i="114"/>
  <c r="AW32" i="114" s="1"/>
  <c r="BB32" i="114"/>
  <c r="AA32" i="114"/>
  <c r="AF32" i="114"/>
  <c r="AE32" i="114" s="1"/>
  <c r="AJ32" i="114"/>
  <c r="AO32" i="114"/>
  <c r="AN32" i="114" s="1"/>
  <c r="AY32" i="114"/>
  <c r="BD32" i="114"/>
  <c r="BC32" i="114" s="1"/>
  <c r="AG32" i="114"/>
  <c r="AL32" i="114"/>
  <c r="AK32" i="114" s="1"/>
  <c r="AP32" i="114"/>
  <c r="AU32" i="114"/>
  <c r="AT32" i="114" s="1"/>
  <c r="AJ68" i="103"/>
  <c r="AG141" i="114"/>
  <c r="AL141" i="114"/>
  <c r="AK141" i="114" s="1"/>
  <c r="AP141" i="114"/>
  <c r="AU141" i="114"/>
  <c r="AT141" i="114" s="1"/>
  <c r="X141" i="114"/>
  <c r="AC141" i="114"/>
  <c r="AB141" i="114" s="1"/>
  <c r="AM141" i="114"/>
  <c r="AR141" i="114"/>
  <c r="AQ141" i="114" s="1"/>
  <c r="AV141" i="114"/>
  <c r="BA141" i="114"/>
  <c r="AZ141" i="114" s="1"/>
  <c r="Z141" i="114"/>
  <c r="Y141" i="114" s="1"/>
  <c r="AD141" i="114"/>
  <c r="AI141" i="114"/>
  <c r="AH141" i="114" s="1"/>
  <c r="AS141" i="114"/>
  <c r="AX141" i="114"/>
  <c r="AW141" i="114" s="1"/>
  <c r="BB141" i="114"/>
  <c r="AA141" i="114"/>
  <c r="AF141" i="114"/>
  <c r="AE141" i="114" s="1"/>
  <c r="AJ141" i="114"/>
  <c r="AO141" i="114"/>
  <c r="AN141" i="114" s="1"/>
  <c r="AY141" i="114"/>
  <c r="BD141" i="114"/>
  <c r="BC141" i="114" s="1"/>
  <c r="AG149" i="114"/>
  <c r="AL149" i="114"/>
  <c r="AK149" i="114" s="1"/>
  <c r="AP149" i="114"/>
  <c r="AU149" i="114"/>
  <c r="AT149" i="114" s="1"/>
  <c r="X149" i="114"/>
  <c r="AC149" i="114"/>
  <c r="AB149" i="114" s="1"/>
  <c r="AM149" i="114"/>
  <c r="AR149" i="114"/>
  <c r="AQ149" i="114" s="1"/>
  <c r="AV149" i="114"/>
  <c r="BA149" i="114"/>
  <c r="AZ149" i="114" s="1"/>
  <c r="Z149" i="114"/>
  <c r="Y149" i="114" s="1"/>
  <c r="AD149" i="114"/>
  <c r="AI149" i="114"/>
  <c r="AH149" i="114" s="1"/>
  <c r="AS149" i="114"/>
  <c r="AX149" i="114"/>
  <c r="AW149" i="114" s="1"/>
  <c r="BB149" i="114"/>
  <c r="AA149" i="114"/>
  <c r="AF149" i="114"/>
  <c r="AE149" i="114" s="1"/>
  <c r="AJ149" i="114"/>
  <c r="AO149" i="114"/>
  <c r="AN149" i="114" s="1"/>
  <c r="AY149" i="114"/>
  <c r="BD149" i="114"/>
  <c r="BC149" i="114" s="1"/>
  <c r="AG56" i="114"/>
  <c r="AL56" i="114"/>
  <c r="AK56" i="114" s="1"/>
  <c r="AP56" i="114"/>
  <c r="AU56" i="114"/>
  <c r="AT56" i="114" s="1"/>
  <c r="X56" i="114"/>
  <c r="AC56" i="114"/>
  <c r="AB56" i="114" s="1"/>
  <c r="AM56" i="114"/>
  <c r="AR56" i="114"/>
  <c r="AQ56" i="114" s="1"/>
  <c r="AV56" i="114"/>
  <c r="BA56" i="114"/>
  <c r="AZ56" i="114" s="1"/>
  <c r="Z56" i="114"/>
  <c r="Y56" i="114" s="1"/>
  <c r="AD56" i="114"/>
  <c r="AI56" i="114"/>
  <c r="AH56" i="114" s="1"/>
  <c r="AS56" i="114"/>
  <c r="AX56" i="114"/>
  <c r="AW56" i="114" s="1"/>
  <c r="BB56" i="114"/>
  <c r="AA56" i="114"/>
  <c r="AF56" i="114"/>
  <c r="AE56" i="114" s="1"/>
  <c r="AJ56" i="114"/>
  <c r="AO56" i="114"/>
  <c r="AN56" i="114" s="1"/>
  <c r="AY56" i="114"/>
  <c r="BD56" i="114"/>
  <c r="BC56" i="114" s="1"/>
  <c r="X152" i="114"/>
  <c r="AD152" i="114"/>
  <c r="AI152" i="114"/>
  <c r="AH152" i="114" s="1"/>
  <c r="AM152" i="114"/>
  <c r="AR152" i="114"/>
  <c r="AQ152" i="114" s="1"/>
  <c r="AV152" i="114"/>
  <c r="BB152" i="114"/>
  <c r="Z152" i="114"/>
  <c r="Y152" i="114" s="1"/>
  <c r="AJ152" i="114"/>
  <c r="AO152" i="114"/>
  <c r="AN152" i="114" s="1"/>
  <c r="AS152" i="114"/>
  <c r="AX152" i="114"/>
  <c r="AW152" i="114" s="1"/>
  <c r="AA152" i="114"/>
  <c r="AF152" i="114"/>
  <c r="AE152" i="114" s="1"/>
  <c r="AP152" i="114"/>
  <c r="AY152" i="114"/>
  <c r="BD152" i="114"/>
  <c r="BC152" i="114" s="1"/>
  <c r="AC152" i="114"/>
  <c r="AB152" i="114" s="1"/>
  <c r="AG152" i="114"/>
  <c r="AL152" i="114"/>
  <c r="AK152" i="114" s="1"/>
  <c r="AU152" i="114"/>
  <c r="AT152" i="114" s="1"/>
  <c r="BA152" i="114"/>
  <c r="AZ152" i="114" s="1"/>
  <c r="AC37" i="114"/>
  <c r="AB37" i="114" s="1"/>
  <c r="AG37" i="114"/>
  <c r="AL37" i="114"/>
  <c r="AK37" i="114" s="1"/>
  <c r="AU37" i="114"/>
  <c r="AT37" i="114" s="1"/>
  <c r="BA37" i="114"/>
  <c r="AZ37" i="114" s="1"/>
  <c r="X37" i="114"/>
  <c r="AD37" i="114"/>
  <c r="AI37" i="114"/>
  <c r="AH37" i="114" s="1"/>
  <c r="AM37" i="114"/>
  <c r="AR37" i="114"/>
  <c r="AQ37" i="114" s="1"/>
  <c r="AV37" i="114"/>
  <c r="BB37" i="114"/>
  <c r="Z37" i="114"/>
  <c r="Y37" i="114" s="1"/>
  <c r="AJ37" i="114"/>
  <c r="AO37" i="114"/>
  <c r="AN37" i="114" s="1"/>
  <c r="AS37" i="114"/>
  <c r="AX37" i="114"/>
  <c r="AW37" i="114" s="1"/>
  <c r="AA37" i="114"/>
  <c r="AF37" i="114"/>
  <c r="AE37" i="114" s="1"/>
  <c r="AP37" i="114"/>
  <c r="AY37" i="114"/>
  <c r="BD37" i="114"/>
  <c r="BC37" i="114" s="1"/>
  <c r="X116" i="114"/>
  <c r="AC116" i="114"/>
  <c r="AB116" i="114" s="1"/>
  <c r="AG116" i="114"/>
  <c r="AL116" i="114"/>
  <c r="AK116" i="114" s="1"/>
  <c r="AV116" i="114"/>
  <c r="BA116" i="114"/>
  <c r="AZ116" i="114" s="1"/>
  <c r="AD116" i="114"/>
  <c r="AI116" i="114"/>
  <c r="AH116" i="114" s="1"/>
  <c r="AM116" i="114"/>
  <c r="AR116" i="114"/>
  <c r="AQ116" i="114" s="1"/>
  <c r="BB116" i="114"/>
  <c r="Z116" i="114"/>
  <c r="Y116" i="114" s="1"/>
  <c r="AJ116" i="114"/>
  <c r="AO116" i="114"/>
  <c r="AN116" i="114" s="1"/>
  <c r="AS116" i="114"/>
  <c r="AX116" i="114"/>
  <c r="AW116" i="114" s="1"/>
  <c r="AA116" i="114"/>
  <c r="AF116" i="114"/>
  <c r="AE116" i="114" s="1"/>
  <c r="AP116" i="114"/>
  <c r="AU116" i="114"/>
  <c r="AT116" i="114" s="1"/>
  <c r="AY116" i="114"/>
  <c r="BD116" i="114"/>
  <c r="BC116" i="114" s="1"/>
  <c r="X190" i="114"/>
  <c r="AC190" i="114"/>
  <c r="AB190" i="114" s="1"/>
  <c r="AG190" i="114"/>
  <c r="AL190" i="114"/>
  <c r="AK190" i="114" s="1"/>
  <c r="AV190" i="114"/>
  <c r="BA190" i="114"/>
  <c r="AZ190" i="114" s="1"/>
  <c r="AD190" i="114"/>
  <c r="AI190" i="114"/>
  <c r="AH190" i="114" s="1"/>
  <c r="AM190" i="114"/>
  <c r="AR190" i="114"/>
  <c r="AQ190" i="114" s="1"/>
  <c r="BB190" i="114"/>
  <c r="Z190" i="114"/>
  <c r="Y190" i="114" s="1"/>
  <c r="AJ190" i="114"/>
  <c r="AO190" i="114"/>
  <c r="AN190" i="114" s="1"/>
  <c r="AS190" i="114"/>
  <c r="AX190" i="114"/>
  <c r="AW190" i="114" s="1"/>
  <c r="AA190" i="114"/>
  <c r="AF190" i="114"/>
  <c r="AE190" i="114" s="1"/>
  <c r="AP190" i="114"/>
  <c r="AU190" i="114"/>
  <c r="AT190" i="114" s="1"/>
  <c r="AY190" i="114"/>
  <c r="BD190" i="114"/>
  <c r="BC190" i="114" s="1"/>
  <c r="AA76" i="114"/>
  <c r="AF76" i="114"/>
  <c r="AE76" i="114" s="1"/>
  <c r="AJ76" i="114"/>
  <c r="AP76" i="114"/>
  <c r="AY76" i="114"/>
  <c r="BD76" i="114"/>
  <c r="BC76" i="114" s="1"/>
  <c r="AC76" i="114"/>
  <c r="AB76" i="114" s="1"/>
  <c r="AG76" i="114"/>
  <c r="AL76" i="114"/>
  <c r="AK76" i="114" s="1"/>
  <c r="AU76" i="114"/>
  <c r="AT76" i="114" s="1"/>
  <c r="BA76" i="114"/>
  <c r="AZ76" i="114" s="1"/>
  <c r="X76" i="114"/>
  <c r="AD76" i="114"/>
  <c r="AM76" i="114"/>
  <c r="AR76" i="114"/>
  <c r="AQ76" i="114" s="1"/>
  <c r="AV76" i="114"/>
  <c r="BB76" i="114"/>
  <c r="Z76" i="114"/>
  <c r="Y76" i="114" s="1"/>
  <c r="AI76" i="114"/>
  <c r="AH76" i="114" s="1"/>
  <c r="AO76" i="114"/>
  <c r="AN76" i="114" s="1"/>
  <c r="AS76" i="114"/>
  <c r="AX76" i="114"/>
  <c r="AW76" i="114" s="1"/>
  <c r="AA188" i="114"/>
  <c r="AF188" i="114"/>
  <c r="AE188" i="114" s="1"/>
  <c r="AP188" i="114"/>
  <c r="AU188" i="114"/>
  <c r="AT188" i="114" s="1"/>
  <c r="AY188" i="114"/>
  <c r="BD188" i="114"/>
  <c r="BC188" i="114" s="1"/>
  <c r="X188" i="114"/>
  <c r="AC188" i="114"/>
  <c r="AB188" i="114" s="1"/>
  <c r="AG188" i="114"/>
  <c r="AL188" i="114"/>
  <c r="AK188" i="114" s="1"/>
  <c r="AV188" i="114"/>
  <c r="BA188" i="114"/>
  <c r="AZ188" i="114" s="1"/>
  <c r="AD188" i="114"/>
  <c r="AI188" i="114"/>
  <c r="AH188" i="114" s="1"/>
  <c r="AM188" i="114"/>
  <c r="AR188" i="114"/>
  <c r="AQ188" i="114" s="1"/>
  <c r="BB188" i="114"/>
  <c r="Z188" i="114"/>
  <c r="Y188" i="114" s="1"/>
  <c r="AJ188" i="114"/>
  <c r="AO188" i="114"/>
  <c r="AN188" i="114" s="1"/>
  <c r="AS188" i="114"/>
  <c r="AX188" i="114"/>
  <c r="AW188" i="114" s="1"/>
  <c r="Z69" i="114"/>
  <c r="Y69" i="114" s="1"/>
  <c r="AD69" i="114"/>
  <c r="AJ69" i="114"/>
  <c r="AO69" i="114"/>
  <c r="AN69" i="114" s="1"/>
  <c r="AU69" i="114"/>
  <c r="AT69" i="114" s="1"/>
  <c r="AY69" i="114"/>
  <c r="BD69" i="114"/>
  <c r="BC69" i="114" s="1"/>
  <c r="AA69" i="114"/>
  <c r="AF69" i="114"/>
  <c r="AE69" i="114" s="1"/>
  <c r="AP69" i="114"/>
  <c r="AV69" i="114"/>
  <c r="BA69" i="114"/>
  <c r="AZ69" i="114" s="1"/>
  <c r="X69" i="114"/>
  <c r="AG69" i="114"/>
  <c r="AL69" i="114"/>
  <c r="AK69" i="114" s="1"/>
  <c r="AR69" i="114"/>
  <c r="AQ69" i="114" s="1"/>
  <c r="BB69" i="114"/>
  <c r="AC69" i="114"/>
  <c r="AB69" i="114" s="1"/>
  <c r="AI69" i="114"/>
  <c r="AH69" i="114" s="1"/>
  <c r="AM69" i="114"/>
  <c r="AS69" i="114"/>
  <c r="AX69" i="114"/>
  <c r="AW69" i="114" s="1"/>
  <c r="Z162" i="114"/>
  <c r="Y162" i="114" s="1"/>
  <c r="AJ162" i="114"/>
  <c r="AO162" i="114"/>
  <c r="AN162" i="114" s="1"/>
  <c r="AS162" i="114"/>
  <c r="AX162" i="114"/>
  <c r="AW162" i="114" s="1"/>
  <c r="AA162" i="114"/>
  <c r="AF162" i="114"/>
  <c r="AE162" i="114" s="1"/>
  <c r="AP162" i="114"/>
  <c r="AU162" i="114"/>
  <c r="AT162" i="114" s="1"/>
  <c r="AY162" i="114"/>
  <c r="BD162" i="114"/>
  <c r="BC162" i="114" s="1"/>
  <c r="X162" i="114"/>
  <c r="AC162" i="114"/>
  <c r="AB162" i="114" s="1"/>
  <c r="AG162" i="114"/>
  <c r="AL162" i="114"/>
  <c r="AK162" i="114" s="1"/>
  <c r="AV162" i="114"/>
  <c r="BA162" i="114"/>
  <c r="AZ162" i="114" s="1"/>
  <c r="AD162" i="114"/>
  <c r="AI162" i="114"/>
  <c r="AH162" i="114" s="1"/>
  <c r="AM162" i="114"/>
  <c r="AR162" i="114"/>
  <c r="AQ162" i="114" s="1"/>
  <c r="BB162" i="114"/>
  <c r="AG30" i="114"/>
  <c r="AL30" i="114"/>
  <c r="AK30" i="114" s="1"/>
  <c r="AP30" i="114"/>
  <c r="AU30" i="114"/>
  <c r="AT30" i="114" s="1"/>
  <c r="X30" i="114"/>
  <c r="AC30" i="114"/>
  <c r="AB30" i="114" s="1"/>
  <c r="AM30" i="114"/>
  <c r="AR30" i="114"/>
  <c r="AQ30" i="114" s="1"/>
  <c r="AV30" i="114"/>
  <c r="BA30" i="114"/>
  <c r="AZ30" i="114" s="1"/>
  <c r="Z30" i="114"/>
  <c r="Y30" i="114" s="1"/>
  <c r="AD30" i="114"/>
  <c r="AI30" i="114"/>
  <c r="AH30" i="114" s="1"/>
  <c r="AS30" i="114"/>
  <c r="AX30" i="114"/>
  <c r="AW30" i="114" s="1"/>
  <c r="BB30" i="114"/>
  <c r="AA30" i="114"/>
  <c r="AF30" i="114"/>
  <c r="AE30" i="114" s="1"/>
  <c r="AJ30" i="114"/>
  <c r="AO30" i="114"/>
  <c r="AN30" i="114" s="1"/>
  <c r="AY30" i="114"/>
  <c r="BD30" i="114"/>
  <c r="BC30" i="114" s="1"/>
  <c r="AA172" i="114"/>
  <c r="AF172" i="114"/>
  <c r="AE172" i="114" s="1"/>
  <c r="AP172" i="114"/>
  <c r="AU172" i="114"/>
  <c r="AT172" i="114" s="1"/>
  <c r="AY172" i="114"/>
  <c r="BD172" i="114"/>
  <c r="BC172" i="114" s="1"/>
  <c r="X172" i="114"/>
  <c r="AC172" i="114"/>
  <c r="AB172" i="114" s="1"/>
  <c r="AG172" i="114"/>
  <c r="AL172" i="114"/>
  <c r="AK172" i="114" s="1"/>
  <c r="AV172" i="114"/>
  <c r="BA172" i="114"/>
  <c r="AZ172" i="114" s="1"/>
  <c r="AD172" i="114"/>
  <c r="AI172" i="114"/>
  <c r="AH172" i="114" s="1"/>
  <c r="AM172" i="114"/>
  <c r="AR172" i="114"/>
  <c r="AQ172" i="114" s="1"/>
  <c r="BB172" i="114"/>
  <c r="Z172" i="114"/>
  <c r="Y172" i="114" s="1"/>
  <c r="AJ172" i="114"/>
  <c r="AO172" i="114"/>
  <c r="AN172" i="114" s="1"/>
  <c r="AS172" i="114"/>
  <c r="AX172" i="114"/>
  <c r="AW172" i="114" s="1"/>
  <c r="Z41" i="114"/>
  <c r="Y41" i="114" s="1"/>
  <c r="AJ41" i="114"/>
  <c r="AO41" i="114"/>
  <c r="AN41" i="114" s="1"/>
  <c r="AS41" i="114"/>
  <c r="AX41" i="114"/>
  <c r="AW41" i="114" s="1"/>
  <c r="AA41" i="114"/>
  <c r="AF41" i="114"/>
  <c r="AE41" i="114" s="1"/>
  <c r="AP41" i="114"/>
  <c r="AU41" i="114"/>
  <c r="AT41" i="114" s="1"/>
  <c r="AY41" i="114"/>
  <c r="BD41" i="114"/>
  <c r="BC41" i="114" s="1"/>
  <c r="X41" i="114"/>
  <c r="AC41" i="114"/>
  <c r="AB41" i="114" s="1"/>
  <c r="AG41" i="114"/>
  <c r="AL41" i="114"/>
  <c r="AK41" i="114" s="1"/>
  <c r="AV41" i="114"/>
  <c r="BA41" i="114"/>
  <c r="AZ41" i="114" s="1"/>
  <c r="AD41" i="114"/>
  <c r="AI41" i="114"/>
  <c r="AH41" i="114" s="1"/>
  <c r="AM41" i="114"/>
  <c r="AR41" i="114"/>
  <c r="AQ41" i="114" s="1"/>
  <c r="BB41" i="114"/>
  <c r="X122" i="114"/>
  <c r="Z122" i="114"/>
  <c r="Y122" i="114" s="1"/>
  <c r="AJ122" i="114"/>
  <c r="AO122" i="114"/>
  <c r="AN122" i="114" s="1"/>
  <c r="AS122" i="114"/>
  <c r="AX122" i="114"/>
  <c r="AW122" i="114" s="1"/>
  <c r="AA122" i="114"/>
  <c r="AF122" i="114"/>
  <c r="AE122" i="114" s="1"/>
  <c r="AP122" i="114"/>
  <c r="AU122" i="114"/>
  <c r="AT122" i="114" s="1"/>
  <c r="AY122" i="114"/>
  <c r="BD122" i="114"/>
  <c r="BC122" i="114" s="1"/>
  <c r="AC122" i="114"/>
  <c r="AB122" i="114" s="1"/>
  <c r="AG122" i="114"/>
  <c r="AL122" i="114"/>
  <c r="AK122" i="114" s="1"/>
  <c r="AV122" i="114"/>
  <c r="BA122" i="114"/>
  <c r="AZ122" i="114" s="1"/>
  <c r="AD122" i="114"/>
  <c r="AI122" i="114"/>
  <c r="AH122" i="114" s="1"/>
  <c r="AM122" i="114"/>
  <c r="AR122" i="114"/>
  <c r="AQ122" i="114" s="1"/>
  <c r="BB122" i="114"/>
  <c r="Z130" i="114"/>
  <c r="Y130" i="114" s="1"/>
  <c r="AJ130" i="114"/>
  <c r="AO130" i="114"/>
  <c r="AN130" i="114" s="1"/>
  <c r="AS130" i="114"/>
  <c r="AX130" i="114"/>
  <c r="AW130" i="114" s="1"/>
  <c r="AA130" i="114"/>
  <c r="AF130" i="114"/>
  <c r="AE130" i="114" s="1"/>
  <c r="AP130" i="114"/>
  <c r="AU130" i="114"/>
  <c r="AT130" i="114" s="1"/>
  <c r="AY130" i="114"/>
  <c r="BD130" i="114"/>
  <c r="BC130" i="114" s="1"/>
  <c r="X130" i="114"/>
  <c r="AC130" i="114"/>
  <c r="AB130" i="114" s="1"/>
  <c r="AG130" i="114"/>
  <c r="AL130" i="114"/>
  <c r="AK130" i="114" s="1"/>
  <c r="AV130" i="114"/>
  <c r="BA130" i="114"/>
  <c r="AZ130" i="114" s="1"/>
  <c r="AD130" i="114"/>
  <c r="AI130" i="114"/>
  <c r="AH130" i="114" s="1"/>
  <c r="AM130" i="114"/>
  <c r="AR130" i="114"/>
  <c r="AQ130" i="114" s="1"/>
  <c r="BB130" i="114"/>
  <c r="Z145" i="114"/>
  <c r="Y145" i="114" s="1"/>
  <c r="AD145" i="114"/>
  <c r="AI145" i="114"/>
  <c r="AH145" i="114" s="1"/>
  <c r="AS145" i="114"/>
  <c r="AX145" i="114"/>
  <c r="AW145" i="114" s="1"/>
  <c r="BB145" i="114"/>
  <c r="AA145" i="114"/>
  <c r="AF145" i="114"/>
  <c r="AE145" i="114" s="1"/>
  <c r="AJ145" i="114"/>
  <c r="AO145" i="114"/>
  <c r="AN145" i="114" s="1"/>
  <c r="AY145" i="114"/>
  <c r="BD145" i="114"/>
  <c r="BC145" i="114" s="1"/>
  <c r="AG145" i="114"/>
  <c r="AL145" i="114"/>
  <c r="AK145" i="114" s="1"/>
  <c r="AP145" i="114"/>
  <c r="AU145" i="114"/>
  <c r="AT145" i="114" s="1"/>
  <c r="X145" i="114"/>
  <c r="AC145" i="114"/>
  <c r="AB145" i="114" s="1"/>
  <c r="AM145" i="114"/>
  <c r="AR145" i="114"/>
  <c r="AQ145" i="114" s="1"/>
  <c r="AV145" i="114"/>
  <c r="BA145" i="114"/>
  <c r="AZ145" i="114" s="1"/>
  <c r="AA93" i="114"/>
  <c r="AG93" i="114"/>
  <c r="AP93" i="114"/>
  <c r="AU93" i="114"/>
  <c r="AT93" i="114" s="1"/>
  <c r="X93" i="114"/>
  <c r="AC93" i="114"/>
  <c r="AB93" i="114" s="1"/>
  <c r="AL93" i="114"/>
  <c r="AK93" i="114" s="1"/>
  <c r="AR93" i="114"/>
  <c r="AQ93" i="114" s="1"/>
  <c r="AV93" i="114"/>
  <c r="BA93" i="114"/>
  <c r="AZ93" i="114" s="1"/>
  <c r="AD93" i="114"/>
  <c r="AI93" i="114"/>
  <c r="AH93" i="114" s="1"/>
  <c r="AM93" i="114"/>
  <c r="AS93" i="114"/>
  <c r="AX93" i="114"/>
  <c r="AW93" i="114" s="1"/>
  <c r="BB93" i="114"/>
  <c r="Z93" i="114"/>
  <c r="Y93" i="114" s="1"/>
  <c r="AF93" i="114"/>
  <c r="AE93" i="114" s="1"/>
  <c r="AJ93" i="114"/>
  <c r="AO93" i="114"/>
  <c r="AN93" i="114" s="1"/>
  <c r="AY93" i="114"/>
  <c r="BD93" i="114"/>
  <c r="BC93" i="114" s="1"/>
  <c r="X109" i="114"/>
  <c r="AC109" i="114"/>
  <c r="AB109" i="114" s="1"/>
  <c r="AM109" i="114"/>
  <c r="AR109" i="114"/>
  <c r="AQ109" i="114" s="1"/>
  <c r="AV109" i="114"/>
  <c r="BA109" i="114"/>
  <c r="AZ109" i="114" s="1"/>
  <c r="Z109" i="114"/>
  <c r="Y109" i="114" s="1"/>
  <c r="AD109" i="114"/>
  <c r="AI109" i="114"/>
  <c r="AH109" i="114" s="1"/>
  <c r="AS109" i="114"/>
  <c r="AX109" i="114"/>
  <c r="AW109" i="114" s="1"/>
  <c r="BB109" i="114"/>
  <c r="AA109" i="114"/>
  <c r="AF109" i="114"/>
  <c r="AE109" i="114" s="1"/>
  <c r="AJ109" i="114"/>
  <c r="AO109" i="114"/>
  <c r="AN109" i="114" s="1"/>
  <c r="AY109" i="114"/>
  <c r="BD109" i="114"/>
  <c r="BC109" i="114" s="1"/>
  <c r="AG109" i="114"/>
  <c r="AL109" i="114"/>
  <c r="AK109" i="114" s="1"/>
  <c r="AP109" i="114"/>
  <c r="AU109" i="114"/>
  <c r="AT109" i="114" s="1"/>
  <c r="AD96" i="114"/>
  <c r="AM96" i="114"/>
  <c r="AR96" i="114"/>
  <c r="AQ96" i="114" s="1"/>
  <c r="BB96" i="114"/>
  <c r="Z96" i="114"/>
  <c r="Y96" i="114" s="1"/>
  <c r="AI96" i="114"/>
  <c r="AH96" i="114" s="1"/>
  <c r="AO96" i="114"/>
  <c r="AN96" i="114" s="1"/>
  <c r="AS96" i="114"/>
  <c r="AX96" i="114"/>
  <c r="AW96" i="114" s="1"/>
  <c r="AA96" i="114"/>
  <c r="AF96" i="114"/>
  <c r="AE96" i="114" s="1"/>
  <c r="AJ96" i="114"/>
  <c r="AP96" i="114"/>
  <c r="AU96" i="114"/>
  <c r="AT96" i="114" s="1"/>
  <c r="AY96" i="114"/>
  <c r="BD96" i="114"/>
  <c r="BC96" i="114" s="1"/>
  <c r="X96" i="114"/>
  <c r="AC96" i="114"/>
  <c r="AB96" i="114" s="1"/>
  <c r="AG96" i="114"/>
  <c r="AL96" i="114"/>
  <c r="AK96" i="114" s="1"/>
  <c r="AV96" i="114"/>
  <c r="BA96" i="114"/>
  <c r="AZ96" i="114" s="1"/>
  <c r="AD33" i="114"/>
  <c r="AI33" i="114"/>
  <c r="AH33" i="114" s="1"/>
  <c r="AM33" i="114"/>
  <c r="AR33" i="114"/>
  <c r="AQ33" i="114" s="1"/>
  <c r="BB33" i="114"/>
  <c r="Z33" i="114"/>
  <c r="Y33" i="114" s="1"/>
  <c r="AJ33" i="114"/>
  <c r="AO33" i="114"/>
  <c r="AN33" i="114" s="1"/>
  <c r="AS33" i="114"/>
  <c r="AX33" i="114"/>
  <c r="AW33" i="114" s="1"/>
  <c r="AA33" i="114"/>
  <c r="AF33" i="114"/>
  <c r="AE33" i="114" s="1"/>
  <c r="AP33" i="114"/>
  <c r="AU33" i="114"/>
  <c r="AT33" i="114" s="1"/>
  <c r="AY33" i="114"/>
  <c r="BD33" i="114"/>
  <c r="BC33" i="114" s="1"/>
  <c r="X33" i="114"/>
  <c r="AC33" i="114"/>
  <c r="AB33" i="114" s="1"/>
  <c r="AG33" i="114"/>
  <c r="AL33" i="114"/>
  <c r="AK33" i="114" s="1"/>
  <c r="AV33" i="114"/>
  <c r="BA33" i="114"/>
  <c r="AZ33" i="114" s="1"/>
  <c r="Z186" i="114"/>
  <c r="Y186" i="114" s="1"/>
  <c r="AJ186" i="114"/>
  <c r="AO186" i="114"/>
  <c r="AN186" i="114" s="1"/>
  <c r="AS186" i="114"/>
  <c r="AX186" i="114"/>
  <c r="AW186" i="114" s="1"/>
  <c r="AA186" i="114"/>
  <c r="AF186" i="114"/>
  <c r="AE186" i="114" s="1"/>
  <c r="AP186" i="114"/>
  <c r="AU186" i="114"/>
  <c r="AT186" i="114" s="1"/>
  <c r="AY186" i="114"/>
  <c r="BD186" i="114"/>
  <c r="BC186" i="114" s="1"/>
  <c r="X186" i="114"/>
  <c r="AC186" i="114"/>
  <c r="AB186" i="114" s="1"/>
  <c r="AG186" i="114"/>
  <c r="AL186" i="114"/>
  <c r="AK186" i="114" s="1"/>
  <c r="AV186" i="114"/>
  <c r="BA186" i="114"/>
  <c r="AZ186" i="114" s="1"/>
  <c r="AD186" i="114"/>
  <c r="AI186" i="114"/>
  <c r="AH186" i="114" s="1"/>
  <c r="AM186" i="114"/>
  <c r="AR186" i="114"/>
  <c r="AQ186" i="114" s="1"/>
  <c r="BB186" i="114"/>
  <c r="X198" i="114"/>
  <c r="AC198" i="114"/>
  <c r="AB198" i="114" s="1"/>
  <c r="AG198" i="114"/>
  <c r="AL198" i="114"/>
  <c r="AK198" i="114" s="1"/>
  <c r="AV198" i="114"/>
  <c r="BA198" i="114"/>
  <c r="AZ198" i="114" s="1"/>
  <c r="AD198" i="114"/>
  <c r="AI198" i="114"/>
  <c r="AH198" i="114" s="1"/>
  <c r="AM198" i="114"/>
  <c r="AR198" i="114"/>
  <c r="AQ198" i="114" s="1"/>
  <c r="BB198" i="114"/>
  <c r="Z198" i="114"/>
  <c r="Y198" i="114" s="1"/>
  <c r="AJ198" i="114"/>
  <c r="AO198" i="114"/>
  <c r="AN198" i="114" s="1"/>
  <c r="AS198" i="114"/>
  <c r="AX198" i="114"/>
  <c r="AW198" i="114" s="1"/>
  <c r="AA198" i="114"/>
  <c r="AF198" i="114"/>
  <c r="AE198" i="114" s="1"/>
  <c r="AP198" i="114"/>
  <c r="AU198" i="114"/>
  <c r="AT198" i="114" s="1"/>
  <c r="AY198" i="114"/>
  <c r="BD198" i="114"/>
  <c r="BC198" i="114" s="1"/>
  <c r="X50" i="114"/>
  <c r="AC50" i="114"/>
  <c r="AB50" i="114" s="1"/>
  <c r="AM50" i="114"/>
  <c r="AR50" i="114"/>
  <c r="AQ50" i="114" s="1"/>
  <c r="AV50" i="114"/>
  <c r="BA50" i="114"/>
  <c r="AZ50" i="114" s="1"/>
  <c r="Z50" i="114"/>
  <c r="Y50" i="114" s="1"/>
  <c r="AD50" i="114"/>
  <c r="AI50" i="114"/>
  <c r="AH50" i="114" s="1"/>
  <c r="AS50" i="114"/>
  <c r="AX50" i="114"/>
  <c r="AW50" i="114" s="1"/>
  <c r="BB50" i="114"/>
  <c r="AA50" i="114"/>
  <c r="AF50" i="114"/>
  <c r="AE50" i="114" s="1"/>
  <c r="AJ50" i="114"/>
  <c r="AO50" i="114"/>
  <c r="AN50" i="114" s="1"/>
  <c r="AY50" i="114"/>
  <c r="BD50" i="114"/>
  <c r="BC50" i="114" s="1"/>
  <c r="AG50" i="114"/>
  <c r="AL50" i="114"/>
  <c r="AK50" i="114" s="1"/>
  <c r="AP50" i="114"/>
  <c r="AU50" i="114"/>
  <c r="AT50" i="114" s="1"/>
  <c r="AA180" i="114"/>
  <c r="AF180" i="114"/>
  <c r="AE180" i="114" s="1"/>
  <c r="AP180" i="114"/>
  <c r="AU180" i="114"/>
  <c r="AT180" i="114" s="1"/>
  <c r="AY180" i="114"/>
  <c r="BD180" i="114"/>
  <c r="BC180" i="114" s="1"/>
  <c r="X180" i="114"/>
  <c r="AC180" i="114"/>
  <c r="AB180" i="114" s="1"/>
  <c r="AG180" i="114"/>
  <c r="AL180" i="114"/>
  <c r="AK180" i="114" s="1"/>
  <c r="AV180" i="114"/>
  <c r="BA180" i="114"/>
  <c r="AZ180" i="114" s="1"/>
  <c r="AD180" i="114"/>
  <c r="AI180" i="114"/>
  <c r="AH180" i="114" s="1"/>
  <c r="AM180" i="114"/>
  <c r="AR180" i="114"/>
  <c r="AQ180" i="114" s="1"/>
  <c r="BB180" i="114"/>
  <c r="Z180" i="114"/>
  <c r="Y180" i="114" s="1"/>
  <c r="AJ180" i="114"/>
  <c r="AO180" i="114"/>
  <c r="AN180" i="114" s="1"/>
  <c r="AS180" i="114"/>
  <c r="AX180" i="114"/>
  <c r="AW180" i="114" s="1"/>
  <c r="X117" i="114"/>
  <c r="AC117" i="114"/>
  <c r="AB117" i="114" s="1"/>
  <c r="AM117" i="114"/>
  <c r="AR117" i="114"/>
  <c r="AQ117" i="114" s="1"/>
  <c r="AV117" i="114"/>
  <c r="BA117" i="114"/>
  <c r="AZ117" i="114" s="1"/>
  <c r="Z117" i="114"/>
  <c r="Y117" i="114" s="1"/>
  <c r="AD117" i="114"/>
  <c r="AI117" i="114"/>
  <c r="AH117" i="114" s="1"/>
  <c r="AS117" i="114"/>
  <c r="AX117" i="114"/>
  <c r="AW117" i="114" s="1"/>
  <c r="BB117" i="114"/>
  <c r="AA117" i="114"/>
  <c r="AF117" i="114"/>
  <c r="AE117" i="114" s="1"/>
  <c r="AJ117" i="114"/>
  <c r="AO117" i="114"/>
  <c r="AN117" i="114" s="1"/>
  <c r="AY117" i="114"/>
  <c r="BD117" i="114"/>
  <c r="BC117" i="114" s="1"/>
  <c r="AG117" i="114"/>
  <c r="AL117" i="114"/>
  <c r="AK117" i="114" s="1"/>
  <c r="AP117" i="114"/>
  <c r="AU117" i="114"/>
  <c r="AT117" i="114" s="1"/>
  <c r="AD118" i="114"/>
  <c r="AI118" i="114"/>
  <c r="AH118" i="114" s="1"/>
  <c r="AM118" i="114"/>
  <c r="AR118" i="114"/>
  <c r="AQ118" i="114" s="1"/>
  <c r="BB118" i="114"/>
  <c r="Z118" i="114"/>
  <c r="Y118" i="114" s="1"/>
  <c r="AJ118" i="114"/>
  <c r="AO118" i="114"/>
  <c r="AN118" i="114" s="1"/>
  <c r="AS118" i="114"/>
  <c r="AX118" i="114"/>
  <c r="AW118" i="114" s="1"/>
  <c r="AA118" i="114"/>
  <c r="AF118" i="114"/>
  <c r="AE118" i="114" s="1"/>
  <c r="AP118" i="114"/>
  <c r="AU118" i="114"/>
  <c r="AT118" i="114" s="1"/>
  <c r="AY118" i="114"/>
  <c r="BD118" i="114"/>
  <c r="BC118" i="114" s="1"/>
  <c r="X118" i="114"/>
  <c r="AC118" i="114"/>
  <c r="AB118" i="114" s="1"/>
  <c r="AG118" i="114"/>
  <c r="AL118" i="114"/>
  <c r="AK118" i="114" s="1"/>
  <c r="AV118" i="114"/>
  <c r="BA118" i="114"/>
  <c r="AZ118" i="114" s="1"/>
  <c r="AG44" i="114"/>
  <c r="AL44" i="114"/>
  <c r="AK44" i="114" s="1"/>
  <c r="AP44" i="114"/>
  <c r="AU44" i="114"/>
  <c r="AT44" i="114" s="1"/>
  <c r="X44" i="114"/>
  <c r="AC44" i="114"/>
  <c r="AB44" i="114" s="1"/>
  <c r="AM44" i="114"/>
  <c r="AR44" i="114"/>
  <c r="AQ44" i="114" s="1"/>
  <c r="AV44" i="114"/>
  <c r="BA44" i="114"/>
  <c r="AZ44" i="114" s="1"/>
  <c r="Z44" i="114"/>
  <c r="Y44" i="114" s="1"/>
  <c r="AD44" i="114"/>
  <c r="AI44" i="114"/>
  <c r="AH44" i="114" s="1"/>
  <c r="AS44" i="114"/>
  <c r="AX44" i="114"/>
  <c r="AW44" i="114" s="1"/>
  <c r="BB44" i="114"/>
  <c r="AA44" i="114"/>
  <c r="AF44" i="114"/>
  <c r="AE44" i="114" s="1"/>
  <c r="AJ44" i="114"/>
  <c r="AO44" i="114"/>
  <c r="AN44" i="114" s="1"/>
  <c r="AY44" i="114"/>
  <c r="BD44" i="114"/>
  <c r="BC44" i="114" s="1"/>
  <c r="AL6" i="114"/>
  <c r="AK6" i="114" s="1"/>
  <c r="Z6" i="114"/>
  <c r="Y6" i="114" s="1"/>
  <c r="AU6" i="114"/>
  <c r="AT6" i="114" s="1"/>
  <c r="AV6" i="114"/>
  <c r="AJ6" i="114"/>
  <c r="X6" i="114"/>
  <c r="AI6" i="114"/>
  <c r="AH6" i="114" s="1"/>
  <c r="BD6" i="114"/>
  <c r="BC6" i="114" s="1"/>
  <c r="AR6" i="114"/>
  <c r="AQ6" i="114" s="1"/>
  <c r="AS6" i="114"/>
  <c r="AG6" i="114"/>
  <c r="AF6" i="114"/>
  <c r="AE6" i="114" s="1"/>
  <c r="BA6" i="114"/>
  <c r="AZ6" i="114" s="1"/>
  <c r="BB6" i="114"/>
  <c r="AP6" i="114"/>
  <c r="AD6" i="114"/>
  <c r="AO6" i="114"/>
  <c r="AN6" i="114" s="1"/>
  <c r="AC6" i="114"/>
  <c r="AB6" i="114" s="1"/>
  <c r="AX6" i="114"/>
  <c r="AW6" i="114" s="1"/>
  <c r="AY6" i="114"/>
  <c r="AM6" i="114"/>
  <c r="AA6" i="114"/>
  <c r="Z129" i="114"/>
  <c r="Y129" i="114" s="1"/>
  <c r="AD129" i="114"/>
  <c r="AI129" i="114"/>
  <c r="AH129" i="114" s="1"/>
  <c r="AS129" i="114"/>
  <c r="AX129" i="114"/>
  <c r="AW129" i="114" s="1"/>
  <c r="BB129" i="114"/>
  <c r="AA129" i="114"/>
  <c r="AF129" i="114"/>
  <c r="AE129" i="114" s="1"/>
  <c r="AJ129" i="114"/>
  <c r="AO129" i="114"/>
  <c r="AN129" i="114" s="1"/>
  <c r="AY129" i="114"/>
  <c r="BD129" i="114"/>
  <c r="BC129" i="114" s="1"/>
  <c r="AG129" i="114"/>
  <c r="AL129" i="114"/>
  <c r="AK129" i="114" s="1"/>
  <c r="AP129" i="114"/>
  <c r="AU129" i="114"/>
  <c r="AT129" i="114" s="1"/>
  <c r="X129" i="114"/>
  <c r="AC129" i="114"/>
  <c r="AB129" i="114" s="1"/>
  <c r="AM129" i="114"/>
  <c r="AR129" i="114"/>
  <c r="AQ129" i="114" s="1"/>
  <c r="AV129" i="114"/>
  <c r="BA129" i="114"/>
  <c r="AZ129" i="114" s="1"/>
  <c r="AA84" i="114"/>
  <c r="AF84" i="114"/>
  <c r="AE84" i="114" s="1"/>
  <c r="AJ84" i="114"/>
  <c r="AP84" i="114"/>
  <c r="AY84" i="114"/>
  <c r="BD84" i="114"/>
  <c r="BC84" i="114" s="1"/>
  <c r="AC84" i="114"/>
  <c r="AB84" i="114" s="1"/>
  <c r="AG84" i="114"/>
  <c r="AL84" i="114"/>
  <c r="AK84" i="114" s="1"/>
  <c r="AU84" i="114"/>
  <c r="AT84" i="114" s="1"/>
  <c r="BA84" i="114"/>
  <c r="AZ84" i="114" s="1"/>
  <c r="X84" i="114"/>
  <c r="AD84" i="114"/>
  <c r="AM84" i="114"/>
  <c r="AR84" i="114"/>
  <c r="AQ84" i="114" s="1"/>
  <c r="AV84" i="114"/>
  <c r="BB84" i="114"/>
  <c r="Z84" i="114"/>
  <c r="Y84" i="114" s="1"/>
  <c r="AI84" i="114"/>
  <c r="AH84" i="114" s="1"/>
  <c r="AO84" i="114"/>
  <c r="AN84" i="114" s="1"/>
  <c r="AS84" i="114"/>
  <c r="AX84" i="114"/>
  <c r="AW84" i="114" s="1"/>
  <c r="Z170" i="114"/>
  <c r="Y170" i="114" s="1"/>
  <c r="AJ170" i="114"/>
  <c r="AO170" i="114"/>
  <c r="AN170" i="114" s="1"/>
  <c r="AA170" i="114"/>
  <c r="AF170" i="114"/>
  <c r="AE170" i="114" s="1"/>
  <c r="AP170" i="114"/>
  <c r="X170" i="114"/>
  <c r="AC170" i="114"/>
  <c r="AB170" i="114" s="1"/>
  <c r="AG170" i="114"/>
  <c r="AL170" i="114"/>
  <c r="AK170" i="114" s="1"/>
  <c r="AV170" i="114"/>
  <c r="AD170" i="114"/>
  <c r="AI170" i="114"/>
  <c r="AH170" i="114" s="1"/>
  <c r="AM170" i="114"/>
  <c r="AR170" i="114"/>
  <c r="AQ170" i="114" s="1"/>
  <c r="AX170" i="114"/>
  <c r="AW170" i="114" s="1"/>
  <c r="AY170" i="114"/>
  <c r="BD170" i="114"/>
  <c r="BC170" i="114" s="1"/>
  <c r="AS170" i="114"/>
  <c r="BA170" i="114"/>
  <c r="AZ170" i="114" s="1"/>
  <c r="AU170" i="114"/>
  <c r="AT170" i="114" s="1"/>
  <c r="BB170" i="114"/>
  <c r="AA54" i="114"/>
  <c r="AF54" i="114"/>
  <c r="AE54" i="114" s="1"/>
  <c r="AJ54" i="114"/>
  <c r="AO54" i="114"/>
  <c r="AN54" i="114" s="1"/>
  <c r="AY54" i="114"/>
  <c r="BD54" i="114"/>
  <c r="BC54" i="114" s="1"/>
  <c r="AG54" i="114"/>
  <c r="AL54" i="114"/>
  <c r="AK54" i="114" s="1"/>
  <c r="AP54" i="114"/>
  <c r="AU54" i="114"/>
  <c r="AT54" i="114" s="1"/>
  <c r="X54" i="114"/>
  <c r="AC54" i="114"/>
  <c r="AB54" i="114" s="1"/>
  <c r="AM54" i="114"/>
  <c r="AR54" i="114"/>
  <c r="AQ54" i="114" s="1"/>
  <c r="AV54" i="114"/>
  <c r="BA54" i="114"/>
  <c r="AZ54" i="114" s="1"/>
  <c r="Z54" i="114"/>
  <c r="Y54" i="114" s="1"/>
  <c r="AD54" i="114"/>
  <c r="AI54" i="114"/>
  <c r="AH54" i="114" s="1"/>
  <c r="AS54" i="114"/>
  <c r="AX54" i="114"/>
  <c r="AW54" i="114" s="1"/>
  <c r="BB54" i="114"/>
  <c r="AD136" i="114"/>
  <c r="AI136" i="114"/>
  <c r="AH136" i="114" s="1"/>
  <c r="AM136" i="114"/>
  <c r="AR136" i="114"/>
  <c r="AQ136" i="114" s="1"/>
  <c r="BB136" i="114"/>
  <c r="Z136" i="114"/>
  <c r="Y136" i="114" s="1"/>
  <c r="AJ136" i="114"/>
  <c r="AO136" i="114"/>
  <c r="AN136" i="114" s="1"/>
  <c r="AS136" i="114"/>
  <c r="AX136" i="114"/>
  <c r="AW136" i="114" s="1"/>
  <c r="AA136" i="114"/>
  <c r="AF136" i="114"/>
  <c r="AE136" i="114" s="1"/>
  <c r="AP136" i="114"/>
  <c r="AU136" i="114"/>
  <c r="AT136" i="114" s="1"/>
  <c r="AY136" i="114"/>
  <c r="BD136" i="114"/>
  <c r="BC136" i="114" s="1"/>
  <c r="X136" i="114"/>
  <c r="AC136" i="114"/>
  <c r="AB136" i="114" s="1"/>
  <c r="AG136" i="114"/>
  <c r="AL136" i="114"/>
  <c r="AK136" i="114" s="1"/>
  <c r="AV136" i="114"/>
  <c r="BA136" i="114"/>
  <c r="AZ136" i="114" s="1"/>
  <c r="AA132" i="114"/>
  <c r="AF132" i="114"/>
  <c r="AE132" i="114" s="1"/>
  <c r="AP132" i="114"/>
  <c r="AU132" i="114"/>
  <c r="AT132" i="114" s="1"/>
  <c r="AY132" i="114"/>
  <c r="BD132" i="114"/>
  <c r="BC132" i="114" s="1"/>
  <c r="X132" i="114"/>
  <c r="AC132" i="114"/>
  <c r="AB132" i="114" s="1"/>
  <c r="AG132" i="114"/>
  <c r="AL132" i="114"/>
  <c r="AK132" i="114" s="1"/>
  <c r="AV132" i="114"/>
  <c r="BA132" i="114"/>
  <c r="AZ132" i="114" s="1"/>
  <c r="AD132" i="114"/>
  <c r="AI132" i="114"/>
  <c r="AH132" i="114" s="1"/>
  <c r="AM132" i="114"/>
  <c r="AR132" i="114"/>
  <c r="AQ132" i="114" s="1"/>
  <c r="BB132" i="114"/>
  <c r="Z132" i="114"/>
  <c r="Y132" i="114" s="1"/>
  <c r="AJ132" i="114"/>
  <c r="AO132" i="114"/>
  <c r="AN132" i="114" s="1"/>
  <c r="AS132" i="114"/>
  <c r="AX132" i="114"/>
  <c r="AW132" i="114" s="1"/>
  <c r="H15" i="69"/>
  <c r="I15" i="69" s="1"/>
  <c r="H25" i="69"/>
  <c r="I25" i="69" s="1"/>
  <c r="H41" i="69"/>
  <c r="I41" i="69" s="1"/>
  <c r="H52" i="69"/>
  <c r="I52" i="69" s="1"/>
  <c r="H58" i="69"/>
  <c r="I58" i="69" s="1"/>
  <c r="H60" i="69"/>
  <c r="I60" i="69" s="1"/>
  <c r="H62" i="69"/>
  <c r="I62" i="69" s="1"/>
  <c r="H64" i="69"/>
  <c r="I64" i="69" s="1"/>
  <c r="H74" i="69"/>
  <c r="I74" i="69" s="1"/>
  <c r="H84" i="69"/>
  <c r="I84" i="69" s="1"/>
  <c r="H89" i="69"/>
  <c r="I89" i="69" s="1"/>
  <c r="H95" i="69"/>
  <c r="I95" i="69" s="1"/>
  <c r="H101" i="69"/>
  <c r="I101" i="69" s="1"/>
  <c r="H105" i="69"/>
  <c r="I105" i="69" s="1"/>
  <c r="H30" i="69"/>
  <c r="I30" i="69" s="1"/>
  <c r="H37" i="69"/>
  <c r="I37" i="69" s="1"/>
  <c r="H39" i="69"/>
  <c r="I39" i="69" s="1"/>
  <c r="H67" i="69"/>
  <c r="I67" i="69" s="1"/>
  <c r="H79" i="69"/>
  <c r="I79" i="69" s="1"/>
  <c r="H86" i="69"/>
  <c r="I86" i="69" s="1"/>
  <c r="H88" i="69"/>
  <c r="I88" i="69" s="1"/>
  <c r="H110" i="69"/>
  <c r="I110" i="69" s="1"/>
  <c r="H114" i="69"/>
  <c r="I114" i="69" s="1"/>
  <c r="H10" i="69"/>
  <c r="I10" i="69" s="1"/>
  <c r="H20" i="69"/>
  <c r="I20" i="69" s="1"/>
  <c r="H26" i="69"/>
  <c r="I26" i="69" s="1"/>
  <c r="H44" i="69"/>
  <c r="I44" i="69" s="1"/>
  <c r="H46" i="69"/>
  <c r="I46" i="69" s="1"/>
  <c r="H53" i="69"/>
  <c r="I53" i="69" s="1"/>
  <c r="H75" i="69"/>
  <c r="I75" i="69" s="1"/>
  <c r="H83" i="69"/>
  <c r="I83" i="69" s="1"/>
  <c r="H94" i="69"/>
  <c r="I94" i="69" s="1"/>
  <c r="H104" i="69"/>
  <c r="I104" i="69" s="1"/>
  <c r="H31" i="69"/>
  <c r="I31" i="69" s="1"/>
  <c r="H33" i="69"/>
  <c r="I33" i="69" s="1"/>
  <c r="H80" i="69"/>
  <c r="I80" i="69" s="1"/>
  <c r="H82" i="69"/>
  <c r="I82" i="69" s="1"/>
  <c r="H87" i="69"/>
  <c r="I87" i="69" s="1"/>
  <c r="H109" i="69"/>
  <c r="I109" i="69" s="1"/>
  <c r="H111" i="69"/>
  <c r="I111" i="69" s="1"/>
  <c r="H113" i="69"/>
  <c r="I113" i="69" s="1"/>
  <c r="U400" i="103"/>
  <c r="AA400" i="103"/>
  <c r="R400" i="103"/>
  <c r="W400" i="103"/>
  <c r="V400" i="103" s="1"/>
  <c r="AC400" i="103"/>
  <c r="AB400" i="103" s="1"/>
  <c r="AD400" i="103"/>
  <c r="T400" i="103"/>
  <c r="S400" i="103" s="1"/>
  <c r="Z400" i="103"/>
  <c r="Y400" i="103" s="1"/>
  <c r="AF400" i="103"/>
  <c r="AE400" i="103" s="1"/>
  <c r="AJ263" i="103"/>
  <c r="AJ334" i="103"/>
  <c r="AL334" i="103"/>
  <c r="AI334" i="103" s="1"/>
  <c r="AJ57" i="103"/>
  <c r="AL57" i="103"/>
  <c r="AI57" i="103" s="1"/>
  <c r="AJ377" i="103"/>
  <c r="AL377" i="103"/>
  <c r="R64" i="103"/>
  <c r="W64" i="103"/>
  <c r="V64" i="103" s="1"/>
  <c r="AD64" i="103"/>
  <c r="T64" i="103"/>
  <c r="S64" i="103" s="1"/>
  <c r="Z64" i="103"/>
  <c r="Y64" i="103" s="1"/>
  <c r="AF64" i="103"/>
  <c r="AE64" i="103" s="1"/>
  <c r="U64" i="103"/>
  <c r="AA64" i="103"/>
  <c r="AC64" i="103"/>
  <c r="AB64" i="103" s="1"/>
  <c r="R96" i="103"/>
  <c r="W96" i="103"/>
  <c r="V96" i="103" s="1"/>
  <c r="AA96" i="103"/>
  <c r="AF96" i="103"/>
  <c r="AE96" i="103" s="1"/>
  <c r="AC96" i="103"/>
  <c r="AB96" i="103" s="1"/>
  <c r="T96" i="103"/>
  <c r="S96" i="103" s="1"/>
  <c r="AD96" i="103"/>
  <c r="U96" i="103"/>
  <c r="Z96" i="103"/>
  <c r="Y96" i="103" s="1"/>
  <c r="T272" i="103"/>
  <c r="S272" i="103" s="1"/>
  <c r="AC272" i="103"/>
  <c r="AB272" i="103" s="1"/>
  <c r="U272" i="103"/>
  <c r="Z272" i="103"/>
  <c r="Y272" i="103" s="1"/>
  <c r="AD272" i="103"/>
  <c r="AF272" i="103"/>
  <c r="AE272" i="103" s="1"/>
  <c r="W272" i="103"/>
  <c r="V272" i="103" s="1"/>
  <c r="AA272" i="103"/>
  <c r="R272" i="103"/>
  <c r="AA196" i="103"/>
  <c r="AF196" i="103"/>
  <c r="AE196" i="103" s="1"/>
  <c r="R196" i="103"/>
  <c r="W196" i="103"/>
  <c r="V196" i="103" s="1"/>
  <c r="T196" i="103"/>
  <c r="S196" i="103" s="1"/>
  <c r="AC196" i="103"/>
  <c r="AB196" i="103" s="1"/>
  <c r="U196" i="103"/>
  <c r="AD196" i="103"/>
  <c r="Z196" i="103"/>
  <c r="Y196" i="103" s="1"/>
  <c r="AC82" i="103"/>
  <c r="AB82" i="103" s="1"/>
  <c r="R82" i="103"/>
  <c r="T82" i="103"/>
  <c r="S82" i="103" s="1"/>
  <c r="Z82" i="103"/>
  <c r="Y82" i="103" s="1"/>
  <c r="AF82" i="103"/>
  <c r="AE82" i="103" s="1"/>
  <c r="U82" i="103"/>
  <c r="W82" i="103"/>
  <c r="V82" i="103" s="1"/>
  <c r="AA82" i="103"/>
  <c r="AD82" i="103"/>
  <c r="R274" i="103"/>
  <c r="W274" i="103"/>
  <c r="V274" i="103" s="1"/>
  <c r="T274" i="103"/>
  <c r="S274" i="103" s="1"/>
  <c r="AC274" i="103"/>
  <c r="AB274" i="103" s="1"/>
  <c r="U274" i="103"/>
  <c r="AD274" i="103"/>
  <c r="AF274" i="103"/>
  <c r="AE274" i="103" s="1"/>
  <c r="Z274" i="103"/>
  <c r="Y274" i="103" s="1"/>
  <c r="AA274" i="103"/>
  <c r="AA77" i="103"/>
  <c r="W77" i="103"/>
  <c r="V77" i="103" s="1"/>
  <c r="AC77" i="103"/>
  <c r="AB77" i="103" s="1"/>
  <c r="R77" i="103"/>
  <c r="AD77" i="103"/>
  <c r="T77" i="103"/>
  <c r="S77" i="103" s="1"/>
  <c r="U77" i="103"/>
  <c r="Z77" i="103"/>
  <c r="Y77" i="103" s="1"/>
  <c r="R267" i="103"/>
  <c r="W267" i="103"/>
  <c r="V267" i="103" s="1"/>
  <c r="AA267" i="103"/>
  <c r="AF267" i="103"/>
  <c r="AE267" i="103" s="1"/>
  <c r="AC267" i="103"/>
  <c r="AB267" i="103" s="1"/>
  <c r="T267" i="103"/>
  <c r="S267" i="103" s="1"/>
  <c r="AD267" i="103"/>
  <c r="U267" i="103"/>
  <c r="Z267" i="103"/>
  <c r="Y267" i="103" s="1"/>
  <c r="AC53" i="103"/>
  <c r="AB53" i="103" s="1"/>
  <c r="W53" i="103"/>
  <c r="V53" i="103" s="1"/>
  <c r="AD53" i="103"/>
  <c r="U53" i="103"/>
  <c r="AF53" i="103"/>
  <c r="AE53" i="103" s="1"/>
  <c r="Z53" i="103"/>
  <c r="Y53" i="103" s="1"/>
  <c r="AA53" i="103"/>
  <c r="R53" i="103"/>
  <c r="T53" i="103"/>
  <c r="S53" i="103" s="1"/>
  <c r="AA220" i="103"/>
  <c r="AF220" i="103"/>
  <c r="AE220" i="103" s="1"/>
  <c r="R220" i="103"/>
  <c r="W220" i="103"/>
  <c r="V220" i="103" s="1"/>
  <c r="Z220" i="103"/>
  <c r="Y220" i="103" s="1"/>
  <c r="AC220" i="103"/>
  <c r="AB220" i="103" s="1"/>
  <c r="AD220" i="103"/>
  <c r="T220" i="103"/>
  <c r="S220" i="103" s="1"/>
  <c r="U220" i="103"/>
  <c r="U261" i="103"/>
  <c r="Z261" i="103"/>
  <c r="Y261" i="103" s="1"/>
  <c r="R261" i="103"/>
  <c r="W261" i="103"/>
  <c r="V261" i="103" s="1"/>
  <c r="AA261" i="103"/>
  <c r="AF261" i="103"/>
  <c r="AE261" i="103" s="1"/>
  <c r="AC261" i="103"/>
  <c r="AB261" i="103" s="1"/>
  <c r="T261" i="103"/>
  <c r="S261" i="103" s="1"/>
  <c r="AD261" i="103"/>
  <c r="U134" i="103"/>
  <c r="Z134" i="103"/>
  <c r="Y134" i="103" s="1"/>
  <c r="R134" i="103"/>
  <c r="W134" i="103"/>
  <c r="V134" i="103" s="1"/>
  <c r="AA134" i="103"/>
  <c r="AF134" i="103"/>
  <c r="AE134" i="103" s="1"/>
  <c r="AC134" i="103"/>
  <c r="AB134" i="103" s="1"/>
  <c r="AD134" i="103"/>
  <c r="T134" i="103"/>
  <c r="S134" i="103" s="1"/>
  <c r="AC329" i="103"/>
  <c r="AB329" i="103" s="1"/>
  <c r="T329" i="103"/>
  <c r="S329" i="103" s="1"/>
  <c r="AD329" i="103"/>
  <c r="U329" i="103"/>
  <c r="W329" i="103"/>
  <c r="V329" i="103" s="1"/>
  <c r="AF329" i="103"/>
  <c r="AE329" i="103" s="1"/>
  <c r="AA329" i="103"/>
  <c r="R329" i="103"/>
  <c r="Z329" i="103"/>
  <c r="Y329" i="103" s="1"/>
  <c r="U79" i="103"/>
  <c r="Z79" i="103"/>
  <c r="Y79" i="103" s="1"/>
  <c r="AD79" i="103"/>
  <c r="R79" i="103"/>
  <c r="AF79" i="103"/>
  <c r="AE79" i="103" s="1"/>
  <c r="T79" i="103"/>
  <c r="S79" i="103" s="1"/>
  <c r="AA79" i="103"/>
  <c r="AC79" i="103"/>
  <c r="AB79" i="103" s="1"/>
  <c r="W79" i="103"/>
  <c r="V79" i="103" s="1"/>
  <c r="T320" i="103"/>
  <c r="S320" i="103" s="1"/>
  <c r="AC320" i="103"/>
  <c r="AB320" i="103" s="1"/>
  <c r="U320" i="103"/>
  <c r="Z320" i="103"/>
  <c r="Y320" i="103" s="1"/>
  <c r="AD320" i="103"/>
  <c r="AF320" i="103"/>
  <c r="AE320" i="103" s="1"/>
  <c r="W320" i="103"/>
  <c r="V320" i="103" s="1"/>
  <c r="AA320" i="103"/>
  <c r="R320" i="103"/>
  <c r="AC209" i="103"/>
  <c r="AB209" i="103" s="1"/>
  <c r="T209" i="103"/>
  <c r="S209" i="103" s="1"/>
  <c r="AD209" i="103"/>
  <c r="Z209" i="103"/>
  <c r="Y209" i="103" s="1"/>
  <c r="R209" i="103"/>
  <c r="AA209" i="103"/>
  <c r="U209" i="103"/>
  <c r="W209" i="103"/>
  <c r="V209" i="103" s="1"/>
  <c r="AF209" i="103"/>
  <c r="AE209" i="103" s="1"/>
  <c r="U367" i="103"/>
  <c r="Z367" i="103"/>
  <c r="Y367" i="103" s="1"/>
  <c r="AD367" i="103"/>
  <c r="AA367" i="103"/>
  <c r="AF367" i="103"/>
  <c r="AE367" i="103" s="1"/>
  <c r="T367" i="103"/>
  <c r="S367" i="103" s="1"/>
  <c r="AC367" i="103"/>
  <c r="AB367" i="103" s="1"/>
  <c r="W367" i="103"/>
  <c r="V367" i="103" s="1"/>
  <c r="R367" i="103"/>
  <c r="R183" i="103"/>
  <c r="W183" i="103"/>
  <c r="V183" i="103" s="1"/>
  <c r="AA183" i="103"/>
  <c r="AF183" i="103"/>
  <c r="AE183" i="103" s="1"/>
  <c r="AC183" i="103"/>
  <c r="AB183" i="103" s="1"/>
  <c r="T183" i="103"/>
  <c r="S183" i="103" s="1"/>
  <c r="AD183" i="103"/>
  <c r="U183" i="103"/>
  <c r="Z183" i="103"/>
  <c r="Y183" i="103" s="1"/>
  <c r="R355" i="103"/>
  <c r="W355" i="103"/>
  <c r="V355" i="103" s="1"/>
  <c r="T355" i="103"/>
  <c r="S355" i="103" s="1"/>
  <c r="AC355" i="103"/>
  <c r="AB355" i="103" s="1"/>
  <c r="AA355" i="103"/>
  <c r="Z355" i="103"/>
  <c r="Y355" i="103" s="1"/>
  <c r="U355" i="103"/>
  <c r="AD355" i="103"/>
  <c r="AF355" i="103"/>
  <c r="AE355" i="103" s="1"/>
  <c r="M294" i="103"/>
  <c r="U294" i="103"/>
  <c r="Z294" i="103"/>
  <c r="Y294" i="103" s="1"/>
  <c r="AD294" i="103"/>
  <c r="AA294" i="103"/>
  <c r="AF294" i="103"/>
  <c r="AE294" i="103" s="1"/>
  <c r="R294" i="103"/>
  <c r="T294" i="103"/>
  <c r="S294" i="103" s="1"/>
  <c r="AC294" i="103"/>
  <c r="AB294" i="103" s="1"/>
  <c r="W294" i="103"/>
  <c r="V294" i="103" s="1"/>
  <c r="AC321" i="103"/>
  <c r="AB321" i="103" s="1"/>
  <c r="T321" i="103"/>
  <c r="S321" i="103" s="1"/>
  <c r="AD321" i="103"/>
  <c r="Z321" i="103"/>
  <c r="Y321" i="103" s="1"/>
  <c r="R321" i="103"/>
  <c r="AA321" i="103"/>
  <c r="AF321" i="103"/>
  <c r="AE321" i="103" s="1"/>
  <c r="U321" i="103"/>
  <c r="W321" i="103"/>
  <c r="V321" i="103" s="1"/>
  <c r="AC102" i="103"/>
  <c r="AB102" i="103" s="1"/>
  <c r="T102" i="103"/>
  <c r="S102" i="103" s="1"/>
  <c r="AD102" i="103"/>
  <c r="Z102" i="103"/>
  <c r="Y102" i="103" s="1"/>
  <c r="R102" i="103"/>
  <c r="AA102" i="103"/>
  <c r="U102" i="103"/>
  <c r="W102" i="103"/>
  <c r="V102" i="103" s="1"/>
  <c r="AF102" i="103"/>
  <c r="AE102" i="103" s="1"/>
  <c r="R372" i="103"/>
  <c r="W372" i="103"/>
  <c r="V372" i="103" s="1"/>
  <c r="AA372" i="103"/>
  <c r="AF372" i="103"/>
  <c r="AE372" i="103" s="1"/>
  <c r="AC372" i="103"/>
  <c r="AB372" i="103" s="1"/>
  <c r="U372" i="103"/>
  <c r="Z372" i="103"/>
  <c r="Y372" i="103" s="1"/>
  <c r="T372" i="103"/>
  <c r="S372" i="103" s="1"/>
  <c r="AD372" i="103"/>
  <c r="U253" i="103"/>
  <c r="Z253" i="103"/>
  <c r="Y253" i="103" s="1"/>
  <c r="R253" i="103"/>
  <c r="W253" i="103"/>
  <c r="V253" i="103" s="1"/>
  <c r="AA253" i="103"/>
  <c r="AF253" i="103"/>
  <c r="AE253" i="103" s="1"/>
  <c r="AC253" i="103"/>
  <c r="AB253" i="103" s="1"/>
  <c r="T253" i="103"/>
  <c r="S253" i="103" s="1"/>
  <c r="AD253" i="103"/>
  <c r="R32" i="103"/>
  <c r="W32" i="103"/>
  <c r="V32" i="103" s="1"/>
  <c r="T32" i="103"/>
  <c r="S32" i="103" s="1"/>
  <c r="AC32" i="103"/>
  <c r="AB32" i="103" s="1"/>
  <c r="AA32" i="103"/>
  <c r="Z32" i="103"/>
  <c r="Y32" i="103" s="1"/>
  <c r="AD32" i="103"/>
  <c r="AF32" i="103"/>
  <c r="AE32" i="103" s="1"/>
  <c r="U32" i="103"/>
  <c r="T200" i="103"/>
  <c r="S200" i="103" s="1"/>
  <c r="AC200" i="103"/>
  <c r="AB200" i="103" s="1"/>
  <c r="U200" i="103"/>
  <c r="Z200" i="103"/>
  <c r="Y200" i="103" s="1"/>
  <c r="AD200" i="103"/>
  <c r="AA200" i="103"/>
  <c r="R200" i="103"/>
  <c r="W200" i="103"/>
  <c r="V200" i="103" s="1"/>
  <c r="AF200" i="103"/>
  <c r="AE200" i="103" s="1"/>
  <c r="T43" i="103"/>
  <c r="S43" i="103" s="1"/>
  <c r="AD43" i="103"/>
  <c r="Z43" i="103"/>
  <c r="Y43" i="103" s="1"/>
  <c r="AF43" i="103"/>
  <c r="AE43" i="103" s="1"/>
  <c r="U43" i="103"/>
  <c r="AA43" i="103"/>
  <c r="AC43" i="103"/>
  <c r="AB43" i="103" s="1"/>
  <c r="R43" i="103"/>
  <c r="W43" i="103"/>
  <c r="V43" i="103" s="1"/>
  <c r="AA292" i="103"/>
  <c r="AF292" i="103"/>
  <c r="AE292" i="103" s="1"/>
  <c r="R292" i="103"/>
  <c r="W292" i="103"/>
  <c r="V292" i="103" s="1"/>
  <c r="T292" i="103"/>
  <c r="S292" i="103" s="1"/>
  <c r="AC292" i="103"/>
  <c r="AB292" i="103" s="1"/>
  <c r="U292" i="103"/>
  <c r="AD292" i="103"/>
  <c r="Z292" i="103"/>
  <c r="Y292" i="103" s="1"/>
  <c r="M75" i="103"/>
  <c r="AJ75" i="103" s="1"/>
  <c r="AI285" i="103"/>
  <c r="AL50" i="103"/>
  <c r="AI50" i="103" s="1"/>
  <c r="M196" i="103"/>
  <c r="AJ196" i="103" s="1"/>
  <c r="M96" i="103"/>
  <c r="AJ96" i="103" s="1"/>
  <c r="AL207" i="103"/>
  <c r="AI207" i="103" s="1"/>
  <c r="M79" i="103"/>
  <c r="AJ79" i="103" s="1"/>
  <c r="AL60" i="103"/>
  <c r="AI60" i="103" s="1"/>
  <c r="AL365" i="103"/>
  <c r="AI365" i="103" s="1"/>
  <c r="AI249" i="103"/>
  <c r="AI29" i="103"/>
  <c r="M367" i="103"/>
  <c r="AI333" i="103"/>
  <c r="AI73" i="103"/>
  <c r="AL175" i="103"/>
  <c r="AI175" i="103" s="1"/>
  <c r="AL99" i="103"/>
  <c r="AI99" i="103" s="1"/>
  <c r="AI349" i="103"/>
  <c r="AL129" i="103"/>
  <c r="AI129" i="103" s="1"/>
  <c r="AL200" i="103"/>
  <c r="AI200" i="103" s="1"/>
  <c r="AI61" i="103"/>
  <c r="M213" i="103"/>
  <c r="AJ213" i="103" s="1"/>
  <c r="AL125" i="103"/>
  <c r="M218" i="103"/>
  <c r="AJ218" i="103" s="1"/>
  <c r="AL32" i="103"/>
  <c r="AI32" i="103" s="1"/>
  <c r="AL89" i="103"/>
  <c r="AL396" i="103"/>
  <c r="AI396" i="103" s="1"/>
  <c r="AL155" i="103"/>
  <c r="AI155" i="103" s="1"/>
  <c r="T180" i="103"/>
  <c r="S180" i="103" s="1"/>
  <c r="AC180" i="103"/>
  <c r="AB180" i="103" s="1"/>
  <c r="U180" i="103"/>
  <c r="Z180" i="103"/>
  <c r="Y180" i="103" s="1"/>
  <c r="AD180" i="103"/>
  <c r="AA180" i="103"/>
  <c r="R180" i="103"/>
  <c r="AF180" i="103"/>
  <c r="AE180" i="103" s="1"/>
  <c r="W180" i="103"/>
  <c r="V180" i="103" s="1"/>
  <c r="AC394" i="103"/>
  <c r="AB394" i="103" s="1"/>
  <c r="T394" i="103"/>
  <c r="S394" i="103" s="1"/>
  <c r="AD394" i="103"/>
  <c r="R394" i="103"/>
  <c r="AA394" i="103"/>
  <c r="Z394" i="103"/>
  <c r="Y394" i="103" s="1"/>
  <c r="W394" i="103"/>
  <c r="V394" i="103" s="1"/>
  <c r="U394" i="103"/>
  <c r="AF394" i="103"/>
  <c r="AE394" i="103" s="1"/>
  <c r="U91" i="103"/>
  <c r="Z91" i="103"/>
  <c r="Y91" i="103" s="1"/>
  <c r="AD91" i="103"/>
  <c r="AA91" i="103"/>
  <c r="AF91" i="103"/>
  <c r="AE91" i="103" s="1"/>
  <c r="R91" i="103"/>
  <c r="T91" i="103"/>
  <c r="S91" i="103" s="1"/>
  <c r="AC91" i="103"/>
  <c r="AB91" i="103" s="1"/>
  <c r="W91" i="103"/>
  <c r="V91" i="103" s="1"/>
  <c r="R323" i="103"/>
  <c r="W323" i="103"/>
  <c r="V323" i="103" s="1"/>
  <c r="AA323" i="103"/>
  <c r="AF323" i="103"/>
  <c r="AE323" i="103" s="1"/>
  <c r="AC323" i="103"/>
  <c r="AB323" i="103" s="1"/>
  <c r="Z323" i="103"/>
  <c r="Y323" i="103" s="1"/>
  <c r="U323" i="103"/>
  <c r="AD323" i="103"/>
  <c r="T323" i="103"/>
  <c r="S323" i="103" s="1"/>
  <c r="AA133" i="103"/>
  <c r="AF133" i="103"/>
  <c r="AE133" i="103" s="1"/>
  <c r="R133" i="103"/>
  <c r="W133" i="103"/>
  <c r="V133" i="103" s="1"/>
  <c r="T133" i="103"/>
  <c r="S133" i="103" s="1"/>
  <c r="AC133" i="103"/>
  <c r="AB133" i="103" s="1"/>
  <c r="U133" i="103"/>
  <c r="AD133" i="103"/>
  <c r="Z133" i="103"/>
  <c r="Y133" i="103" s="1"/>
  <c r="T336" i="103"/>
  <c r="S336" i="103" s="1"/>
  <c r="AC336" i="103"/>
  <c r="AB336" i="103" s="1"/>
  <c r="U336" i="103"/>
  <c r="Z336" i="103"/>
  <c r="Y336" i="103" s="1"/>
  <c r="AD336" i="103"/>
  <c r="AF336" i="103"/>
  <c r="AE336" i="103" s="1"/>
  <c r="W336" i="103"/>
  <c r="V336" i="103" s="1"/>
  <c r="R336" i="103"/>
  <c r="AA336" i="103"/>
  <c r="U169" i="103"/>
  <c r="Z169" i="103"/>
  <c r="Y169" i="103" s="1"/>
  <c r="R169" i="103"/>
  <c r="W169" i="103"/>
  <c r="V169" i="103" s="1"/>
  <c r="AA169" i="103"/>
  <c r="AF169" i="103"/>
  <c r="AE169" i="103" s="1"/>
  <c r="AC169" i="103"/>
  <c r="AB169" i="103" s="1"/>
  <c r="T169" i="103"/>
  <c r="S169" i="103" s="1"/>
  <c r="AD169" i="103"/>
  <c r="M87" i="103"/>
  <c r="U87" i="103"/>
  <c r="Z87" i="103"/>
  <c r="Y87" i="103" s="1"/>
  <c r="AD87" i="103"/>
  <c r="T87" i="103"/>
  <c r="S87" i="103" s="1"/>
  <c r="AA87" i="103"/>
  <c r="W87" i="103"/>
  <c r="V87" i="103" s="1"/>
  <c r="AC87" i="103"/>
  <c r="AB87" i="103" s="1"/>
  <c r="AF87" i="103"/>
  <c r="AE87" i="103" s="1"/>
  <c r="R87" i="103"/>
  <c r="AA212" i="103"/>
  <c r="AF212" i="103"/>
  <c r="AE212" i="103" s="1"/>
  <c r="R212" i="103"/>
  <c r="W212" i="103"/>
  <c r="V212" i="103" s="1"/>
  <c r="T212" i="103"/>
  <c r="S212" i="103" s="1"/>
  <c r="AC212" i="103"/>
  <c r="AB212" i="103" s="1"/>
  <c r="U212" i="103"/>
  <c r="AD212" i="103"/>
  <c r="Z212" i="103"/>
  <c r="Y212" i="103" s="1"/>
  <c r="AA300" i="103"/>
  <c r="AF300" i="103"/>
  <c r="AE300" i="103" s="1"/>
  <c r="R300" i="103"/>
  <c r="W300" i="103"/>
  <c r="V300" i="103" s="1"/>
  <c r="Z300" i="103"/>
  <c r="Y300" i="103" s="1"/>
  <c r="AC300" i="103"/>
  <c r="AB300" i="103" s="1"/>
  <c r="T300" i="103"/>
  <c r="S300" i="103" s="1"/>
  <c r="U300" i="103"/>
  <c r="AD300" i="103"/>
  <c r="U106" i="103"/>
  <c r="Z106" i="103"/>
  <c r="Y106" i="103" s="1"/>
  <c r="R106" i="103"/>
  <c r="W106" i="103"/>
  <c r="V106" i="103" s="1"/>
  <c r="AA106" i="103"/>
  <c r="AF106" i="103"/>
  <c r="AE106" i="103" s="1"/>
  <c r="T106" i="103"/>
  <c r="S106" i="103" s="1"/>
  <c r="AC106" i="103"/>
  <c r="AB106" i="103" s="1"/>
  <c r="AD106" i="103"/>
  <c r="AC225" i="103"/>
  <c r="AB225" i="103" s="1"/>
  <c r="T225" i="103"/>
  <c r="S225" i="103" s="1"/>
  <c r="AD225" i="103"/>
  <c r="Z225" i="103"/>
  <c r="Y225" i="103" s="1"/>
  <c r="R225" i="103"/>
  <c r="AA225" i="103"/>
  <c r="AF225" i="103"/>
  <c r="AE225" i="103" s="1"/>
  <c r="U225" i="103"/>
  <c r="W225" i="103"/>
  <c r="V225" i="103" s="1"/>
  <c r="AC354" i="103"/>
  <c r="AB354" i="103" s="1"/>
  <c r="T354" i="103"/>
  <c r="S354" i="103" s="1"/>
  <c r="AD354" i="103"/>
  <c r="U354" i="103"/>
  <c r="W354" i="103"/>
  <c r="V354" i="103" s="1"/>
  <c r="AF354" i="103"/>
  <c r="AE354" i="103" s="1"/>
  <c r="R354" i="103"/>
  <c r="Z354" i="103"/>
  <c r="Y354" i="103" s="1"/>
  <c r="AA354" i="103"/>
  <c r="AA34" i="103"/>
  <c r="AF34" i="103"/>
  <c r="AE34" i="103" s="1"/>
  <c r="R34" i="103"/>
  <c r="W34" i="103"/>
  <c r="V34" i="103" s="1"/>
  <c r="Z34" i="103"/>
  <c r="Y34" i="103" s="1"/>
  <c r="U34" i="103"/>
  <c r="AC34" i="103"/>
  <c r="AB34" i="103" s="1"/>
  <c r="AD34" i="103"/>
  <c r="T34" i="103"/>
  <c r="S34" i="103" s="1"/>
  <c r="AA97" i="103"/>
  <c r="AF97" i="103"/>
  <c r="AE97" i="103" s="1"/>
  <c r="R97" i="103"/>
  <c r="W97" i="103"/>
  <c r="V97" i="103" s="1"/>
  <c r="Z97" i="103"/>
  <c r="Y97" i="103" s="1"/>
  <c r="T97" i="103"/>
  <c r="S97" i="103" s="1"/>
  <c r="U97" i="103"/>
  <c r="AC97" i="103"/>
  <c r="AB97" i="103" s="1"/>
  <c r="AD97" i="103"/>
  <c r="R159" i="103"/>
  <c r="W159" i="103"/>
  <c r="V159" i="103" s="1"/>
  <c r="AA159" i="103"/>
  <c r="AF159" i="103"/>
  <c r="AE159" i="103" s="1"/>
  <c r="AC159" i="103"/>
  <c r="AB159" i="103" s="1"/>
  <c r="Z159" i="103"/>
  <c r="Y159" i="103" s="1"/>
  <c r="T159" i="103"/>
  <c r="S159" i="103" s="1"/>
  <c r="U159" i="103"/>
  <c r="AD159" i="103"/>
  <c r="R226" i="103"/>
  <c r="W226" i="103"/>
  <c r="V226" i="103" s="1"/>
  <c r="T226" i="103"/>
  <c r="S226" i="103" s="1"/>
  <c r="AC226" i="103"/>
  <c r="AB226" i="103" s="1"/>
  <c r="U226" i="103"/>
  <c r="AD226" i="103"/>
  <c r="AF226" i="103"/>
  <c r="AE226" i="103" s="1"/>
  <c r="Z226" i="103"/>
  <c r="Y226" i="103" s="1"/>
  <c r="AA226" i="103"/>
  <c r="AC289" i="103"/>
  <c r="AB289" i="103" s="1"/>
  <c r="T289" i="103"/>
  <c r="S289" i="103" s="1"/>
  <c r="AD289" i="103"/>
  <c r="Z289" i="103"/>
  <c r="Y289" i="103" s="1"/>
  <c r="R289" i="103"/>
  <c r="AA289" i="103"/>
  <c r="U289" i="103"/>
  <c r="W289" i="103"/>
  <c r="V289" i="103" s="1"/>
  <c r="AF289" i="103"/>
  <c r="AE289" i="103" s="1"/>
  <c r="U359" i="103"/>
  <c r="Z359" i="103"/>
  <c r="Y359" i="103" s="1"/>
  <c r="AD359" i="103"/>
  <c r="AA359" i="103"/>
  <c r="AF359" i="103"/>
  <c r="AE359" i="103" s="1"/>
  <c r="W359" i="103"/>
  <c r="V359" i="103" s="1"/>
  <c r="R359" i="103"/>
  <c r="AC359" i="103"/>
  <c r="AB359" i="103" s="1"/>
  <c r="T359" i="103"/>
  <c r="S359" i="103" s="1"/>
  <c r="U27" i="103"/>
  <c r="Z27" i="103"/>
  <c r="Y27" i="103" s="1"/>
  <c r="AF27" i="103"/>
  <c r="AE27" i="103" s="1"/>
  <c r="W27" i="103"/>
  <c r="V27" i="103" s="1"/>
  <c r="AA27" i="103"/>
  <c r="R27" i="103"/>
  <c r="AC27" i="103"/>
  <c r="AB27" i="103" s="1"/>
  <c r="AD27" i="103"/>
  <c r="T27" i="103"/>
  <c r="S27" i="103" s="1"/>
  <c r="AC94" i="103"/>
  <c r="AB94" i="103" s="1"/>
  <c r="T94" i="103"/>
  <c r="S94" i="103" s="1"/>
  <c r="AD94" i="103"/>
  <c r="U94" i="103"/>
  <c r="W94" i="103"/>
  <c r="V94" i="103" s="1"/>
  <c r="AF94" i="103"/>
  <c r="AE94" i="103" s="1"/>
  <c r="Z94" i="103"/>
  <c r="Y94" i="103" s="1"/>
  <c r="AA94" i="103"/>
  <c r="R94" i="103"/>
  <c r="T156" i="103"/>
  <c r="S156" i="103" s="1"/>
  <c r="AC156" i="103"/>
  <c r="AB156" i="103" s="1"/>
  <c r="U156" i="103"/>
  <c r="Z156" i="103"/>
  <c r="Y156" i="103" s="1"/>
  <c r="AD156" i="103"/>
  <c r="AF156" i="103"/>
  <c r="AE156" i="103" s="1"/>
  <c r="W156" i="103"/>
  <c r="V156" i="103" s="1"/>
  <c r="AA156" i="103"/>
  <c r="R156" i="103"/>
  <c r="R219" i="103"/>
  <c r="W219" i="103"/>
  <c r="V219" i="103" s="1"/>
  <c r="AA219" i="103"/>
  <c r="AF219" i="103"/>
  <c r="AE219" i="103" s="1"/>
  <c r="AC219" i="103"/>
  <c r="AB219" i="103" s="1"/>
  <c r="T219" i="103"/>
  <c r="S219" i="103" s="1"/>
  <c r="AD219" i="103"/>
  <c r="U219" i="103"/>
  <c r="Z219" i="103"/>
  <c r="Y219" i="103" s="1"/>
  <c r="R283" i="103"/>
  <c r="W283" i="103"/>
  <c r="V283" i="103" s="1"/>
  <c r="AA283" i="103"/>
  <c r="AF283" i="103"/>
  <c r="AE283" i="103" s="1"/>
  <c r="AC283" i="103"/>
  <c r="AB283" i="103" s="1"/>
  <c r="T283" i="103"/>
  <c r="S283" i="103" s="1"/>
  <c r="AD283" i="103"/>
  <c r="U283" i="103"/>
  <c r="Z283" i="103"/>
  <c r="Y283" i="103" s="1"/>
  <c r="R348" i="103"/>
  <c r="W348" i="103"/>
  <c r="V348" i="103" s="1"/>
  <c r="AA348" i="103"/>
  <c r="AF348" i="103"/>
  <c r="AE348" i="103" s="1"/>
  <c r="AC348" i="103"/>
  <c r="AB348" i="103" s="1"/>
  <c r="Z348" i="103"/>
  <c r="Y348" i="103" s="1"/>
  <c r="T348" i="103"/>
  <c r="S348" i="103" s="1"/>
  <c r="U348" i="103"/>
  <c r="AD348" i="103"/>
  <c r="U110" i="103"/>
  <c r="Z110" i="103"/>
  <c r="Y110" i="103" s="1"/>
  <c r="R110" i="103"/>
  <c r="W110" i="103"/>
  <c r="V110" i="103" s="1"/>
  <c r="AA110" i="103"/>
  <c r="AF110" i="103"/>
  <c r="AE110" i="103" s="1"/>
  <c r="AC110" i="103"/>
  <c r="AB110" i="103" s="1"/>
  <c r="T110" i="103"/>
  <c r="S110" i="103" s="1"/>
  <c r="AD110" i="103"/>
  <c r="AA373" i="103"/>
  <c r="AF373" i="103"/>
  <c r="AE373" i="103" s="1"/>
  <c r="R373" i="103"/>
  <c r="W373" i="103"/>
  <c r="V373" i="103" s="1"/>
  <c r="Z373" i="103"/>
  <c r="Y373" i="103" s="1"/>
  <c r="U373" i="103"/>
  <c r="AD373" i="103"/>
  <c r="AC373" i="103"/>
  <c r="AB373" i="103" s="1"/>
  <c r="T373" i="103"/>
  <c r="S373" i="103" s="1"/>
  <c r="R132" i="103"/>
  <c r="W132" i="103"/>
  <c r="V132" i="103" s="1"/>
  <c r="AA132" i="103"/>
  <c r="AF132" i="103"/>
  <c r="AE132" i="103" s="1"/>
  <c r="AC132" i="103"/>
  <c r="AB132" i="103" s="1"/>
  <c r="Z132" i="103"/>
  <c r="Y132" i="103" s="1"/>
  <c r="T132" i="103"/>
  <c r="S132" i="103" s="1"/>
  <c r="AD132" i="103"/>
  <c r="U132" i="103"/>
  <c r="R250" i="103"/>
  <c r="W250" i="103"/>
  <c r="V250" i="103" s="1"/>
  <c r="T250" i="103"/>
  <c r="S250" i="103" s="1"/>
  <c r="AC250" i="103"/>
  <c r="AB250" i="103" s="1"/>
  <c r="Z250" i="103"/>
  <c r="Y250" i="103" s="1"/>
  <c r="AA250" i="103"/>
  <c r="U250" i="103"/>
  <c r="AD250" i="103"/>
  <c r="AF250" i="103"/>
  <c r="AE250" i="103" s="1"/>
  <c r="AA365" i="103"/>
  <c r="AF365" i="103"/>
  <c r="AE365" i="103" s="1"/>
  <c r="R365" i="103"/>
  <c r="W365" i="103"/>
  <c r="V365" i="103" s="1"/>
  <c r="U365" i="103"/>
  <c r="AD365" i="103"/>
  <c r="Z365" i="103"/>
  <c r="Y365" i="103" s="1"/>
  <c r="AC365" i="103"/>
  <c r="AB365" i="103" s="1"/>
  <c r="T365" i="103"/>
  <c r="S365" i="103" s="1"/>
  <c r="U49" i="103"/>
  <c r="Z49" i="103"/>
  <c r="Y49" i="103" s="1"/>
  <c r="AF49" i="103"/>
  <c r="AE49" i="103" s="1"/>
  <c r="T49" i="103"/>
  <c r="S49" i="103" s="1"/>
  <c r="AA49" i="103"/>
  <c r="AC49" i="103"/>
  <c r="AB49" i="103" s="1"/>
  <c r="R49" i="103"/>
  <c r="AD49" i="103"/>
  <c r="W49" i="103"/>
  <c r="V49" i="103" s="1"/>
  <c r="AC173" i="103"/>
  <c r="AB173" i="103" s="1"/>
  <c r="T173" i="103"/>
  <c r="S173" i="103" s="1"/>
  <c r="AD173" i="103"/>
  <c r="Z173" i="103"/>
  <c r="Y173" i="103" s="1"/>
  <c r="R173" i="103"/>
  <c r="AA173" i="103"/>
  <c r="U173" i="103"/>
  <c r="W173" i="103"/>
  <c r="V173" i="103" s="1"/>
  <c r="AF173" i="103"/>
  <c r="AE173" i="103" s="1"/>
  <c r="R298" i="103"/>
  <c r="W298" i="103"/>
  <c r="V298" i="103" s="1"/>
  <c r="T298" i="103"/>
  <c r="S298" i="103" s="1"/>
  <c r="AC298" i="103"/>
  <c r="AB298" i="103" s="1"/>
  <c r="Z298" i="103"/>
  <c r="Y298" i="103" s="1"/>
  <c r="AA298" i="103"/>
  <c r="AD298" i="103"/>
  <c r="U298" i="103"/>
  <c r="AF298" i="103"/>
  <c r="AE298" i="103" s="1"/>
  <c r="AD21" i="103"/>
  <c r="T21" i="103"/>
  <c r="S21" i="103" s="1"/>
  <c r="Z21" i="103"/>
  <c r="Y21" i="103" s="1"/>
  <c r="U21" i="103"/>
  <c r="AA21" i="103"/>
  <c r="AF21" i="103"/>
  <c r="AE21" i="103" s="1"/>
  <c r="R21" i="103"/>
  <c r="W21" i="103"/>
  <c r="V21" i="103" s="1"/>
  <c r="AC21" i="103"/>
  <c r="AB21" i="103" s="1"/>
  <c r="AA85" i="103"/>
  <c r="AF85" i="103"/>
  <c r="AE85" i="103" s="1"/>
  <c r="R85" i="103"/>
  <c r="AD85" i="103"/>
  <c r="T85" i="103"/>
  <c r="S85" i="103" s="1"/>
  <c r="Z85" i="103"/>
  <c r="Y85" i="103" s="1"/>
  <c r="AC85" i="103"/>
  <c r="AB85" i="103" s="1"/>
  <c r="U85" i="103"/>
  <c r="W85" i="103"/>
  <c r="V85" i="103" s="1"/>
  <c r="T148" i="103"/>
  <c r="S148" i="103" s="1"/>
  <c r="AC148" i="103"/>
  <c r="AB148" i="103" s="1"/>
  <c r="U148" i="103"/>
  <c r="Z148" i="103"/>
  <c r="Y148" i="103" s="1"/>
  <c r="AD148" i="103"/>
  <c r="AA148" i="103"/>
  <c r="R148" i="103"/>
  <c r="AF148" i="103"/>
  <c r="AE148" i="103" s="1"/>
  <c r="W148" i="103"/>
  <c r="V148" i="103" s="1"/>
  <c r="U214" i="103"/>
  <c r="Z214" i="103"/>
  <c r="Y214" i="103" s="1"/>
  <c r="AD214" i="103"/>
  <c r="AA214" i="103"/>
  <c r="AF214" i="103"/>
  <c r="AE214" i="103" s="1"/>
  <c r="R214" i="103"/>
  <c r="T214" i="103"/>
  <c r="S214" i="103" s="1"/>
  <c r="AC214" i="103"/>
  <c r="AB214" i="103" s="1"/>
  <c r="W214" i="103"/>
  <c r="V214" i="103" s="1"/>
  <c r="U278" i="103"/>
  <c r="Z278" i="103"/>
  <c r="Y278" i="103" s="1"/>
  <c r="AD278" i="103"/>
  <c r="AA278" i="103"/>
  <c r="AF278" i="103"/>
  <c r="AE278" i="103" s="1"/>
  <c r="R278" i="103"/>
  <c r="T278" i="103"/>
  <c r="S278" i="103" s="1"/>
  <c r="AC278" i="103"/>
  <c r="AB278" i="103" s="1"/>
  <c r="W278" i="103"/>
  <c r="V278" i="103" s="1"/>
  <c r="R347" i="103"/>
  <c r="W347" i="103"/>
  <c r="V347" i="103" s="1"/>
  <c r="T347" i="103"/>
  <c r="S347" i="103" s="1"/>
  <c r="AC347" i="103"/>
  <c r="AB347" i="103" s="1"/>
  <c r="U347" i="103"/>
  <c r="AD347" i="103"/>
  <c r="AF347" i="103"/>
  <c r="AE347" i="103" s="1"/>
  <c r="AA347" i="103"/>
  <c r="Z347" i="103"/>
  <c r="Y347" i="103" s="1"/>
  <c r="W31" i="103"/>
  <c r="V31" i="103" s="1"/>
  <c r="AA31" i="103"/>
  <c r="R31" i="103"/>
  <c r="AC31" i="103"/>
  <c r="AB31" i="103" s="1"/>
  <c r="T31" i="103"/>
  <c r="S31" i="103" s="1"/>
  <c r="AD31" i="103"/>
  <c r="AF31" i="103"/>
  <c r="AE31" i="103" s="1"/>
  <c r="U31" i="103"/>
  <c r="Z31" i="103"/>
  <c r="Y31" i="103" s="1"/>
  <c r="U98" i="103"/>
  <c r="Z98" i="103"/>
  <c r="Y98" i="103" s="1"/>
  <c r="R98" i="103"/>
  <c r="W98" i="103"/>
  <c r="V98" i="103" s="1"/>
  <c r="AA98" i="103"/>
  <c r="AF98" i="103"/>
  <c r="AE98" i="103" s="1"/>
  <c r="AC98" i="103"/>
  <c r="AB98" i="103" s="1"/>
  <c r="T98" i="103"/>
  <c r="S98" i="103" s="1"/>
  <c r="AD98" i="103"/>
  <c r="AA160" i="103"/>
  <c r="AF160" i="103"/>
  <c r="AE160" i="103" s="1"/>
  <c r="R160" i="103"/>
  <c r="W160" i="103"/>
  <c r="V160" i="103" s="1"/>
  <c r="T160" i="103"/>
  <c r="S160" i="103" s="1"/>
  <c r="AC160" i="103"/>
  <c r="AB160" i="103" s="1"/>
  <c r="U160" i="103"/>
  <c r="AD160" i="103"/>
  <c r="Z160" i="103"/>
  <c r="Y160" i="103" s="1"/>
  <c r="M223" i="103"/>
  <c r="T223" i="103"/>
  <c r="S223" i="103" s="1"/>
  <c r="AD223" i="103"/>
  <c r="U223" i="103"/>
  <c r="Z223" i="103"/>
  <c r="Y223" i="103" s="1"/>
  <c r="R223" i="103"/>
  <c r="AA223" i="103"/>
  <c r="AC223" i="103"/>
  <c r="AB223" i="103" s="1"/>
  <c r="W223" i="103"/>
  <c r="V223" i="103" s="1"/>
  <c r="AF223" i="103"/>
  <c r="AE223" i="103" s="1"/>
  <c r="R290" i="103"/>
  <c r="W290" i="103"/>
  <c r="V290" i="103" s="1"/>
  <c r="T290" i="103"/>
  <c r="S290" i="103" s="1"/>
  <c r="AC290" i="103"/>
  <c r="AB290" i="103" s="1"/>
  <c r="U290" i="103"/>
  <c r="AD290" i="103"/>
  <c r="AF290" i="103"/>
  <c r="AE290" i="103" s="1"/>
  <c r="Z290" i="103"/>
  <c r="Y290" i="103" s="1"/>
  <c r="AA290" i="103"/>
  <c r="R338" i="103"/>
  <c r="W338" i="103"/>
  <c r="V338" i="103" s="1"/>
  <c r="T338" i="103"/>
  <c r="S338" i="103" s="1"/>
  <c r="AC338" i="103"/>
  <c r="AB338" i="103" s="1"/>
  <c r="U338" i="103"/>
  <c r="AD338" i="103"/>
  <c r="AF338" i="103"/>
  <c r="AE338" i="103" s="1"/>
  <c r="AA338" i="103"/>
  <c r="Z338" i="103"/>
  <c r="Y338" i="103" s="1"/>
  <c r="U399" i="103"/>
  <c r="Z399" i="103"/>
  <c r="Y399" i="103" s="1"/>
  <c r="AD399" i="103"/>
  <c r="AA399" i="103"/>
  <c r="AF399" i="103"/>
  <c r="AE399" i="103" s="1"/>
  <c r="T399" i="103"/>
  <c r="S399" i="103" s="1"/>
  <c r="AC399" i="103"/>
  <c r="AB399" i="103" s="1"/>
  <c r="R399" i="103"/>
  <c r="W399" i="103"/>
  <c r="V399" i="103" s="1"/>
  <c r="AA105" i="103"/>
  <c r="AF105" i="103"/>
  <c r="AE105" i="103" s="1"/>
  <c r="R105" i="103"/>
  <c r="W105" i="103"/>
  <c r="V105" i="103" s="1"/>
  <c r="T105" i="103"/>
  <c r="S105" i="103" s="1"/>
  <c r="AC105" i="103"/>
  <c r="AB105" i="103" s="1"/>
  <c r="U105" i="103"/>
  <c r="AD105" i="103"/>
  <c r="Z105" i="103"/>
  <c r="Y105" i="103" s="1"/>
  <c r="R339" i="103"/>
  <c r="W339" i="103"/>
  <c r="V339" i="103" s="1"/>
  <c r="AA339" i="103"/>
  <c r="AF339" i="103"/>
  <c r="AE339" i="103" s="1"/>
  <c r="AC339" i="103"/>
  <c r="AB339" i="103" s="1"/>
  <c r="Z339" i="103"/>
  <c r="Y339" i="103" s="1"/>
  <c r="T339" i="103"/>
  <c r="S339" i="103" s="1"/>
  <c r="AD339" i="103"/>
  <c r="U339" i="103"/>
  <c r="AA48" i="103"/>
  <c r="AF48" i="103"/>
  <c r="AE48" i="103" s="1"/>
  <c r="U48" i="103"/>
  <c r="W48" i="103"/>
  <c r="V48" i="103" s="1"/>
  <c r="AC48" i="103"/>
  <c r="AB48" i="103" s="1"/>
  <c r="R48" i="103"/>
  <c r="AD48" i="103"/>
  <c r="T48" i="103"/>
  <c r="S48" i="103" s="1"/>
  <c r="Z48" i="103"/>
  <c r="Y48" i="103" s="1"/>
  <c r="U29" i="103"/>
  <c r="AA29" i="103"/>
  <c r="AF29" i="103"/>
  <c r="AE29" i="103" s="1"/>
  <c r="R29" i="103"/>
  <c r="W29" i="103"/>
  <c r="V29" i="103" s="1"/>
  <c r="AC29" i="103"/>
  <c r="AB29" i="103" s="1"/>
  <c r="AD29" i="103"/>
  <c r="T29" i="103"/>
  <c r="S29" i="103" s="1"/>
  <c r="Z29" i="103"/>
  <c r="Y29" i="103" s="1"/>
  <c r="U269" i="103"/>
  <c r="Z269" i="103"/>
  <c r="Y269" i="103" s="1"/>
  <c r="R269" i="103"/>
  <c r="W269" i="103"/>
  <c r="V269" i="103" s="1"/>
  <c r="AA269" i="103"/>
  <c r="AF269" i="103"/>
  <c r="AE269" i="103" s="1"/>
  <c r="AC269" i="103"/>
  <c r="AB269" i="103" s="1"/>
  <c r="T269" i="103"/>
  <c r="S269" i="103" s="1"/>
  <c r="AD269" i="103"/>
  <c r="T10" i="103"/>
  <c r="S10" i="103" s="1"/>
  <c r="AC10" i="103"/>
  <c r="AB10" i="103" s="1"/>
  <c r="U10" i="103"/>
  <c r="Z10" i="103"/>
  <c r="Y10" i="103" s="1"/>
  <c r="AD10" i="103"/>
  <c r="AA10" i="103"/>
  <c r="AF10" i="103"/>
  <c r="AE10" i="103" s="1"/>
  <c r="R10" i="103"/>
  <c r="W10" i="103"/>
  <c r="V10" i="103" s="1"/>
  <c r="T136" i="103"/>
  <c r="S136" i="103" s="1"/>
  <c r="AD136" i="103"/>
  <c r="U136" i="103"/>
  <c r="Z136" i="103"/>
  <c r="Y136" i="103" s="1"/>
  <c r="W136" i="103"/>
  <c r="V136" i="103" s="1"/>
  <c r="AF136" i="103"/>
  <c r="AE136" i="103" s="1"/>
  <c r="R136" i="103"/>
  <c r="AA136" i="103"/>
  <c r="AC136" i="103"/>
  <c r="AB136" i="103" s="1"/>
  <c r="R266" i="103"/>
  <c r="W266" i="103"/>
  <c r="V266" i="103" s="1"/>
  <c r="T266" i="103"/>
  <c r="S266" i="103" s="1"/>
  <c r="AC266" i="103"/>
  <c r="AB266" i="103" s="1"/>
  <c r="Z266" i="103"/>
  <c r="Y266" i="103" s="1"/>
  <c r="AA266" i="103"/>
  <c r="AD266" i="103"/>
  <c r="U266" i="103"/>
  <c r="AF266" i="103"/>
  <c r="AE266" i="103" s="1"/>
  <c r="U90" i="103"/>
  <c r="Z90" i="103"/>
  <c r="Y90" i="103" s="1"/>
  <c r="R90" i="103"/>
  <c r="W90" i="103"/>
  <c r="V90" i="103" s="1"/>
  <c r="AA90" i="103"/>
  <c r="AF90" i="103"/>
  <c r="AE90" i="103" s="1"/>
  <c r="AC90" i="103"/>
  <c r="AB90" i="103" s="1"/>
  <c r="AD90" i="103"/>
  <c r="T90" i="103"/>
  <c r="S90" i="103" s="1"/>
  <c r="T215" i="103"/>
  <c r="S215" i="103" s="1"/>
  <c r="AD215" i="103"/>
  <c r="U215" i="103"/>
  <c r="Z215" i="103"/>
  <c r="Y215" i="103" s="1"/>
  <c r="W215" i="103"/>
  <c r="V215" i="103" s="1"/>
  <c r="AF215" i="103"/>
  <c r="AE215" i="103" s="1"/>
  <c r="AA215" i="103"/>
  <c r="AC215" i="103"/>
  <c r="AB215" i="103" s="1"/>
  <c r="R215" i="103"/>
  <c r="T344" i="103"/>
  <c r="S344" i="103" s="1"/>
  <c r="AC344" i="103"/>
  <c r="AB344" i="103" s="1"/>
  <c r="U344" i="103"/>
  <c r="Z344" i="103"/>
  <c r="Y344" i="103" s="1"/>
  <c r="AD344" i="103"/>
  <c r="AA344" i="103"/>
  <c r="R344" i="103"/>
  <c r="W344" i="103"/>
  <c r="V344" i="103" s="1"/>
  <c r="AF344" i="103"/>
  <c r="AE344" i="103" s="1"/>
  <c r="M326" i="103"/>
  <c r="AJ326" i="103" s="1"/>
  <c r="M276" i="103"/>
  <c r="AA276" i="103"/>
  <c r="AF276" i="103"/>
  <c r="AE276" i="103" s="1"/>
  <c r="R276" i="103"/>
  <c r="W276" i="103"/>
  <c r="V276" i="103" s="1"/>
  <c r="T276" i="103"/>
  <c r="S276" i="103" s="1"/>
  <c r="AC276" i="103"/>
  <c r="AB276" i="103" s="1"/>
  <c r="U276" i="103"/>
  <c r="AD276" i="103"/>
  <c r="Z276" i="103"/>
  <c r="Y276" i="103" s="1"/>
  <c r="AA152" i="103"/>
  <c r="AF152" i="103"/>
  <c r="AE152" i="103" s="1"/>
  <c r="R152" i="103"/>
  <c r="W152" i="103"/>
  <c r="V152" i="103" s="1"/>
  <c r="Z152" i="103"/>
  <c r="Y152" i="103" s="1"/>
  <c r="AC152" i="103"/>
  <c r="AB152" i="103" s="1"/>
  <c r="AD152" i="103"/>
  <c r="T152" i="103"/>
  <c r="S152" i="103" s="1"/>
  <c r="U152" i="103"/>
  <c r="T61" i="103"/>
  <c r="S61" i="103" s="1"/>
  <c r="AD61" i="103"/>
  <c r="R61" i="103"/>
  <c r="Z61" i="103"/>
  <c r="Y61" i="103" s="1"/>
  <c r="AF61" i="103"/>
  <c r="AE61" i="103" s="1"/>
  <c r="AA61" i="103"/>
  <c r="AC61" i="103"/>
  <c r="AB61" i="103" s="1"/>
  <c r="U61" i="103"/>
  <c r="W61" i="103"/>
  <c r="V61" i="103" s="1"/>
  <c r="R65" i="103"/>
  <c r="W65" i="103"/>
  <c r="V65" i="103" s="1"/>
  <c r="AA65" i="103"/>
  <c r="AF65" i="103"/>
  <c r="AE65" i="103" s="1"/>
  <c r="U65" i="103"/>
  <c r="AC65" i="103"/>
  <c r="AB65" i="103" s="1"/>
  <c r="AD65" i="103"/>
  <c r="T65" i="103"/>
  <c r="S65" i="103" s="1"/>
  <c r="Z65" i="103"/>
  <c r="Y65" i="103" s="1"/>
  <c r="T146" i="103"/>
  <c r="S146" i="103" s="1"/>
  <c r="AD146" i="103"/>
  <c r="U146" i="103"/>
  <c r="Z146" i="103"/>
  <c r="Y146" i="103" s="1"/>
  <c r="AF146" i="103"/>
  <c r="AE146" i="103" s="1"/>
  <c r="R146" i="103"/>
  <c r="AA146" i="103"/>
  <c r="AC146" i="103"/>
  <c r="AB146" i="103" s="1"/>
  <c r="W146" i="103"/>
  <c r="V146" i="103" s="1"/>
  <c r="R33" i="103"/>
  <c r="W33" i="103"/>
  <c r="V33" i="103" s="1"/>
  <c r="AA33" i="103"/>
  <c r="AF33" i="103"/>
  <c r="AE33" i="103" s="1"/>
  <c r="AC33" i="103"/>
  <c r="AB33" i="103" s="1"/>
  <c r="U33" i="103"/>
  <c r="Z33" i="103"/>
  <c r="Y33" i="103" s="1"/>
  <c r="T33" i="103"/>
  <c r="S33" i="103" s="1"/>
  <c r="AD33" i="103"/>
  <c r="R387" i="103"/>
  <c r="W387" i="103"/>
  <c r="V387" i="103" s="1"/>
  <c r="T387" i="103"/>
  <c r="S387" i="103" s="1"/>
  <c r="AC387" i="103"/>
  <c r="AB387" i="103" s="1"/>
  <c r="AA387" i="103"/>
  <c r="AD387" i="103"/>
  <c r="Z387" i="103"/>
  <c r="Y387" i="103" s="1"/>
  <c r="U387" i="103"/>
  <c r="AF387" i="103"/>
  <c r="AE387" i="103" s="1"/>
  <c r="T100" i="103"/>
  <c r="S100" i="103" s="1"/>
  <c r="AD100" i="103"/>
  <c r="U100" i="103"/>
  <c r="Z100" i="103"/>
  <c r="Y100" i="103" s="1"/>
  <c r="R100" i="103"/>
  <c r="AA100" i="103"/>
  <c r="AC100" i="103"/>
  <c r="AB100" i="103" s="1"/>
  <c r="AF100" i="103"/>
  <c r="AE100" i="103" s="1"/>
  <c r="W100" i="103"/>
  <c r="V100" i="103" s="1"/>
  <c r="U107" i="103"/>
  <c r="Z107" i="103"/>
  <c r="Y107" i="103" s="1"/>
  <c r="AD107" i="103"/>
  <c r="R107" i="103"/>
  <c r="AA107" i="103"/>
  <c r="T107" i="103"/>
  <c r="S107" i="103" s="1"/>
  <c r="W107" i="103"/>
  <c r="V107" i="103" s="1"/>
  <c r="AC107" i="103"/>
  <c r="AB107" i="103" s="1"/>
  <c r="AF107" i="103"/>
  <c r="AE107" i="103" s="1"/>
  <c r="T179" i="103"/>
  <c r="S179" i="103" s="1"/>
  <c r="AD179" i="103"/>
  <c r="U179" i="103"/>
  <c r="Z179" i="103"/>
  <c r="Y179" i="103" s="1"/>
  <c r="W179" i="103"/>
  <c r="V179" i="103" s="1"/>
  <c r="AF179" i="103"/>
  <c r="AE179" i="103" s="1"/>
  <c r="AA179" i="103"/>
  <c r="AC179" i="103"/>
  <c r="AB179" i="103" s="1"/>
  <c r="R179" i="103"/>
  <c r="AA260" i="103"/>
  <c r="AF260" i="103"/>
  <c r="AE260" i="103" s="1"/>
  <c r="R260" i="103"/>
  <c r="W260" i="103"/>
  <c r="V260" i="103" s="1"/>
  <c r="T260" i="103"/>
  <c r="S260" i="103" s="1"/>
  <c r="AC260" i="103"/>
  <c r="AB260" i="103" s="1"/>
  <c r="U260" i="103"/>
  <c r="AD260" i="103"/>
  <c r="Z260" i="103"/>
  <c r="Y260" i="103" s="1"/>
  <c r="R158" i="103"/>
  <c r="W158" i="103"/>
  <c r="V158" i="103" s="1"/>
  <c r="T158" i="103"/>
  <c r="S158" i="103" s="1"/>
  <c r="AC158" i="103"/>
  <c r="AB158" i="103" s="1"/>
  <c r="U158" i="103"/>
  <c r="AD158" i="103"/>
  <c r="AF158" i="103"/>
  <c r="AE158" i="103" s="1"/>
  <c r="Z158" i="103"/>
  <c r="Y158" i="103" s="1"/>
  <c r="AA158" i="103"/>
  <c r="AA58" i="103"/>
  <c r="AF58" i="103"/>
  <c r="AE58" i="103" s="1"/>
  <c r="R58" i="103"/>
  <c r="AD58" i="103"/>
  <c r="T58" i="103"/>
  <c r="S58" i="103" s="1"/>
  <c r="Z58" i="103"/>
  <c r="Y58" i="103" s="1"/>
  <c r="U58" i="103"/>
  <c r="W58" i="103"/>
  <c r="V58" i="103" s="1"/>
  <c r="AC58" i="103"/>
  <c r="AB58" i="103" s="1"/>
  <c r="R211" i="103"/>
  <c r="W211" i="103"/>
  <c r="V211" i="103" s="1"/>
  <c r="AA211" i="103"/>
  <c r="AF211" i="103"/>
  <c r="AE211" i="103" s="1"/>
  <c r="AC211" i="103"/>
  <c r="AB211" i="103" s="1"/>
  <c r="Z211" i="103"/>
  <c r="Y211" i="103" s="1"/>
  <c r="AD211" i="103"/>
  <c r="T211" i="103"/>
  <c r="S211" i="103" s="1"/>
  <c r="U211" i="103"/>
  <c r="AC6" i="103"/>
  <c r="AB6" i="103" s="1"/>
  <c r="AA6" i="103"/>
  <c r="R6" i="103"/>
  <c r="AD6" i="103"/>
  <c r="W6" i="103"/>
  <c r="V6" i="103" s="1"/>
  <c r="AF6" i="103"/>
  <c r="AE6" i="103" s="1"/>
  <c r="T6" i="103"/>
  <c r="S6" i="103" s="1"/>
  <c r="Z6" i="103"/>
  <c r="Y6" i="103" s="1"/>
  <c r="X6" i="103"/>
  <c r="U6" i="103"/>
  <c r="T216" i="103"/>
  <c r="S216" i="103" s="1"/>
  <c r="AC216" i="103"/>
  <c r="AB216" i="103" s="1"/>
  <c r="U216" i="103"/>
  <c r="Z216" i="103"/>
  <c r="Y216" i="103" s="1"/>
  <c r="AD216" i="103"/>
  <c r="AA216" i="103"/>
  <c r="R216" i="103"/>
  <c r="AF216" i="103"/>
  <c r="AE216" i="103" s="1"/>
  <c r="W216" i="103"/>
  <c r="V216" i="103" s="1"/>
  <c r="AC273" i="103"/>
  <c r="AB273" i="103" s="1"/>
  <c r="T273" i="103"/>
  <c r="S273" i="103" s="1"/>
  <c r="AD273" i="103"/>
  <c r="Z273" i="103"/>
  <c r="Y273" i="103" s="1"/>
  <c r="R273" i="103"/>
  <c r="AA273" i="103"/>
  <c r="U273" i="103"/>
  <c r="AF273" i="103"/>
  <c r="AE273" i="103" s="1"/>
  <c r="W273" i="103"/>
  <c r="V273" i="103" s="1"/>
  <c r="AA109" i="103"/>
  <c r="AF109" i="103"/>
  <c r="AE109" i="103" s="1"/>
  <c r="R109" i="103"/>
  <c r="W109" i="103"/>
  <c r="V109" i="103" s="1"/>
  <c r="Z109" i="103"/>
  <c r="Y109" i="103" s="1"/>
  <c r="T109" i="103"/>
  <c r="S109" i="103" s="1"/>
  <c r="U109" i="103"/>
  <c r="AC109" i="103"/>
  <c r="AB109" i="103" s="1"/>
  <c r="AD109" i="103"/>
  <c r="T343" i="103"/>
  <c r="S343" i="103" s="1"/>
  <c r="AD343" i="103"/>
  <c r="U343" i="103"/>
  <c r="Z343" i="103"/>
  <c r="Y343" i="103" s="1"/>
  <c r="W343" i="103"/>
  <c r="V343" i="103" s="1"/>
  <c r="AF343" i="103"/>
  <c r="AE343" i="103" s="1"/>
  <c r="AC343" i="103"/>
  <c r="AB343" i="103" s="1"/>
  <c r="R343" i="103"/>
  <c r="AA343" i="103"/>
  <c r="T121" i="103"/>
  <c r="S121" i="103" s="1"/>
  <c r="AC121" i="103"/>
  <c r="AB121" i="103" s="1"/>
  <c r="U121" i="103"/>
  <c r="Z121" i="103"/>
  <c r="Y121" i="103" s="1"/>
  <c r="AD121" i="103"/>
  <c r="AA121" i="103"/>
  <c r="R121" i="103"/>
  <c r="AF121" i="103"/>
  <c r="AE121" i="103" s="1"/>
  <c r="W121" i="103"/>
  <c r="V121" i="103" s="1"/>
  <c r="T155" i="103"/>
  <c r="S155" i="103" s="1"/>
  <c r="AD155" i="103"/>
  <c r="U155" i="103"/>
  <c r="Z155" i="103"/>
  <c r="Y155" i="103" s="1"/>
  <c r="R155" i="103"/>
  <c r="AA155" i="103"/>
  <c r="AC155" i="103"/>
  <c r="AB155" i="103" s="1"/>
  <c r="W155" i="103"/>
  <c r="V155" i="103" s="1"/>
  <c r="AF155" i="103"/>
  <c r="AE155" i="103" s="1"/>
  <c r="U286" i="103"/>
  <c r="Z286" i="103"/>
  <c r="Y286" i="103" s="1"/>
  <c r="AD286" i="103"/>
  <c r="AA286" i="103"/>
  <c r="AF286" i="103"/>
  <c r="AE286" i="103" s="1"/>
  <c r="W286" i="103"/>
  <c r="V286" i="103" s="1"/>
  <c r="R286" i="103"/>
  <c r="AC286" i="103"/>
  <c r="AB286" i="103" s="1"/>
  <c r="T286" i="103"/>
  <c r="S286" i="103" s="1"/>
  <c r="R15" i="103"/>
  <c r="AC15" i="103"/>
  <c r="AB15" i="103" s="1"/>
  <c r="T15" i="103"/>
  <c r="S15" i="103" s="1"/>
  <c r="AD15" i="103"/>
  <c r="U15" i="103"/>
  <c r="Z15" i="103"/>
  <c r="Y15" i="103" s="1"/>
  <c r="AF15" i="103"/>
  <c r="AE15" i="103" s="1"/>
  <c r="W15" i="103"/>
  <c r="V15" i="103" s="1"/>
  <c r="AA15" i="103"/>
  <c r="U198" i="103"/>
  <c r="Z198" i="103"/>
  <c r="Y198" i="103" s="1"/>
  <c r="AD198" i="103"/>
  <c r="AA198" i="103"/>
  <c r="AF198" i="103"/>
  <c r="AE198" i="103" s="1"/>
  <c r="R198" i="103"/>
  <c r="T198" i="103"/>
  <c r="S198" i="103" s="1"/>
  <c r="AC198" i="103"/>
  <c r="AB198" i="103" s="1"/>
  <c r="W198" i="103"/>
  <c r="V198" i="103" s="1"/>
  <c r="T360" i="103"/>
  <c r="S360" i="103" s="1"/>
  <c r="AD360" i="103"/>
  <c r="U360" i="103"/>
  <c r="Z360" i="103"/>
  <c r="Y360" i="103" s="1"/>
  <c r="AC360" i="103"/>
  <c r="AB360" i="103" s="1"/>
  <c r="AA360" i="103"/>
  <c r="W360" i="103"/>
  <c r="V360" i="103" s="1"/>
  <c r="R360" i="103"/>
  <c r="AF360" i="103"/>
  <c r="AE360" i="103" s="1"/>
  <c r="U350" i="103"/>
  <c r="Z350" i="103"/>
  <c r="Y350" i="103" s="1"/>
  <c r="R350" i="103"/>
  <c r="W350" i="103"/>
  <c r="V350" i="103" s="1"/>
  <c r="AA350" i="103"/>
  <c r="AF350" i="103"/>
  <c r="AE350" i="103" s="1"/>
  <c r="T350" i="103"/>
  <c r="S350" i="103" s="1"/>
  <c r="AC350" i="103"/>
  <c r="AB350" i="103" s="1"/>
  <c r="AD350" i="103"/>
  <c r="U99" i="103"/>
  <c r="Z99" i="103"/>
  <c r="Y99" i="103" s="1"/>
  <c r="AD99" i="103"/>
  <c r="AA99" i="103"/>
  <c r="AF99" i="103"/>
  <c r="AE99" i="103" s="1"/>
  <c r="W99" i="103"/>
  <c r="V99" i="103" s="1"/>
  <c r="AC99" i="103"/>
  <c r="AB99" i="103" s="1"/>
  <c r="R99" i="103"/>
  <c r="T99" i="103"/>
  <c r="S99" i="103" s="1"/>
  <c r="T376" i="103"/>
  <c r="S376" i="103" s="1"/>
  <c r="AD376" i="103"/>
  <c r="U376" i="103"/>
  <c r="Z376" i="103"/>
  <c r="Y376" i="103" s="1"/>
  <c r="AC376" i="103"/>
  <c r="AB376" i="103" s="1"/>
  <c r="AA376" i="103"/>
  <c r="R376" i="103"/>
  <c r="AF376" i="103"/>
  <c r="AE376" i="103" s="1"/>
  <c r="W376" i="103"/>
  <c r="V376" i="103" s="1"/>
  <c r="AA316" i="103"/>
  <c r="AF316" i="103"/>
  <c r="AE316" i="103" s="1"/>
  <c r="R316" i="103"/>
  <c r="W316" i="103"/>
  <c r="V316" i="103" s="1"/>
  <c r="Z316" i="103"/>
  <c r="Y316" i="103" s="1"/>
  <c r="AD316" i="103"/>
  <c r="AC316" i="103"/>
  <c r="AB316" i="103" s="1"/>
  <c r="T316" i="103"/>
  <c r="S316" i="103" s="1"/>
  <c r="U316" i="103"/>
  <c r="R234" i="103"/>
  <c r="W234" i="103"/>
  <c r="V234" i="103" s="1"/>
  <c r="T234" i="103"/>
  <c r="S234" i="103" s="1"/>
  <c r="AC234" i="103"/>
  <c r="AB234" i="103" s="1"/>
  <c r="Z234" i="103"/>
  <c r="Y234" i="103" s="1"/>
  <c r="AA234" i="103"/>
  <c r="AD234" i="103"/>
  <c r="AF234" i="103"/>
  <c r="AE234" i="103" s="1"/>
  <c r="U234" i="103"/>
  <c r="AC217" i="103"/>
  <c r="AB217" i="103" s="1"/>
  <c r="T217" i="103"/>
  <c r="S217" i="103" s="1"/>
  <c r="AD217" i="103"/>
  <c r="U217" i="103"/>
  <c r="W217" i="103"/>
  <c r="V217" i="103" s="1"/>
  <c r="AF217" i="103"/>
  <c r="AE217" i="103" s="1"/>
  <c r="R217" i="103"/>
  <c r="Z217" i="103"/>
  <c r="Y217" i="103" s="1"/>
  <c r="AA217" i="103"/>
  <c r="T89" i="103"/>
  <c r="S89" i="103" s="1"/>
  <c r="AA89" i="103"/>
  <c r="AF89" i="103"/>
  <c r="AE89" i="103" s="1"/>
  <c r="W89" i="103"/>
  <c r="V89" i="103" s="1"/>
  <c r="R89" i="103"/>
  <c r="AC89" i="103"/>
  <c r="AB89" i="103" s="1"/>
  <c r="U89" i="103"/>
  <c r="AD89" i="103"/>
  <c r="Z89" i="103"/>
  <c r="Y89" i="103" s="1"/>
  <c r="M251" i="103"/>
  <c r="R251" i="103"/>
  <c r="W251" i="103"/>
  <c r="V251" i="103" s="1"/>
  <c r="AA251" i="103"/>
  <c r="AF251" i="103"/>
  <c r="AE251" i="103" s="1"/>
  <c r="AC251" i="103"/>
  <c r="AB251" i="103" s="1"/>
  <c r="T251" i="103"/>
  <c r="S251" i="103" s="1"/>
  <c r="AD251" i="103"/>
  <c r="U251" i="103"/>
  <c r="Z251" i="103"/>
  <c r="Y251" i="103" s="1"/>
  <c r="T163" i="103"/>
  <c r="S163" i="103" s="1"/>
  <c r="AD163" i="103"/>
  <c r="U163" i="103"/>
  <c r="Z163" i="103"/>
  <c r="Y163" i="103" s="1"/>
  <c r="W163" i="103"/>
  <c r="V163" i="103" s="1"/>
  <c r="AF163" i="103"/>
  <c r="AE163" i="103" s="1"/>
  <c r="R163" i="103"/>
  <c r="AA163" i="103"/>
  <c r="AC163" i="103"/>
  <c r="AB163" i="103" s="1"/>
  <c r="R330" i="103"/>
  <c r="W330" i="103"/>
  <c r="V330" i="103" s="1"/>
  <c r="T330" i="103"/>
  <c r="S330" i="103" s="1"/>
  <c r="AC330" i="103"/>
  <c r="AB330" i="103" s="1"/>
  <c r="Z330" i="103"/>
  <c r="Y330" i="103" s="1"/>
  <c r="AA330" i="103"/>
  <c r="AF330" i="103"/>
  <c r="AE330" i="103" s="1"/>
  <c r="AD330" i="103"/>
  <c r="U330" i="103"/>
  <c r="M346" i="103"/>
  <c r="R346" i="103"/>
  <c r="W346" i="103"/>
  <c r="V346" i="103" s="1"/>
  <c r="AC346" i="103"/>
  <c r="AB346" i="103" s="1"/>
  <c r="T346" i="103"/>
  <c r="S346" i="103" s="1"/>
  <c r="AD346" i="103"/>
  <c r="Z346" i="103"/>
  <c r="Y346" i="103" s="1"/>
  <c r="AA346" i="103"/>
  <c r="U346" i="103"/>
  <c r="AF346" i="103"/>
  <c r="AE346" i="103" s="1"/>
  <c r="AA268" i="103"/>
  <c r="AF268" i="103"/>
  <c r="AE268" i="103" s="1"/>
  <c r="R268" i="103"/>
  <c r="W268" i="103"/>
  <c r="V268" i="103" s="1"/>
  <c r="Z268" i="103"/>
  <c r="Y268" i="103" s="1"/>
  <c r="T268" i="103"/>
  <c r="S268" i="103" s="1"/>
  <c r="AC268" i="103"/>
  <c r="AB268" i="103" s="1"/>
  <c r="AD268" i="103"/>
  <c r="U268" i="103"/>
  <c r="AC297" i="103"/>
  <c r="AB297" i="103" s="1"/>
  <c r="T297" i="103"/>
  <c r="S297" i="103" s="1"/>
  <c r="AD297" i="103"/>
  <c r="U297" i="103"/>
  <c r="W297" i="103"/>
  <c r="V297" i="103" s="1"/>
  <c r="AF297" i="103"/>
  <c r="AE297" i="103" s="1"/>
  <c r="Z297" i="103"/>
  <c r="Y297" i="103" s="1"/>
  <c r="R297" i="103"/>
  <c r="AA297" i="103"/>
  <c r="AC281" i="103"/>
  <c r="AB281" i="103" s="1"/>
  <c r="T281" i="103"/>
  <c r="S281" i="103" s="1"/>
  <c r="AD281" i="103"/>
  <c r="U281" i="103"/>
  <c r="W281" i="103"/>
  <c r="V281" i="103" s="1"/>
  <c r="AF281" i="103"/>
  <c r="AE281" i="103" s="1"/>
  <c r="Z281" i="103"/>
  <c r="Y281" i="103" s="1"/>
  <c r="AA281" i="103"/>
  <c r="R281" i="103"/>
  <c r="U358" i="103"/>
  <c r="Z358" i="103"/>
  <c r="Y358" i="103" s="1"/>
  <c r="R358" i="103"/>
  <c r="W358" i="103"/>
  <c r="V358" i="103" s="1"/>
  <c r="AA358" i="103"/>
  <c r="AF358" i="103"/>
  <c r="AE358" i="103" s="1"/>
  <c r="T358" i="103"/>
  <c r="S358" i="103" s="1"/>
  <c r="AD358" i="103"/>
  <c r="AC358" i="103"/>
  <c r="AB358" i="103" s="1"/>
  <c r="AA184" i="103"/>
  <c r="AF184" i="103"/>
  <c r="AE184" i="103" s="1"/>
  <c r="R184" i="103"/>
  <c r="W184" i="103"/>
  <c r="V184" i="103" s="1"/>
  <c r="Z184" i="103"/>
  <c r="Y184" i="103" s="1"/>
  <c r="AC184" i="103"/>
  <c r="AB184" i="103" s="1"/>
  <c r="AD184" i="103"/>
  <c r="T184" i="103"/>
  <c r="S184" i="103" s="1"/>
  <c r="U184" i="103"/>
  <c r="R72" i="103"/>
  <c r="W72" i="103"/>
  <c r="V72" i="103" s="1"/>
  <c r="AC72" i="103"/>
  <c r="AB72" i="103" s="1"/>
  <c r="T72" i="103"/>
  <c r="S72" i="103" s="1"/>
  <c r="Z72" i="103"/>
  <c r="Y72" i="103" s="1"/>
  <c r="U72" i="103"/>
  <c r="AA72" i="103"/>
  <c r="AD72" i="103"/>
  <c r="AF72" i="103"/>
  <c r="AE72" i="103" s="1"/>
  <c r="U18" i="103"/>
  <c r="AA18" i="103"/>
  <c r="AF18" i="103"/>
  <c r="AE18" i="103" s="1"/>
  <c r="W18" i="103"/>
  <c r="V18" i="103" s="1"/>
  <c r="R18" i="103"/>
  <c r="AC18" i="103"/>
  <c r="AB18" i="103" s="1"/>
  <c r="T18" i="103"/>
  <c r="S18" i="103" s="1"/>
  <c r="Z18" i="103"/>
  <c r="Y18" i="103" s="1"/>
  <c r="AD18" i="103"/>
  <c r="U144" i="103"/>
  <c r="Z144" i="103"/>
  <c r="Y144" i="103" s="1"/>
  <c r="W144" i="103"/>
  <c r="V144" i="103" s="1"/>
  <c r="AA144" i="103"/>
  <c r="R144" i="103"/>
  <c r="AC144" i="103"/>
  <c r="AB144" i="103" s="1"/>
  <c r="T144" i="103"/>
  <c r="S144" i="103" s="1"/>
  <c r="AD144" i="103"/>
  <c r="U341" i="103"/>
  <c r="Z341" i="103"/>
  <c r="Y341" i="103" s="1"/>
  <c r="R341" i="103"/>
  <c r="W341" i="103"/>
  <c r="V341" i="103" s="1"/>
  <c r="AA341" i="103"/>
  <c r="AF341" i="103"/>
  <c r="AE341" i="103" s="1"/>
  <c r="T341" i="103"/>
  <c r="S341" i="103" s="1"/>
  <c r="AC341" i="103"/>
  <c r="AB341" i="103" s="1"/>
  <c r="AD341" i="103"/>
  <c r="AA141" i="103"/>
  <c r="AF141" i="103"/>
  <c r="AE141" i="103" s="1"/>
  <c r="R141" i="103"/>
  <c r="W141" i="103"/>
  <c r="V141" i="103" s="1"/>
  <c r="Z141" i="103"/>
  <c r="Y141" i="103" s="1"/>
  <c r="T141" i="103"/>
  <c r="S141" i="103" s="1"/>
  <c r="U141" i="103"/>
  <c r="AC141" i="103"/>
  <c r="AB141" i="103" s="1"/>
  <c r="AD141" i="103"/>
  <c r="U334" i="103"/>
  <c r="Z334" i="103"/>
  <c r="Y334" i="103" s="1"/>
  <c r="AD334" i="103"/>
  <c r="AA334" i="103"/>
  <c r="AF334" i="103"/>
  <c r="AE334" i="103" s="1"/>
  <c r="W334" i="103"/>
  <c r="V334" i="103" s="1"/>
  <c r="AC334" i="103"/>
  <c r="AB334" i="103" s="1"/>
  <c r="R334" i="103"/>
  <c r="T334" i="103"/>
  <c r="S334" i="103" s="1"/>
  <c r="R95" i="103"/>
  <c r="W95" i="103"/>
  <c r="V95" i="103" s="1"/>
  <c r="T95" i="103"/>
  <c r="S95" i="103" s="1"/>
  <c r="AC95" i="103"/>
  <c r="AB95" i="103" s="1"/>
  <c r="Z95" i="103"/>
  <c r="Y95" i="103" s="1"/>
  <c r="AA95" i="103"/>
  <c r="AD95" i="103"/>
  <c r="AF95" i="103"/>
  <c r="AE95" i="103" s="1"/>
  <c r="U95" i="103"/>
  <c r="AC23" i="103"/>
  <c r="AB23" i="103" s="1"/>
  <c r="T23" i="103"/>
  <c r="S23" i="103" s="1"/>
  <c r="AD23" i="103"/>
  <c r="U23" i="103"/>
  <c r="Z23" i="103"/>
  <c r="Y23" i="103" s="1"/>
  <c r="AF23" i="103"/>
  <c r="AE23" i="103" s="1"/>
  <c r="AA23" i="103"/>
  <c r="R23" i="103"/>
  <c r="W23" i="103"/>
  <c r="V23" i="103" s="1"/>
  <c r="AA397" i="103"/>
  <c r="AF397" i="103"/>
  <c r="AE397" i="103" s="1"/>
  <c r="R397" i="103"/>
  <c r="W397" i="103"/>
  <c r="V397" i="103" s="1"/>
  <c r="U397" i="103"/>
  <c r="AD397" i="103"/>
  <c r="T397" i="103"/>
  <c r="S397" i="103" s="1"/>
  <c r="Z397" i="103"/>
  <c r="Y397" i="103" s="1"/>
  <c r="AC397" i="103"/>
  <c r="AB397" i="103" s="1"/>
  <c r="U197" i="103"/>
  <c r="Z197" i="103"/>
  <c r="Y197" i="103" s="1"/>
  <c r="R197" i="103"/>
  <c r="W197" i="103"/>
  <c r="V197" i="103" s="1"/>
  <c r="AA197" i="103"/>
  <c r="AF197" i="103"/>
  <c r="AE197" i="103" s="1"/>
  <c r="AC197" i="103"/>
  <c r="AB197" i="103" s="1"/>
  <c r="AD197" i="103"/>
  <c r="T197" i="103"/>
  <c r="S197" i="103" s="1"/>
  <c r="U398" i="103"/>
  <c r="Z398" i="103"/>
  <c r="Y398" i="103" s="1"/>
  <c r="R398" i="103"/>
  <c r="W398" i="103"/>
  <c r="V398" i="103" s="1"/>
  <c r="AA398" i="103"/>
  <c r="AF398" i="103"/>
  <c r="AE398" i="103" s="1"/>
  <c r="AD398" i="103"/>
  <c r="T398" i="103"/>
  <c r="S398" i="103" s="1"/>
  <c r="AC398" i="103"/>
  <c r="AB398" i="103" s="1"/>
  <c r="U145" i="103"/>
  <c r="AD145" i="103"/>
  <c r="Z145" i="103"/>
  <c r="Y145" i="103" s="1"/>
  <c r="AF145" i="103"/>
  <c r="AE145" i="103" s="1"/>
  <c r="W145" i="103"/>
  <c r="V145" i="103" s="1"/>
  <c r="R145" i="103"/>
  <c r="T145" i="103"/>
  <c r="S145" i="103" s="1"/>
  <c r="AA145" i="103"/>
  <c r="AC145" i="103"/>
  <c r="AB145" i="103" s="1"/>
  <c r="T271" i="103"/>
  <c r="S271" i="103" s="1"/>
  <c r="AD271" i="103"/>
  <c r="U271" i="103"/>
  <c r="Z271" i="103"/>
  <c r="Y271" i="103" s="1"/>
  <c r="R271" i="103"/>
  <c r="AA271" i="103"/>
  <c r="AC271" i="103"/>
  <c r="AB271" i="103" s="1"/>
  <c r="W271" i="103"/>
  <c r="V271" i="103" s="1"/>
  <c r="AF271" i="103"/>
  <c r="AE271" i="103" s="1"/>
  <c r="U309" i="103"/>
  <c r="Z309" i="103"/>
  <c r="Y309" i="103" s="1"/>
  <c r="R309" i="103"/>
  <c r="W309" i="103"/>
  <c r="V309" i="103" s="1"/>
  <c r="AA309" i="103"/>
  <c r="AF309" i="103"/>
  <c r="AE309" i="103" s="1"/>
  <c r="AC309" i="103"/>
  <c r="AB309" i="103" s="1"/>
  <c r="AD309" i="103"/>
  <c r="T309" i="103"/>
  <c r="S309" i="103" s="1"/>
  <c r="T232" i="103"/>
  <c r="S232" i="103" s="1"/>
  <c r="AC232" i="103"/>
  <c r="AB232" i="103" s="1"/>
  <c r="U232" i="103"/>
  <c r="Z232" i="103"/>
  <c r="Y232" i="103" s="1"/>
  <c r="AD232" i="103"/>
  <c r="AA232" i="103"/>
  <c r="R232" i="103"/>
  <c r="W232" i="103"/>
  <c r="V232" i="103" s="1"/>
  <c r="AF232" i="103"/>
  <c r="AE232" i="103" s="1"/>
  <c r="T319" i="103"/>
  <c r="S319" i="103" s="1"/>
  <c r="AD319" i="103"/>
  <c r="U319" i="103"/>
  <c r="Z319" i="103"/>
  <c r="Y319" i="103" s="1"/>
  <c r="R319" i="103"/>
  <c r="AA319" i="103"/>
  <c r="AC319" i="103"/>
  <c r="AB319" i="103" s="1"/>
  <c r="AF319" i="103"/>
  <c r="AE319" i="103" s="1"/>
  <c r="W319" i="103"/>
  <c r="V319" i="103" s="1"/>
  <c r="U342" i="103"/>
  <c r="Z342" i="103"/>
  <c r="Y342" i="103" s="1"/>
  <c r="AD342" i="103"/>
  <c r="AA342" i="103"/>
  <c r="AF342" i="103"/>
  <c r="AE342" i="103" s="1"/>
  <c r="R342" i="103"/>
  <c r="T342" i="103"/>
  <c r="S342" i="103" s="1"/>
  <c r="AC342" i="103"/>
  <c r="AB342" i="103" s="1"/>
  <c r="W342" i="103"/>
  <c r="V342" i="103" s="1"/>
  <c r="R315" i="103"/>
  <c r="W315" i="103"/>
  <c r="V315" i="103" s="1"/>
  <c r="AA315" i="103"/>
  <c r="AF315" i="103"/>
  <c r="AE315" i="103" s="1"/>
  <c r="AC315" i="103"/>
  <c r="AB315" i="103" s="1"/>
  <c r="T315" i="103"/>
  <c r="S315" i="103" s="1"/>
  <c r="AD315" i="103"/>
  <c r="U315" i="103"/>
  <c r="Z315" i="103"/>
  <c r="Y315" i="103" s="1"/>
  <c r="AC345" i="103"/>
  <c r="AB345" i="103" s="1"/>
  <c r="T345" i="103"/>
  <c r="S345" i="103" s="1"/>
  <c r="AD345" i="103"/>
  <c r="U345" i="103"/>
  <c r="W345" i="103"/>
  <c r="V345" i="103" s="1"/>
  <c r="AF345" i="103"/>
  <c r="AE345" i="103" s="1"/>
  <c r="R345" i="103"/>
  <c r="Z345" i="103"/>
  <c r="Y345" i="103" s="1"/>
  <c r="AA345" i="103"/>
  <c r="U26" i="103"/>
  <c r="Z26" i="103"/>
  <c r="Y26" i="103" s="1"/>
  <c r="AD26" i="103"/>
  <c r="AA26" i="103"/>
  <c r="AF26" i="103"/>
  <c r="AE26" i="103" s="1"/>
  <c r="R26" i="103"/>
  <c r="W26" i="103"/>
  <c r="V26" i="103" s="1"/>
  <c r="T26" i="103"/>
  <c r="S26" i="103" s="1"/>
  <c r="AC26" i="103"/>
  <c r="AB26" i="103" s="1"/>
  <c r="T113" i="103"/>
  <c r="S113" i="103" s="1"/>
  <c r="AC113" i="103"/>
  <c r="AB113" i="103" s="1"/>
  <c r="U113" i="103"/>
  <c r="Z113" i="103"/>
  <c r="Y113" i="103" s="1"/>
  <c r="AD113" i="103"/>
  <c r="AF113" i="103"/>
  <c r="AE113" i="103" s="1"/>
  <c r="W113" i="103"/>
  <c r="V113" i="103" s="1"/>
  <c r="R113" i="103"/>
  <c r="AA113" i="103"/>
  <c r="M317" i="103"/>
  <c r="AJ317" i="103" s="1"/>
  <c r="U317" i="103"/>
  <c r="Z317" i="103"/>
  <c r="Y317" i="103" s="1"/>
  <c r="R317" i="103"/>
  <c r="W317" i="103"/>
  <c r="V317" i="103" s="1"/>
  <c r="AA317" i="103"/>
  <c r="AF317" i="103"/>
  <c r="AE317" i="103" s="1"/>
  <c r="AC317" i="103"/>
  <c r="AB317" i="103" s="1"/>
  <c r="T317" i="103"/>
  <c r="S317" i="103" s="1"/>
  <c r="AD317" i="103"/>
  <c r="M117" i="103"/>
  <c r="AJ117" i="103" s="1"/>
  <c r="AA117" i="103"/>
  <c r="AF117" i="103"/>
  <c r="AE117" i="103" s="1"/>
  <c r="R117" i="103"/>
  <c r="W117" i="103"/>
  <c r="V117" i="103" s="1"/>
  <c r="T117" i="103"/>
  <c r="S117" i="103" s="1"/>
  <c r="AC117" i="103"/>
  <c r="AB117" i="103" s="1"/>
  <c r="U117" i="103"/>
  <c r="AD117" i="103"/>
  <c r="Z117" i="103"/>
  <c r="Y117" i="103" s="1"/>
  <c r="T287" i="103"/>
  <c r="S287" i="103" s="1"/>
  <c r="AD287" i="103"/>
  <c r="U287" i="103"/>
  <c r="Z287" i="103"/>
  <c r="Y287" i="103" s="1"/>
  <c r="R287" i="103"/>
  <c r="AA287" i="103"/>
  <c r="AC287" i="103"/>
  <c r="AB287" i="103" s="1"/>
  <c r="W287" i="103"/>
  <c r="V287" i="103" s="1"/>
  <c r="AF287" i="103"/>
  <c r="AE287" i="103" s="1"/>
  <c r="AC370" i="103"/>
  <c r="AB370" i="103" s="1"/>
  <c r="T370" i="103"/>
  <c r="S370" i="103" s="1"/>
  <c r="AD370" i="103"/>
  <c r="W370" i="103"/>
  <c r="V370" i="103" s="1"/>
  <c r="AF370" i="103"/>
  <c r="AE370" i="103" s="1"/>
  <c r="AA370" i="103"/>
  <c r="R370" i="103"/>
  <c r="U370" i="103"/>
  <c r="Z370" i="103"/>
  <c r="Y370" i="103" s="1"/>
  <c r="AC149" i="103"/>
  <c r="AB149" i="103" s="1"/>
  <c r="T149" i="103"/>
  <c r="S149" i="103" s="1"/>
  <c r="AD149" i="103"/>
  <c r="U149" i="103"/>
  <c r="W149" i="103"/>
  <c r="V149" i="103" s="1"/>
  <c r="AF149" i="103"/>
  <c r="AE149" i="103" s="1"/>
  <c r="R149" i="103"/>
  <c r="Z149" i="103"/>
  <c r="Y149" i="103" s="1"/>
  <c r="AA149" i="103"/>
  <c r="T304" i="103"/>
  <c r="S304" i="103" s="1"/>
  <c r="AC304" i="103"/>
  <c r="AB304" i="103" s="1"/>
  <c r="U304" i="103"/>
  <c r="Z304" i="103"/>
  <c r="Y304" i="103" s="1"/>
  <c r="AD304" i="103"/>
  <c r="AF304" i="103"/>
  <c r="AE304" i="103" s="1"/>
  <c r="W304" i="103"/>
  <c r="V304" i="103" s="1"/>
  <c r="AA304" i="103"/>
  <c r="R304" i="103"/>
  <c r="T129" i="103"/>
  <c r="S129" i="103" s="1"/>
  <c r="AC129" i="103"/>
  <c r="AB129" i="103" s="1"/>
  <c r="U129" i="103"/>
  <c r="Z129" i="103"/>
  <c r="Y129" i="103" s="1"/>
  <c r="AD129" i="103"/>
  <c r="AF129" i="103"/>
  <c r="AE129" i="103" s="1"/>
  <c r="W129" i="103"/>
  <c r="V129" i="103" s="1"/>
  <c r="AA129" i="103"/>
  <c r="R129" i="103"/>
  <c r="R388" i="103"/>
  <c r="W388" i="103"/>
  <c r="V388" i="103" s="1"/>
  <c r="AA388" i="103"/>
  <c r="AF388" i="103"/>
  <c r="AE388" i="103" s="1"/>
  <c r="AC388" i="103"/>
  <c r="AB388" i="103" s="1"/>
  <c r="U388" i="103"/>
  <c r="Z388" i="103"/>
  <c r="Y388" i="103" s="1"/>
  <c r="AD388" i="103"/>
  <c r="T388" i="103"/>
  <c r="S388" i="103" s="1"/>
  <c r="T147" i="103"/>
  <c r="S147" i="103" s="1"/>
  <c r="AD147" i="103"/>
  <c r="U147" i="103"/>
  <c r="Z147" i="103"/>
  <c r="Y147" i="103" s="1"/>
  <c r="W147" i="103"/>
  <c r="V147" i="103" s="1"/>
  <c r="AF147" i="103"/>
  <c r="AE147" i="103" s="1"/>
  <c r="AA147" i="103"/>
  <c r="AC147" i="103"/>
  <c r="AB147" i="103" s="1"/>
  <c r="R147" i="103"/>
  <c r="T239" i="103"/>
  <c r="S239" i="103" s="1"/>
  <c r="AD239" i="103"/>
  <c r="U239" i="103"/>
  <c r="Z239" i="103"/>
  <c r="Y239" i="103" s="1"/>
  <c r="R239" i="103"/>
  <c r="AA239" i="103"/>
  <c r="AC239" i="103"/>
  <c r="AB239" i="103" s="1"/>
  <c r="AF239" i="103"/>
  <c r="AE239" i="103" s="1"/>
  <c r="W239" i="103"/>
  <c r="V239" i="103" s="1"/>
  <c r="M268" i="103"/>
  <c r="AJ268" i="103" s="1"/>
  <c r="AI85" i="103"/>
  <c r="M274" i="103"/>
  <c r="AL359" i="103"/>
  <c r="AI359" i="103" s="1"/>
  <c r="AL231" i="103"/>
  <c r="AI231" i="103" s="1"/>
  <c r="AL185" i="103"/>
  <c r="AI185" i="103" s="1"/>
  <c r="M82" i="103"/>
  <c r="AJ82" i="103" s="1"/>
  <c r="AI17" i="103"/>
  <c r="AL124" i="103"/>
  <c r="AI124" i="103" s="1"/>
  <c r="AL303" i="103"/>
  <c r="AI303" i="103" s="1"/>
  <c r="AL47" i="103"/>
  <c r="AI47" i="103" s="1"/>
  <c r="AL166" i="103"/>
  <c r="AI166" i="103" s="1"/>
  <c r="M261" i="103"/>
  <c r="AJ261" i="103" s="1"/>
  <c r="AL243" i="103"/>
  <c r="AI243" i="103" s="1"/>
  <c r="AL242" i="103"/>
  <c r="AI242" i="103" s="1"/>
  <c r="AL224" i="103"/>
  <c r="AI224" i="103" s="1"/>
  <c r="AL182" i="103"/>
  <c r="AI182" i="103" s="1"/>
  <c r="AL54" i="103"/>
  <c r="AI54" i="103" s="1"/>
  <c r="AL111" i="103"/>
  <c r="AI111" i="103" s="1"/>
  <c r="AL78" i="103"/>
  <c r="AI78" i="103" s="1"/>
  <c r="AI193" i="103"/>
  <c r="AL79" i="103"/>
  <c r="AI79" i="103" s="1"/>
  <c r="M329" i="103"/>
  <c r="AJ329" i="103" s="1"/>
  <c r="M197" i="103"/>
  <c r="AJ197" i="103" s="1"/>
  <c r="AJ191" i="103"/>
  <c r="AL373" i="103"/>
  <c r="AI373" i="103" s="1"/>
  <c r="M267" i="103"/>
  <c r="M77" i="103"/>
  <c r="AJ77" i="103" s="1"/>
  <c r="AL66" i="103"/>
  <c r="AI66" i="103" s="1"/>
  <c r="M232" i="103"/>
  <c r="M209" i="103"/>
  <c r="AJ209" i="103" s="1"/>
  <c r="AL154" i="103"/>
  <c r="AI154" i="103" s="1"/>
  <c r="AL33" i="103"/>
  <c r="AI33" i="103" s="1"/>
  <c r="M292" i="103"/>
  <c r="AJ292" i="103" s="1"/>
  <c r="AL216" i="103"/>
  <c r="AI216" i="103" s="1"/>
  <c r="AL277" i="103"/>
  <c r="AI277" i="103" s="1"/>
  <c r="AI305" i="103"/>
  <c r="AL109" i="103"/>
  <c r="AI109" i="103" s="1"/>
  <c r="AL74" i="103"/>
  <c r="AI74" i="103" s="1"/>
  <c r="AL138" i="103"/>
  <c r="AI138" i="103" s="1"/>
  <c r="AL286" i="103"/>
  <c r="AI286" i="103" s="1"/>
  <c r="AL122" i="103"/>
  <c r="AI122" i="103" s="1"/>
  <c r="AL149" i="103"/>
  <c r="AI149" i="103" s="1"/>
  <c r="AL330" i="103"/>
  <c r="AI330" i="103" s="1"/>
  <c r="M372" i="103"/>
  <c r="M319" i="103"/>
  <c r="AJ319" i="103" s="1"/>
  <c r="AL58" i="103"/>
  <c r="AI58" i="103" s="1"/>
  <c r="AL146" i="103"/>
  <c r="AI146" i="103" s="1"/>
  <c r="AL199" i="103"/>
  <c r="AI199" i="103" s="1"/>
  <c r="AL315" i="103"/>
  <c r="AI315" i="103" s="1"/>
  <c r="M253" i="103"/>
  <c r="AJ253" i="103" s="1"/>
  <c r="M321" i="103"/>
  <c r="AJ321" i="103" s="1"/>
  <c r="M287" i="103"/>
  <c r="AJ287" i="103" s="1"/>
  <c r="M100" i="103"/>
  <c r="AL28" i="103"/>
  <c r="AI28" i="103" s="1"/>
  <c r="AJ71" i="103"/>
  <c r="AL235" i="103"/>
  <c r="AI235" i="103" s="1"/>
  <c r="R8" i="103"/>
  <c r="W8" i="103"/>
  <c r="V8" i="103" s="1"/>
  <c r="AC8" i="103"/>
  <c r="AB8" i="103" s="1"/>
  <c r="T8" i="103"/>
  <c r="S8" i="103" s="1"/>
  <c r="AD8" i="103"/>
  <c r="U8" i="103"/>
  <c r="Z8" i="103"/>
  <c r="Y8" i="103" s="1"/>
  <c r="AF8" i="103"/>
  <c r="AE8" i="103" s="1"/>
  <c r="AA8" i="103"/>
  <c r="R46" i="103"/>
  <c r="W46" i="103"/>
  <c r="V46" i="103" s="1"/>
  <c r="T46" i="103"/>
  <c r="S46" i="103" s="1"/>
  <c r="Z46" i="103"/>
  <c r="Y46" i="103" s="1"/>
  <c r="AF46" i="103"/>
  <c r="AE46" i="103" s="1"/>
  <c r="U46" i="103"/>
  <c r="AA46" i="103"/>
  <c r="AC46" i="103"/>
  <c r="AB46" i="103" s="1"/>
  <c r="AD46" i="103"/>
  <c r="R150" i="103"/>
  <c r="W150" i="103"/>
  <c r="V150" i="103" s="1"/>
  <c r="T150" i="103"/>
  <c r="S150" i="103" s="1"/>
  <c r="AC150" i="103"/>
  <c r="AB150" i="103" s="1"/>
  <c r="Z150" i="103"/>
  <c r="Y150" i="103" s="1"/>
  <c r="AA150" i="103"/>
  <c r="U150" i="103"/>
  <c r="AD150" i="103"/>
  <c r="AF150" i="103"/>
  <c r="AE150" i="103" s="1"/>
  <c r="T192" i="103"/>
  <c r="S192" i="103" s="1"/>
  <c r="AC192" i="103"/>
  <c r="AB192" i="103" s="1"/>
  <c r="U192" i="103"/>
  <c r="Z192" i="103"/>
  <c r="Y192" i="103" s="1"/>
  <c r="AD192" i="103"/>
  <c r="AF192" i="103"/>
  <c r="AE192" i="103" s="1"/>
  <c r="W192" i="103"/>
  <c r="V192" i="103" s="1"/>
  <c r="AA192" i="103"/>
  <c r="R192" i="103"/>
  <c r="U382" i="103"/>
  <c r="Z382" i="103"/>
  <c r="Y382" i="103" s="1"/>
  <c r="R382" i="103"/>
  <c r="W382" i="103"/>
  <c r="V382" i="103" s="1"/>
  <c r="AA382" i="103"/>
  <c r="AF382" i="103"/>
  <c r="AE382" i="103" s="1"/>
  <c r="AC382" i="103"/>
  <c r="AB382" i="103" s="1"/>
  <c r="AD382" i="103"/>
  <c r="T382" i="103"/>
  <c r="S382" i="103" s="1"/>
  <c r="AA228" i="103"/>
  <c r="AF228" i="103"/>
  <c r="AE228" i="103" s="1"/>
  <c r="R228" i="103"/>
  <c r="W228" i="103"/>
  <c r="V228" i="103" s="1"/>
  <c r="T228" i="103"/>
  <c r="S228" i="103" s="1"/>
  <c r="AC228" i="103"/>
  <c r="AB228" i="103" s="1"/>
  <c r="U228" i="103"/>
  <c r="AD228" i="103"/>
  <c r="Z228" i="103"/>
  <c r="Y228" i="103" s="1"/>
  <c r="R124" i="103"/>
  <c r="W124" i="103"/>
  <c r="V124" i="103" s="1"/>
  <c r="AA124" i="103"/>
  <c r="AF124" i="103"/>
  <c r="AE124" i="103" s="1"/>
  <c r="AC124" i="103"/>
  <c r="AB124" i="103" s="1"/>
  <c r="T124" i="103"/>
  <c r="S124" i="103" s="1"/>
  <c r="AD124" i="103"/>
  <c r="U124" i="103"/>
  <c r="Z124" i="103"/>
  <c r="Y124" i="103" s="1"/>
  <c r="R242" i="103"/>
  <c r="W242" i="103"/>
  <c r="V242" i="103" s="1"/>
  <c r="T242" i="103"/>
  <c r="S242" i="103" s="1"/>
  <c r="AC242" i="103"/>
  <c r="AB242" i="103" s="1"/>
  <c r="U242" i="103"/>
  <c r="AD242" i="103"/>
  <c r="AF242" i="103"/>
  <c r="AE242" i="103" s="1"/>
  <c r="Z242" i="103"/>
  <c r="Y242" i="103" s="1"/>
  <c r="AA242" i="103"/>
  <c r="T327" i="103"/>
  <c r="S327" i="103" s="1"/>
  <c r="AD327" i="103"/>
  <c r="U327" i="103"/>
  <c r="Z327" i="103"/>
  <c r="Y327" i="103" s="1"/>
  <c r="W327" i="103"/>
  <c r="V327" i="103" s="1"/>
  <c r="AF327" i="103"/>
  <c r="AE327" i="103" s="1"/>
  <c r="AA327" i="103"/>
  <c r="R327" i="103"/>
  <c r="AC327" i="103"/>
  <c r="AB327" i="103" s="1"/>
  <c r="T17" i="103"/>
  <c r="S17" i="103" s="1"/>
  <c r="Z17" i="103"/>
  <c r="Y17" i="103" s="1"/>
  <c r="U17" i="103"/>
  <c r="AA17" i="103"/>
  <c r="AF17" i="103"/>
  <c r="AE17" i="103" s="1"/>
  <c r="R17" i="103"/>
  <c r="W17" i="103"/>
  <c r="V17" i="103" s="1"/>
  <c r="AC17" i="103"/>
  <c r="AB17" i="103" s="1"/>
  <c r="AD17" i="103"/>
  <c r="U135" i="103"/>
  <c r="Z135" i="103"/>
  <c r="Y135" i="103" s="1"/>
  <c r="AD135" i="103"/>
  <c r="AA135" i="103"/>
  <c r="AF135" i="103"/>
  <c r="AE135" i="103" s="1"/>
  <c r="R135" i="103"/>
  <c r="T135" i="103"/>
  <c r="S135" i="103" s="1"/>
  <c r="AC135" i="103"/>
  <c r="AB135" i="103" s="1"/>
  <c r="W135" i="103"/>
  <c r="V135" i="103" s="1"/>
  <c r="U254" i="103"/>
  <c r="Z254" i="103"/>
  <c r="Y254" i="103" s="1"/>
  <c r="AD254" i="103"/>
  <c r="AA254" i="103"/>
  <c r="AF254" i="103"/>
  <c r="AE254" i="103" s="1"/>
  <c r="W254" i="103"/>
  <c r="V254" i="103" s="1"/>
  <c r="R254" i="103"/>
  <c r="T254" i="103"/>
  <c r="S254" i="103" s="1"/>
  <c r="AC254" i="103"/>
  <c r="AB254" i="103" s="1"/>
  <c r="U383" i="103"/>
  <c r="Z383" i="103"/>
  <c r="Y383" i="103" s="1"/>
  <c r="AD383" i="103"/>
  <c r="AA383" i="103"/>
  <c r="AF383" i="103"/>
  <c r="AE383" i="103" s="1"/>
  <c r="T383" i="103"/>
  <c r="S383" i="103" s="1"/>
  <c r="AC383" i="103"/>
  <c r="AB383" i="103" s="1"/>
  <c r="R383" i="103"/>
  <c r="W383" i="103"/>
  <c r="V383" i="103" s="1"/>
  <c r="U50" i="103"/>
  <c r="Z50" i="103"/>
  <c r="Y50" i="103" s="1"/>
  <c r="AD50" i="103"/>
  <c r="W50" i="103"/>
  <c r="V50" i="103" s="1"/>
  <c r="AC50" i="103"/>
  <c r="AB50" i="103" s="1"/>
  <c r="R50" i="103"/>
  <c r="AF50" i="103"/>
  <c r="AE50" i="103" s="1"/>
  <c r="AA50" i="103"/>
  <c r="T50" i="103"/>
  <c r="S50" i="103" s="1"/>
  <c r="U111" i="103"/>
  <c r="Z111" i="103"/>
  <c r="Y111" i="103" s="1"/>
  <c r="AD111" i="103"/>
  <c r="AA111" i="103"/>
  <c r="AF111" i="103"/>
  <c r="AE111" i="103" s="1"/>
  <c r="W111" i="103"/>
  <c r="V111" i="103" s="1"/>
  <c r="R111" i="103"/>
  <c r="AC111" i="103"/>
  <c r="AB111" i="103" s="1"/>
  <c r="T111" i="103"/>
  <c r="S111" i="103" s="1"/>
  <c r="U178" i="103"/>
  <c r="Z178" i="103"/>
  <c r="Y178" i="103" s="1"/>
  <c r="AD178" i="103"/>
  <c r="AA178" i="103"/>
  <c r="AF178" i="103"/>
  <c r="AE178" i="103" s="1"/>
  <c r="R178" i="103"/>
  <c r="T178" i="103"/>
  <c r="S178" i="103" s="1"/>
  <c r="AC178" i="103"/>
  <c r="AB178" i="103" s="1"/>
  <c r="W178" i="103"/>
  <c r="V178" i="103" s="1"/>
  <c r="T240" i="103"/>
  <c r="S240" i="103" s="1"/>
  <c r="AC240" i="103"/>
  <c r="AB240" i="103" s="1"/>
  <c r="U240" i="103"/>
  <c r="Z240" i="103"/>
  <c r="Y240" i="103" s="1"/>
  <c r="AD240" i="103"/>
  <c r="AF240" i="103"/>
  <c r="AE240" i="103" s="1"/>
  <c r="W240" i="103"/>
  <c r="V240" i="103" s="1"/>
  <c r="R240" i="103"/>
  <c r="AA240" i="103"/>
  <c r="U310" i="103"/>
  <c r="Z310" i="103"/>
  <c r="Y310" i="103" s="1"/>
  <c r="AD310" i="103"/>
  <c r="AA310" i="103"/>
  <c r="AF310" i="103"/>
  <c r="AE310" i="103" s="1"/>
  <c r="R310" i="103"/>
  <c r="T310" i="103"/>
  <c r="S310" i="103" s="1"/>
  <c r="AC310" i="103"/>
  <c r="AB310" i="103" s="1"/>
  <c r="W310" i="103"/>
  <c r="V310" i="103" s="1"/>
  <c r="AC378" i="103"/>
  <c r="AB378" i="103" s="1"/>
  <c r="T378" i="103"/>
  <c r="S378" i="103" s="1"/>
  <c r="AD378" i="103"/>
  <c r="R378" i="103"/>
  <c r="AA378" i="103"/>
  <c r="W378" i="103"/>
  <c r="V378" i="103" s="1"/>
  <c r="Z378" i="103"/>
  <c r="Y378" i="103" s="1"/>
  <c r="AF378" i="103"/>
  <c r="AE378" i="103" s="1"/>
  <c r="U378" i="103"/>
  <c r="T44" i="103"/>
  <c r="S44" i="103" s="1"/>
  <c r="AC44" i="103"/>
  <c r="AB44" i="103" s="1"/>
  <c r="W44" i="103"/>
  <c r="V44" i="103" s="1"/>
  <c r="AD44" i="103"/>
  <c r="R44" i="103"/>
  <c r="Z44" i="103"/>
  <c r="Y44" i="103" s="1"/>
  <c r="AF44" i="103"/>
  <c r="AE44" i="103" s="1"/>
  <c r="AA44" i="103"/>
  <c r="U44" i="103"/>
  <c r="R108" i="103"/>
  <c r="W108" i="103"/>
  <c r="V108" i="103" s="1"/>
  <c r="AA108" i="103"/>
  <c r="AF108" i="103"/>
  <c r="AE108" i="103" s="1"/>
  <c r="AC108" i="103"/>
  <c r="AB108" i="103" s="1"/>
  <c r="T108" i="103"/>
  <c r="S108" i="103" s="1"/>
  <c r="AD108" i="103"/>
  <c r="U108" i="103"/>
  <c r="Z108" i="103"/>
  <c r="Y108" i="103" s="1"/>
  <c r="T171" i="103"/>
  <c r="S171" i="103" s="1"/>
  <c r="AD171" i="103"/>
  <c r="U171" i="103"/>
  <c r="Z171" i="103"/>
  <c r="Y171" i="103" s="1"/>
  <c r="R171" i="103"/>
  <c r="AA171" i="103"/>
  <c r="AC171" i="103"/>
  <c r="AB171" i="103" s="1"/>
  <c r="AF171" i="103"/>
  <c r="AE171" i="103" s="1"/>
  <c r="W171" i="103"/>
  <c r="V171" i="103" s="1"/>
  <c r="U237" i="103"/>
  <c r="Z237" i="103"/>
  <c r="Y237" i="103" s="1"/>
  <c r="R237" i="103"/>
  <c r="W237" i="103"/>
  <c r="V237" i="103" s="1"/>
  <c r="AA237" i="103"/>
  <c r="AF237" i="103"/>
  <c r="AE237" i="103" s="1"/>
  <c r="AC237" i="103"/>
  <c r="AB237" i="103" s="1"/>
  <c r="T237" i="103"/>
  <c r="S237" i="103" s="1"/>
  <c r="AD237" i="103"/>
  <c r="R299" i="103"/>
  <c r="W299" i="103"/>
  <c r="V299" i="103" s="1"/>
  <c r="AA299" i="103"/>
  <c r="AF299" i="103"/>
  <c r="AE299" i="103" s="1"/>
  <c r="AC299" i="103"/>
  <c r="AB299" i="103" s="1"/>
  <c r="T299" i="103"/>
  <c r="S299" i="103" s="1"/>
  <c r="AD299" i="103"/>
  <c r="U299" i="103"/>
  <c r="Z299" i="103"/>
  <c r="Y299" i="103" s="1"/>
  <c r="R364" i="103"/>
  <c r="W364" i="103"/>
  <c r="V364" i="103" s="1"/>
  <c r="AA364" i="103"/>
  <c r="AF364" i="103"/>
  <c r="AE364" i="103" s="1"/>
  <c r="AC364" i="103"/>
  <c r="AB364" i="103" s="1"/>
  <c r="Z364" i="103"/>
  <c r="Y364" i="103" s="1"/>
  <c r="AD364" i="103"/>
  <c r="T364" i="103"/>
  <c r="S364" i="103" s="1"/>
  <c r="U364" i="103"/>
  <c r="U185" i="103"/>
  <c r="Z185" i="103"/>
  <c r="Y185" i="103" s="1"/>
  <c r="R185" i="103"/>
  <c r="W185" i="103"/>
  <c r="V185" i="103" s="1"/>
  <c r="AA185" i="103"/>
  <c r="AF185" i="103"/>
  <c r="AE185" i="103" s="1"/>
  <c r="AC185" i="103"/>
  <c r="AB185" i="103" s="1"/>
  <c r="T185" i="103"/>
  <c r="S185" i="103" s="1"/>
  <c r="AD185" i="103"/>
  <c r="T24" i="103"/>
  <c r="S24" i="103" s="1"/>
  <c r="AD24" i="103"/>
  <c r="U24" i="103"/>
  <c r="Z24" i="103"/>
  <c r="Y24" i="103" s="1"/>
  <c r="AF24" i="103"/>
  <c r="AE24" i="103" s="1"/>
  <c r="AA24" i="103"/>
  <c r="R24" i="103"/>
  <c r="W24" i="103"/>
  <c r="V24" i="103" s="1"/>
  <c r="AC24" i="103"/>
  <c r="AB24" i="103" s="1"/>
  <c r="U161" i="103"/>
  <c r="Z161" i="103"/>
  <c r="Y161" i="103" s="1"/>
  <c r="R161" i="103"/>
  <c r="W161" i="103"/>
  <c r="V161" i="103" s="1"/>
  <c r="AA161" i="103"/>
  <c r="AF161" i="103"/>
  <c r="AE161" i="103" s="1"/>
  <c r="AC161" i="103"/>
  <c r="AB161" i="103" s="1"/>
  <c r="AD161" i="103"/>
  <c r="T161" i="103"/>
  <c r="S161" i="103" s="1"/>
  <c r="T280" i="103"/>
  <c r="S280" i="103" s="1"/>
  <c r="AC280" i="103"/>
  <c r="AB280" i="103" s="1"/>
  <c r="U280" i="103"/>
  <c r="Z280" i="103"/>
  <c r="Y280" i="103" s="1"/>
  <c r="AD280" i="103"/>
  <c r="AA280" i="103"/>
  <c r="R280" i="103"/>
  <c r="AF280" i="103"/>
  <c r="AE280" i="103" s="1"/>
  <c r="W280" i="103"/>
  <c r="V280" i="103" s="1"/>
  <c r="R84" i="103"/>
  <c r="W84" i="103"/>
  <c r="V84" i="103" s="1"/>
  <c r="AA84" i="103"/>
  <c r="AF84" i="103"/>
  <c r="AE84" i="103" s="1"/>
  <c r="T84" i="103"/>
  <c r="S84" i="103" s="1"/>
  <c r="Z84" i="103"/>
  <c r="Y84" i="103" s="1"/>
  <c r="U84" i="103"/>
  <c r="AC84" i="103"/>
  <c r="AB84" i="103" s="1"/>
  <c r="AD84" i="103"/>
  <c r="R203" i="103"/>
  <c r="W203" i="103"/>
  <c r="V203" i="103" s="1"/>
  <c r="AA203" i="103"/>
  <c r="AF203" i="103"/>
  <c r="AE203" i="103" s="1"/>
  <c r="AC203" i="103"/>
  <c r="AB203" i="103" s="1"/>
  <c r="T203" i="103"/>
  <c r="S203" i="103" s="1"/>
  <c r="AD203" i="103"/>
  <c r="U203" i="103"/>
  <c r="Z203" i="103"/>
  <c r="Y203" i="103" s="1"/>
  <c r="AA332" i="103"/>
  <c r="AF332" i="103"/>
  <c r="AE332" i="103" s="1"/>
  <c r="R332" i="103"/>
  <c r="W332" i="103"/>
  <c r="V332" i="103" s="1"/>
  <c r="Z332" i="103"/>
  <c r="Y332" i="103" s="1"/>
  <c r="U332" i="103"/>
  <c r="AC332" i="103"/>
  <c r="AB332" i="103" s="1"/>
  <c r="T332" i="103"/>
  <c r="S332" i="103" s="1"/>
  <c r="AD332" i="103"/>
  <c r="R37" i="103"/>
  <c r="W37" i="103"/>
  <c r="V37" i="103" s="1"/>
  <c r="AA37" i="103"/>
  <c r="AF37" i="103"/>
  <c r="AE37" i="103" s="1"/>
  <c r="T37" i="103"/>
  <c r="S37" i="103" s="1"/>
  <c r="Z37" i="103"/>
  <c r="Y37" i="103" s="1"/>
  <c r="AC37" i="103"/>
  <c r="AB37" i="103" s="1"/>
  <c r="AD37" i="103"/>
  <c r="U37" i="103"/>
  <c r="T101" i="103"/>
  <c r="S101" i="103" s="1"/>
  <c r="AC101" i="103"/>
  <c r="AB101" i="103" s="1"/>
  <c r="U101" i="103"/>
  <c r="Z101" i="103"/>
  <c r="Y101" i="103" s="1"/>
  <c r="AD101" i="103"/>
  <c r="AF101" i="103"/>
  <c r="AE101" i="103" s="1"/>
  <c r="W101" i="103"/>
  <c r="V101" i="103" s="1"/>
  <c r="R101" i="103"/>
  <c r="AA101" i="103"/>
  <c r="R166" i="103"/>
  <c r="W166" i="103"/>
  <c r="V166" i="103" s="1"/>
  <c r="T166" i="103"/>
  <c r="S166" i="103" s="1"/>
  <c r="AC166" i="103"/>
  <c r="AB166" i="103" s="1"/>
  <c r="Z166" i="103"/>
  <c r="Y166" i="103" s="1"/>
  <c r="AA166" i="103"/>
  <c r="AD166" i="103"/>
  <c r="AF166" i="103"/>
  <c r="AE166" i="103" s="1"/>
  <c r="U166" i="103"/>
  <c r="U229" i="103"/>
  <c r="Z229" i="103"/>
  <c r="Y229" i="103" s="1"/>
  <c r="R229" i="103"/>
  <c r="W229" i="103"/>
  <c r="V229" i="103" s="1"/>
  <c r="AA229" i="103"/>
  <c r="AF229" i="103"/>
  <c r="AE229" i="103" s="1"/>
  <c r="AC229" i="103"/>
  <c r="AB229" i="103" s="1"/>
  <c r="AD229" i="103"/>
  <c r="T229" i="103"/>
  <c r="S229" i="103" s="1"/>
  <c r="T295" i="103"/>
  <c r="S295" i="103" s="1"/>
  <c r="AD295" i="103"/>
  <c r="U295" i="103"/>
  <c r="Z295" i="103"/>
  <c r="Y295" i="103" s="1"/>
  <c r="W295" i="103"/>
  <c r="V295" i="103" s="1"/>
  <c r="AF295" i="103"/>
  <c r="AE295" i="103" s="1"/>
  <c r="R295" i="103"/>
  <c r="AA295" i="103"/>
  <c r="AC295" i="103"/>
  <c r="AB295" i="103" s="1"/>
  <c r="R363" i="103"/>
  <c r="W363" i="103"/>
  <c r="V363" i="103" s="1"/>
  <c r="T363" i="103"/>
  <c r="S363" i="103" s="1"/>
  <c r="AC363" i="103"/>
  <c r="AB363" i="103" s="1"/>
  <c r="AF363" i="103"/>
  <c r="AE363" i="103" s="1"/>
  <c r="AD363" i="103"/>
  <c r="U363" i="103"/>
  <c r="AA363" i="103"/>
  <c r="Z363" i="103"/>
  <c r="Y363" i="103" s="1"/>
  <c r="R47" i="103"/>
  <c r="W47" i="103"/>
  <c r="V47" i="103" s="1"/>
  <c r="AA47" i="103"/>
  <c r="AF47" i="103"/>
  <c r="AE47" i="103" s="1"/>
  <c r="AD47" i="103"/>
  <c r="T47" i="103"/>
  <c r="S47" i="103" s="1"/>
  <c r="U47" i="103"/>
  <c r="Z47" i="103"/>
  <c r="Y47" i="103" s="1"/>
  <c r="AC47" i="103"/>
  <c r="AB47" i="103" s="1"/>
  <c r="T112" i="103"/>
  <c r="S112" i="103" s="1"/>
  <c r="AD112" i="103"/>
  <c r="U112" i="103"/>
  <c r="Z112" i="103"/>
  <c r="Y112" i="103" s="1"/>
  <c r="R112" i="103"/>
  <c r="AA112" i="103"/>
  <c r="AC112" i="103"/>
  <c r="AB112" i="103" s="1"/>
  <c r="AF112" i="103"/>
  <c r="AE112" i="103" s="1"/>
  <c r="W112" i="103"/>
  <c r="V112" i="103" s="1"/>
  <c r="R175" i="103"/>
  <c r="W175" i="103"/>
  <c r="V175" i="103" s="1"/>
  <c r="AA175" i="103"/>
  <c r="AF175" i="103"/>
  <c r="AE175" i="103" s="1"/>
  <c r="AC175" i="103"/>
  <c r="AB175" i="103" s="1"/>
  <c r="Z175" i="103"/>
  <c r="Y175" i="103" s="1"/>
  <c r="AD175" i="103"/>
  <c r="T175" i="103"/>
  <c r="S175" i="103" s="1"/>
  <c r="U175" i="103"/>
  <c r="AC241" i="103"/>
  <c r="AB241" i="103" s="1"/>
  <c r="T241" i="103"/>
  <c r="S241" i="103" s="1"/>
  <c r="AD241" i="103"/>
  <c r="Z241" i="103"/>
  <c r="Y241" i="103" s="1"/>
  <c r="R241" i="103"/>
  <c r="AA241" i="103"/>
  <c r="U241" i="103"/>
  <c r="W241" i="103"/>
  <c r="V241" i="103" s="1"/>
  <c r="AF241" i="103"/>
  <c r="AE241" i="103" s="1"/>
  <c r="T303" i="103"/>
  <c r="S303" i="103" s="1"/>
  <c r="AD303" i="103"/>
  <c r="U303" i="103"/>
  <c r="Z303" i="103"/>
  <c r="Y303" i="103" s="1"/>
  <c r="R303" i="103"/>
  <c r="AA303" i="103"/>
  <c r="AC303" i="103"/>
  <c r="AB303" i="103" s="1"/>
  <c r="W303" i="103"/>
  <c r="V303" i="103" s="1"/>
  <c r="AF303" i="103"/>
  <c r="AE303" i="103" s="1"/>
  <c r="T352" i="103"/>
  <c r="S352" i="103" s="1"/>
  <c r="AD352" i="103"/>
  <c r="U352" i="103"/>
  <c r="Z352" i="103"/>
  <c r="Y352" i="103" s="1"/>
  <c r="W352" i="103"/>
  <c r="V352" i="103" s="1"/>
  <c r="AF352" i="103"/>
  <c r="AE352" i="103" s="1"/>
  <c r="AC352" i="103"/>
  <c r="AB352" i="103" s="1"/>
  <c r="R352" i="103"/>
  <c r="AA352" i="103"/>
  <c r="T120" i="103"/>
  <c r="S120" i="103" s="1"/>
  <c r="AD120" i="103"/>
  <c r="U120" i="103"/>
  <c r="Z120" i="103"/>
  <c r="Y120" i="103" s="1"/>
  <c r="W120" i="103"/>
  <c r="V120" i="103" s="1"/>
  <c r="AF120" i="103"/>
  <c r="AE120" i="103" s="1"/>
  <c r="AA120" i="103"/>
  <c r="AC120" i="103"/>
  <c r="AB120" i="103" s="1"/>
  <c r="R120" i="103"/>
  <c r="T224" i="103"/>
  <c r="S224" i="103" s="1"/>
  <c r="AC224" i="103"/>
  <c r="AB224" i="103" s="1"/>
  <c r="U224" i="103"/>
  <c r="Z224" i="103"/>
  <c r="Y224" i="103" s="1"/>
  <c r="AD224" i="103"/>
  <c r="AF224" i="103"/>
  <c r="AE224" i="103" s="1"/>
  <c r="W224" i="103"/>
  <c r="V224" i="103" s="1"/>
  <c r="AA224" i="103"/>
  <c r="R224" i="103"/>
  <c r="T92" i="103"/>
  <c r="S92" i="103" s="1"/>
  <c r="AD92" i="103"/>
  <c r="U92" i="103"/>
  <c r="Z92" i="103"/>
  <c r="Y92" i="103" s="1"/>
  <c r="W92" i="103"/>
  <c r="V92" i="103" s="1"/>
  <c r="AF92" i="103"/>
  <c r="AE92" i="103" s="1"/>
  <c r="R92" i="103"/>
  <c r="AA92" i="103"/>
  <c r="AC92" i="103"/>
  <c r="AB92" i="103" s="1"/>
  <c r="AA340" i="103"/>
  <c r="AF340" i="103"/>
  <c r="AE340" i="103" s="1"/>
  <c r="R340" i="103"/>
  <c r="W340" i="103"/>
  <c r="V340" i="103" s="1"/>
  <c r="T340" i="103"/>
  <c r="S340" i="103" s="1"/>
  <c r="AC340" i="103"/>
  <c r="AB340" i="103" s="1"/>
  <c r="U340" i="103"/>
  <c r="AD340" i="103"/>
  <c r="Z340" i="103"/>
  <c r="Y340" i="103" s="1"/>
  <c r="U39" i="103"/>
  <c r="Z39" i="103"/>
  <c r="Y39" i="103" s="1"/>
  <c r="T39" i="103"/>
  <c r="S39" i="103" s="1"/>
  <c r="AA39" i="103"/>
  <c r="W39" i="103"/>
  <c r="V39" i="103" s="1"/>
  <c r="AC39" i="103"/>
  <c r="AB39" i="103" s="1"/>
  <c r="R39" i="103"/>
  <c r="AD39" i="103"/>
  <c r="AF39" i="103"/>
  <c r="AE39" i="103" s="1"/>
  <c r="U170" i="103"/>
  <c r="Z170" i="103"/>
  <c r="Y170" i="103" s="1"/>
  <c r="AD170" i="103"/>
  <c r="AA170" i="103"/>
  <c r="AF170" i="103"/>
  <c r="AE170" i="103" s="1"/>
  <c r="W170" i="103"/>
  <c r="V170" i="103" s="1"/>
  <c r="AC170" i="103"/>
  <c r="AB170" i="103" s="1"/>
  <c r="R170" i="103"/>
  <c r="T170" i="103"/>
  <c r="S170" i="103" s="1"/>
  <c r="U302" i="103"/>
  <c r="Z302" i="103"/>
  <c r="Y302" i="103" s="1"/>
  <c r="AD302" i="103"/>
  <c r="AA302" i="103"/>
  <c r="AF302" i="103"/>
  <c r="AE302" i="103" s="1"/>
  <c r="W302" i="103"/>
  <c r="V302" i="103" s="1"/>
  <c r="R302" i="103"/>
  <c r="T302" i="103"/>
  <c r="S302" i="103" s="1"/>
  <c r="AC302" i="103"/>
  <c r="AB302" i="103" s="1"/>
  <c r="U119" i="103"/>
  <c r="Z119" i="103"/>
  <c r="Y119" i="103" s="1"/>
  <c r="AD119" i="103"/>
  <c r="AA119" i="103"/>
  <c r="AF119" i="103"/>
  <c r="AE119" i="103" s="1"/>
  <c r="R119" i="103"/>
  <c r="T119" i="103"/>
  <c r="S119" i="103" s="1"/>
  <c r="AC119" i="103"/>
  <c r="AB119" i="103" s="1"/>
  <c r="W119" i="103"/>
  <c r="V119" i="103" s="1"/>
  <c r="AC249" i="103"/>
  <c r="AB249" i="103" s="1"/>
  <c r="T249" i="103"/>
  <c r="S249" i="103" s="1"/>
  <c r="AD249" i="103"/>
  <c r="U249" i="103"/>
  <c r="W249" i="103"/>
  <c r="V249" i="103" s="1"/>
  <c r="AF249" i="103"/>
  <c r="AE249" i="103" s="1"/>
  <c r="Z249" i="103"/>
  <c r="Y249" i="103" s="1"/>
  <c r="R249" i="103"/>
  <c r="AA249" i="103"/>
  <c r="U375" i="103"/>
  <c r="Z375" i="103"/>
  <c r="Y375" i="103" s="1"/>
  <c r="AD375" i="103"/>
  <c r="AA375" i="103"/>
  <c r="AF375" i="103"/>
  <c r="AE375" i="103" s="1"/>
  <c r="R375" i="103"/>
  <c r="AC375" i="103"/>
  <c r="AB375" i="103" s="1"/>
  <c r="T375" i="103"/>
  <c r="S375" i="103" s="1"/>
  <c r="W375" i="103"/>
  <c r="V375" i="103" s="1"/>
  <c r="R12" i="103"/>
  <c r="W12" i="103"/>
  <c r="V12" i="103" s="1"/>
  <c r="T12" i="103"/>
  <c r="S12" i="103" s="1"/>
  <c r="AC12" i="103"/>
  <c r="AB12" i="103" s="1"/>
  <c r="U12" i="103"/>
  <c r="Z12" i="103"/>
  <c r="Y12" i="103" s="1"/>
  <c r="AD12" i="103"/>
  <c r="AA12" i="103"/>
  <c r="AF12" i="103"/>
  <c r="AE12" i="103" s="1"/>
  <c r="T81" i="103"/>
  <c r="S81" i="103" s="1"/>
  <c r="AC81" i="103"/>
  <c r="AB81" i="103" s="1"/>
  <c r="U81" i="103"/>
  <c r="AA81" i="103"/>
  <c r="W81" i="103"/>
  <c r="V81" i="103" s="1"/>
  <c r="Z81" i="103"/>
  <c r="Y81" i="103" s="1"/>
  <c r="R81" i="103"/>
  <c r="AD81" i="103"/>
  <c r="AF81" i="103"/>
  <c r="AE81" i="103" s="1"/>
  <c r="T93" i="103"/>
  <c r="S93" i="103" s="1"/>
  <c r="AC93" i="103"/>
  <c r="AB93" i="103" s="1"/>
  <c r="U93" i="103"/>
  <c r="Z93" i="103"/>
  <c r="Y93" i="103" s="1"/>
  <c r="AD93" i="103"/>
  <c r="AA93" i="103"/>
  <c r="R93" i="103"/>
  <c r="W93" i="103"/>
  <c r="V93" i="103" s="1"/>
  <c r="AF93" i="103"/>
  <c r="AE93" i="103" s="1"/>
  <c r="R258" i="103"/>
  <c r="W258" i="103"/>
  <c r="V258" i="103" s="1"/>
  <c r="T258" i="103"/>
  <c r="S258" i="103" s="1"/>
  <c r="AC258" i="103"/>
  <c r="AB258" i="103" s="1"/>
  <c r="U258" i="103"/>
  <c r="AD258" i="103"/>
  <c r="AF258" i="103"/>
  <c r="AE258" i="103" s="1"/>
  <c r="Z258" i="103"/>
  <c r="Y258" i="103" s="1"/>
  <c r="AA258" i="103"/>
  <c r="T51" i="103"/>
  <c r="S51" i="103" s="1"/>
  <c r="AD51" i="103"/>
  <c r="U51" i="103"/>
  <c r="AA51" i="103"/>
  <c r="W51" i="103"/>
  <c r="V51" i="103" s="1"/>
  <c r="AC51" i="103"/>
  <c r="AB51" i="103" s="1"/>
  <c r="Z51" i="103"/>
  <c r="Y51" i="103" s="1"/>
  <c r="R51" i="103"/>
  <c r="AF51" i="103"/>
  <c r="AE51" i="103" s="1"/>
  <c r="R56" i="103"/>
  <c r="W56" i="103"/>
  <c r="V56" i="103" s="1"/>
  <c r="AC56" i="103"/>
  <c r="AB56" i="103" s="1"/>
  <c r="AD56" i="103"/>
  <c r="Z56" i="103"/>
  <c r="Y56" i="103" s="1"/>
  <c r="AA56" i="103"/>
  <c r="AF56" i="103"/>
  <c r="AE56" i="103" s="1"/>
  <c r="T56" i="103"/>
  <c r="S56" i="103" s="1"/>
  <c r="U56" i="103"/>
  <c r="T328" i="103"/>
  <c r="S328" i="103" s="1"/>
  <c r="AC328" i="103"/>
  <c r="AB328" i="103" s="1"/>
  <c r="U328" i="103"/>
  <c r="Z328" i="103"/>
  <c r="Y328" i="103" s="1"/>
  <c r="AD328" i="103"/>
  <c r="AA328" i="103"/>
  <c r="R328" i="103"/>
  <c r="W328" i="103"/>
  <c r="V328" i="103" s="1"/>
  <c r="AF328" i="103"/>
  <c r="AE328" i="103" s="1"/>
  <c r="R14" i="103"/>
  <c r="W14" i="103"/>
  <c r="V14" i="103" s="1"/>
  <c r="T14" i="103"/>
  <c r="S14" i="103" s="1"/>
  <c r="AC14" i="103"/>
  <c r="AB14" i="103" s="1"/>
  <c r="U14" i="103"/>
  <c r="Z14" i="103"/>
  <c r="Y14" i="103" s="1"/>
  <c r="AD14" i="103"/>
  <c r="AA14" i="103"/>
  <c r="AF14" i="103"/>
  <c r="AE14" i="103" s="1"/>
  <c r="U86" i="103"/>
  <c r="Z86" i="103"/>
  <c r="Y86" i="103" s="1"/>
  <c r="W86" i="103"/>
  <c r="V86" i="103" s="1"/>
  <c r="AC86" i="103"/>
  <c r="AB86" i="103" s="1"/>
  <c r="R86" i="103"/>
  <c r="AD86" i="103"/>
  <c r="AA86" i="103"/>
  <c r="T86" i="103"/>
  <c r="S86" i="103" s="1"/>
  <c r="AF86" i="103"/>
  <c r="AE86" i="103" s="1"/>
  <c r="T128" i="103"/>
  <c r="S128" i="103" s="1"/>
  <c r="AD128" i="103"/>
  <c r="U128" i="103"/>
  <c r="Z128" i="103"/>
  <c r="Y128" i="103" s="1"/>
  <c r="R128" i="103"/>
  <c r="AA128" i="103"/>
  <c r="AC128" i="103"/>
  <c r="AB128" i="103" s="1"/>
  <c r="W128" i="103"/>
  <c r="V128" i="103" s="1"/>
  <c r="AF128" i="103"/>
  <c r="AE128" i="103" s="1"/>
  <c r="AC386" i="103"/>
  <c r="AB386" i="103" s="1"/>
  <c r="T386" i="103"/>
  <c r="S386" i="103" s="1"/>
  <c r="AD386" i="103"/>
  <c r="W386" i="103"/>
  <c r="V386" i="103" s="1"/>
  <c r="AF386" i="103"/>
  <c r="AE386" i="103" s="1"/>
  <c r="R386" i="103"/>
  <c r="U386" i="103"/>
  <c r="Z386" i="103"/>
  <c r="Y386" i="103" s="1"/>
  <c r="AA386" i="103"/>
  <c r="AC181" i="103"/>
  <c r="AB181" i="103" s="1"/>
  <c r="T181" i="103"/>
  <c r="S181" i="103" s="1"/>
  <c r="AD181" i="103"/>
  <c r="U181" i="103"/>
  <c r="W181" i="103"/>
  <c r="V181" i="103" s="1"/>
  <c r="AF181" i="103"/>
  <c r="AE181" i="103" s="1"/>
  <c r="R181" i="103"/>
  <c r="Z181" i="103"/>
  <c r="Y181" i="103" s="1"/>
  <c r="AA181" i="103"/>
  <c r="T137" i="103"/>
  <c r="S137" i="103" s="1"/>
  <c r="AC137" i="103"/>
  <c r="AB137" i="103" s="1"/>
  <c r="U137" i="103"/>
  <c r="Z137" i="103"/>
  <c r="Y137" i="103" s="1"/>
  <c r="AD137" i="103"/>
  <c r="AA137" i="103"/>
  <c r="R137" i="103"/>
  <c r="W137" i="103"/>
  <c r="V137" i="103" s="1"/>
  <c r="AF137" i="103"/>
  <c r="AE137" i="103" s="1"/>
  <c r="AC71" i="103"/>
  <c r="AB71" i="103" s="1"/>
  <c r="U71" i="103"/>
  <c r="AA71" i="103"/>
  <c r="W71" i="103"/>
  <c r="V71" i="103" s="1"/>
  <c r="AD71" i="103"/>
  <c r="R71" i="103"/>
  <c r="T71" i="103"/>
  <c r="S71" i="103" s="1"/>
  <c r="AF71" i="103"/>
  <c r="AE71" i="103" s="1"/>
  <c r="Z71" i="103"/>
  <c r="Y71" i="103" s="1"/>
  <c r="T80" i="103"/>
  <c r="S80" i="103" s="1"/>
  <c r="AD80" i="103"/>
  <c r="W80" i="103"/>
  <c r="V80" i="103" s="1"/>
  <c r="AC80" i="103"/>
  <c r="AB80" i="103" s="1"/>
  <c r="R80" i="103"/>
  <c r="Z80" i="103"/>
  <c r="Y80" i="103" s="1"/>
  <c r="AA80" i="103"/>
  <c r="AF80" i="103"/>
  <c r="AE80" i="103" s="1"/>
  <c r="U80" i="103"/>
  <c r="T247" i="103"/>
  <c r="S247" i="103" s="1"/>
  <c r="AD247" i="103"/>
  <c r="U247" i="103"/>
  <c r="Z247" i="103"/>
  <c r="Y247" i="103" s="1"/>
  <c r="W247" i="103"/>
  <c r="V247" i="103" s="1"/>
  <c r="AF247" i="103"/>
  <c r="AE247" i="103" s="1"/>
  <c r="R247" i="103"/>
  <c r="AA247" i="103"/>
  <c r="AC247" i="103"/>
  <c r="AB247" i="103" s="1"/>
  <c r="U190" i="103"/>
  <c r="Z190" i="103"/>
  <c r="Y190" i="103" s="1"/>
  <c r="AD190" i="103"/>
  <c r="AA190" i="103"/>
  <c r="AF190" i="103"/>
  <c r="AE190" i="103" s="1"/>
  <c r="W190" i="103"/>
  <c r="V190" i="103" s="1"/>
  <c r="R190" i="103"/>
  <c r="T190" i="103"/>
  <c r="S190" i="103" s="1"/>
  <c r="AC190" i="103"/>
  <c r="AB190" i="103" s="1"/>
  <c r="T263" i="103"/>
  <c r="S263" i="103" s="1"/>
  <c r="AD263" i="103"/>
  <c r="U263" i="103"/>
  <c r="Z263" i="103"/>
  <c r="Y263" i="103" s="1"/>
  <c r="W263" i="103"/>
  <c r="V263" i="103" s="1"/>
  <c r="AF263" i="103"/>
  <c r="AE263" i="103" s="1"/>
  <c r="R263" i="103"/>
  <c r="AA263" i="103"/>
  <c r="AC263" i="103"/>
  <c r="AB263" i="103" s="1"/>
  <c r="U390" i="103"/>
  <c r="Z390" i="103"/>
  <c r="Y390" i="103" s="1"/>
  <c r="R390" i="103"/>
  <c r="W390" i="103"/>
  <c r="V390" i="103" s="1"/>
  <c r="AA390" i="103"/>
  <c r="AF390" i="103"/>
  <c r="AE390" i="103" s="1"/>
  <c r="T390" i="103"/>
  <c r="S390" i="103" s="1"/>
  <c r="AD390" i="103"/>
  <c r="AC390" i="103"/>
  <c r="AB390" i="103" s="1"/>
  <c r="AC138" i="103"/>
  <c r="AB138" i="103" s="1"/>
  <c r="T138" i="103"/>
  <c r="S138" i="103" s="1"/>
  <c r="AD138" i="103"/>
  <c r="U138" i="103"/>
  <c r="W138" i="103"/>
  <c r="V138" i="103" s="1"/>
  <c r="AF138" i="103"/>
  <c r="AE138" i="103" s="1"/>
  <c r="Z138" i="103"/>
  <c r="Y138" i="103" s="1"/>
  <c r="AA138" i="103"/>
  <c r="R138" i="103"/>
  <c r="T312" i="103"/>
  <c r="S312" i="103" s="1"/>
  <c r="AC312" i="103"/>
  <c r="AB312" i="103" s="1"/>
  <c r="U312" i="103"/>
  <c r="Z312" i="103"/>
  <c r="Y312" i="103" s="1"/>
  <c r="AD312" i="103"/>
  <c r="AA312" i="103"/>
  <c r="R312" i="103"/>
  <c r="AF312" i="103"/>
  <c r="AE312" i="103" s="1"/>
  <c r="W312" i="103"/>
  <c r="V312" i="103" s="1"/>
  <c r="R140" i="103"/>
  <c r="W140" i="103"/>
  <c r="V140" i="103" s="1"/>
  <c r="AA140" i="103"/>
  <c r="AF140" i="103"/>
  <c r="AE140" i="103" s="1"/>
  <c r="AC140" i="103"/>
  <c r="AB140" i="103" s="1"/>
  <c r="T140" i="103"/>
  <c r="S140" i="103" s="1"/>
  <c r="AD140" i="103"/>
  <c r="U140" i="103"/>
  <c r="Z140" i="103"/>
  <c r="Y140" i="103" s="1"/>
  <c r="T296" i="103"/>
  <c r="S296" i="103" s="1"/>
  <c r="AC296" i="103"/>
  <c r="AB296" i="103" s="1"/>
  <c r="U296" i="103"/>
  <c r="Z296" i="103"/>
  <c r="Y296" i="103" s="1"/>
  <c r="AD296" i="103"/>
  <c r="AA296" i="103"/>
  <c r="R296" i="103"/>
  <c r="AF296" i="103"/>
  <c r="AE296" i="103" s="1"/>
  <c r="W296" i="103"/>
  <c r="V296" i="103" s="1"/>
  <c r="R379" i="103"/>
  <c r="W379" i="103"/>
  <c r="V379" i="103" s="1"/>
  <c r="T379" i="103"/>
  <c r="S379" i="103" s="1"/>
  <c r="AC379" i="103"/>
  <c r="AB379" i="103" s="1"/>
  <c r="AF379" i="103"/>
  <c r="AE379" i="103" s="1"/>
  <c r="U379" i="103"/>
  <c r="AD379" i="103"/>
  <c r="Z379" i="103"/>
  <c r="Y379" i="103" s="1"/>
  <c r="AA379" i="103"/>
  <c r="AA28" i="103"/>
  <c r="AF28" i="103"/>
  <c r="AE28" i="103" s="1"/>
  <c r="R28" i="103"/>
  <c r="W28" i="103"/>
  <c r="V28" i="103" s="1"/>
  <c r="T28" i="103"/>
  <c r="S28" i="103" s="1"/>
  <c r="AC28" i="103"/>
  <c r="AB28" i="103" s="1"/>
  <c r="U28" i="103"/>
  <c r="Z28" i="103"/>
  <c r="Y28" i="103" s="1"/>
  <c r="AD28" i="103"/>
  <c r="R291" i="103"/>
  <c r="W291" i="103"/>
  <c r="V291" i="103" s="1"/>
  <c r="AA291" i="103"/>
  <c r="AF291" i="103"/>
  <c r="AE291" i="103" s="1"/>
  <c r="AC291" i="103"/>
  <c r="AB291" i="103" s="1"/>
  <c r="Z291" i="103"/>
  <c r="Y291" i="103" s="1"/>
  <c r="T291" i="103"/>
  <c r="S291" i="103" s="1"/>
  <c r="AD291" i="103"/>
  <c r="U291" i="103"/>
  <c r="AA168" i="103"/>
  <c r="AF168" i="103"/>
  <c r="AE168" i="103" s="1"/>
  <c r="R168" i="103"/>
  <c r="W168" i="103"/>
  <c r="V168" i="103" s="1"/>
  <c r="Z168" i="103"/>
  <c r="Y168" i="103" s="1"/>
  <c r="T168" i="103"/>
  <c r="S168" i="103" s="1"/>
  <c r="U168" i="103"/>
  <c r="AC168" i="103"/>
  <c r="AB168" i="103" s="1"/>
  <c r="AD168" i="103"/>
  <c r="T189" i="103"/>
  <c r="S189" i="103" s="1"/>
  <c r="Z189" i="103"/>
  <c r="Y189" i="103" s="1"/>
  <c r="R189" i="103"/>
  <c r="AA189" i="103"/>
  <c r="AF189" i="103"/>
  <c r="AE189" i="103" s="1"/>
  <c r="AC189" i="103"/>
  <c r="AB189" i="103" s="1"/>
  <c r="AD189" i="103"/>
  <c r="U189" i="103"/>
  <c r="W189" i="103"/>
  <c r="V189" i="103" s="1"/>
  <c r="AA30" i="103"/>
  <c r="AF30" i="103"/>
  <c r="AE30" i="103" s="1"/>
  <c r="R30" i="103"/>
  <c r="W30" i="103"/>
  <c r="V30" i="103" s="1"/>
  <c r="T30" i="103"/>
  <c r="S30" i="103" s="1"/>
  <c r="AC30" i="103"/>
  <c r="AB30" i="103" s="1"/>
  <c r="Z30" i="103"/>
  <c r="Y30" i="103" s="1"/>
  <c r="U30" i="103"/>
  <c r="AD30" i="103"/>
  <c r="M204" i="103"/>
  <c r="AA204" i="103"/>
  <c r="AF204" i="103"/>
  <c r="AE204" i="103" s="1"/>
  <c r="R204" i="103"/>
  <c r="W204" i="103"/>
  <c r="V204" i="103" s="1"/>
  <c r="Z204" i="103"/>
  <c r="Y204" i="103" s="1"/>
  <c r="T204" i="103"/>
  <c r="S204" i="103" s="1"/>
  <c r="U204" i="103"/>
  <c r="AC204" i="103"/>
  <c r="AB204" i="103" s="1"/>
  <c r="AD204" i="103"/>
  <c r="AC337" i="103"/>
  <c r="AB337" i="103" s="1"/>
  <c r="T337" i="103"/>
  <c r="S337" i="103" s="1"/>
  <c r="AD337" i="103"/>
  <c r="Z337" i="103"/>
  <c r="Y337" i="103" s="1"/>
  <c r="R337" i="103"/>
  <c r="AA337" i="103"/>
  <c r="W337" i="103"/>
  <c r="V337" i="103" s="1"/>
  <c r="AF337" i="103"/>
  <c r="AE337" i="103" s="1"/>
  <c r="U337" i="103"/>
  <c r="T70" i="103"/>
  <c r="S70" i="103" s="1"/>
  <c r="AC70" i="103"/>
  <c r="AB70" i="103" s="1"/>
  <c r="W70" i="103"/>
  <c r="V70" i="103" s="1"/>
  <c r="AD70" i="103"/>
  <c r="R70" i="103"/>
  <c r="Z70" i="103"/>
  <c r="Y70" i="103" s="1"/>
  <c r="AF70" i="103"/>
  <c r="AE70" i="103" s="1"/>
  <c r="U70" i="103"/>
  <c r="AA70" i="103"/>
  <c r="AC233" i="103"/>
  <c r="AB233" i="103" s="1"/>
  <c r="T233" i="103"/>
  <c r="S233" i="103" s="1"/>
  <c r="AD233" i="103"/>
  <c r="U233" i="103"/>
  <c r="W233" i="103"/>
  <c r="V233" i="103" s="1"/>
  <c r="AF233" i="103"/>
  <c r="AE233" i="103" s="1"/>
  <c r="Z233" i="103"/>
  <c r="Y233" i="103" s="1"/>
  <c r="AA233" i="103"/>
  <c r="R233" i="103"/>
  <c r="R235" i="103"/>
  <c r="W235" i="103"/>
  <c r="V235" i="103" s="1"/>
  <c r="AA235" i="103"/>
  <c r="AF235" i="103"/>
  <c r="AE235" i="103" s="1"/>
  <c r="AC235" i="103"/>
  <c r="AB235" i="103" s="1"/>
  <c r="T235" i="103"/>
  <c r="S235" i="103" s="1"/>
  <c r="AD235" i="103"/>
  <c r="U235" i="103"/>
  <c r="Z235" i="103"/>
  <c r="Y235" i="103" s="1"/>
  <c r="AC157" i="103"/>
  <c r="AB157" i="103" s="1"/>
  <c r="T157" i="103"/>
  <c r="S157" i="103" s="1"/>
  <c r="AD157" i="103"/>
  <c r="Z157" i="103"/>
  <c r="Y157" i="103" s="1"/>
  <c r="R157" i="103"/>
  <c r="AA157" i="103"/>
  <c r="AF157" i="103"/>
  <c r="AE157" i="103" s="1"/>
  <c r="U157" i="103"/>
  <c r="W157" i="103"/>
  <c r="V157" i="103" s="1"/>
  <c r="AC45" i="103"/>
  <c r="AB45" i="103" s="1"/>
  <c r="U45" i="103"/>
  <c r="AA45" i="103"/>
  <c r="W45" i="103"/>
  <c r="V45" i="103" s="1"/>
  <c r="AD45" i="103"/>
  <c r="Z45" i="103"/>
  <c r="Y45" i="103" s="1"/>
  <c r="AF45" i="103"/>
  <c r="AE45" i="103" s="1"/>
  <c r="R45" i="103"/>
  <c r="T45" i="103"/>
  <c r="S45" i="103" s="1"/>
  <c r="U293" i="103"/>
  <c r="Z293" i="103"/>
  <c r="Y293" i="103" s="1"/>
  <c r="R293" i="103"/>
  <c r="W293" i="103"/>
  <c r="V293" i="103" s="1"/>
  <c r="AA293" i="103"/>
  <c r="AF293" i="103"/>
  <c r="AE293" i="103" s="1"/>
  <c r="AC293" i="103"/>
  <c r="AB293" i="103" s="1"/>
  <c r="AD293" i="103"/>
  <c r="T293" i="103"/>
  <c r="S293" i="103" s="1"/>
  <c r="AC305" i="103"/>
  <c r="AB305" i="103" s="1"/>
  <c r="T305" i="103"/>
  <c r="S305" i="103" s="1"/>
  <c r="AD305" i="103"/>
  <c r="Z305" i="103"/>
  <c r="Y305" i="103" s="1"/>
  <c r="R305" i="103"/>
  <c r="AA305" i="103"/>
  <c r="U305" i="103"/>
  <c r="W305" i="103"/>
  <c r="V305" i="103" s="1"/>
  <c r="AF305" i="103"/>
  <c r="AE305" i="103" s="1"/>
  <c r="U126" i="103"/>
  <c r="Z126" i="103"/>
  <c r="Y126" i="103" s="1"/>
  <c r="R126" i="103"/>
  <c r="W126" i="103"/>
  <c r="V126" i="103" s="1"/>
  <c r="AA126" i="103"/>
  <c r="AF126" i="103"/>
  <c r="AE126" i="103" s="1"/>
  <c r="AC126" i="103"/>
  <c r="AB126" i="103" s="1"/>
  <c r="T126" i="103"/>
  <c r="S126" i="103" s="1"/>
  <c r="AD126" i="103"/>
  <c r="R306" i="103"/>
  <c r="W306" i="103"/>
  <c r="V306" i="103" s="1"/>
  <c r="T306" i="103"/>
  <c r="S306" i="103" s="1"/>
  <c r="AC306" i="103"/>
  <c r="AB306" i="103" s="1"/>
  <c r="U306" i="103"/>
  <c r="AD306" i="103"/>
  <c r="AF306" i="103"/>
  <c r="AE306" i="103" s="1"/>
  <c r="Z306" i="103"/>
  <c r="Y306" i="103" s="1"/>
  <c r="AA306" i="103"/>
  <c r="AA38" i="103"/>
  <c r="AF38" i="103"/>
  <c r="AE38" i="103" s="1"/>
  <c r="W38" i="103"/>
  <c r="V38" i="103" s="1"/>
  <c r="AC38" i="103"/>
  <c r="AB38" i="103" s="1"/>
  <c r="R38" i="103"/>
  <c r="AD38" i="103"/>
  <c r="Z38" i="103"/>
  <c r="Y38" i="103" s="1"/>
  <c r="T38" i="103"/>
  <c r="S38" i="103" s="1"/>
  <c r="U38" i="103"/>
  <c r="R202" i="103"/>
  <c r="W202" i="103"/>
  <c r="V202" i="103" s="1"/>
  <c r="T202" i="103"/>
  <c r="S202" i="103" s="1"/>
  <c r="AC202" i="103"/>
  <c r="AB202" i="103" s="1"/>
  <c r="Z202" i="103"/>
  <c r="Y202" i="103" s="1"/>
  <c r="AA202" i="103"/>
  <c r="AD202" i="103"/>
  <c r="AF202" i="103"/>
  <c r="AE202" i="103" s="1"/>
  <c r="U202" i="103"/>
  <c r="R371" i="103"/>
  <c r="W371" i="103"/>
  <c r="V371" i="103" s="1"/>
  <c r="T371" i="103"/>
  <c r="S371" i="103" s="1"/>
  <c r="AC371" i="103"/>
  <c r="AB371" i="103" s="1"/>
  <c r="AA371" i="103"/>
  <c r="Z371" i="103"/>
  <c r="Y371" i="103" s="1"/>
  <c r="AD371" i="103"/>
  <c r="U371" i="103"/>
  <c r="AF371" i="103"/>
  <c r="AE371" i="103" s="1"/>
  <c r="R167" i="103"/>
  <c r="W167" i="103"/>
  <c r="V167" i="103" s="1"/>
  <c r="AA167" i="103"/>
  <c r="AF167" i="103"/>
  <c r="AE167" i="103" s="1"/>
  <c r="AC167" i="103"/>
  <c r="AB167" i="103" s="1"/>
  <c r="T167" i="103"/>
  <c r="S167" i="103" s="1"/>
  <c r="AD167" i="103"/>
  <c r="U167" i="103"/>
  <c r="Z167" i="103"/>
  <c r="Y167" i="103" s="1"/>
  <c r="R322" i="103"/>
  <c r="W322" i="103"/>
  <c r="V322" i="103" s="1"/>
  <c r="T322" i="103"/>
  <c r="S322" i="103" s="1"/>
  <c r="AC322" i="103"/>
  <c r="AB322" i="103" s="1"/>
  <c r="U322" i="103"/>
  <c r="AD322" i="103"/>
  <c r="AF322" i="103"/>
  <c r="AE322" i="103" s="1"/>
  <c r="Z322" i="103"/>
  <c r="Y322" i="103" s="1"/>
  <c r="AA322" i="103"/>
  <c r="T16" i="103"/>
  <c r="S16" i="103" s="1"/>
  <c r="AD16" i="103"/>
  <c r="U16" i="103"/>
  <c r="Z16" i="103"/>
  <c r="Y16" i="103" s="1"/>
  <c r="AF16" i="103"/>
  <c r="AE16" i="103" s="1"/>
  <c r="AA16" i="103"/>
  <c r="AC16" i="103"/>
  <c r="AB16" i="103" s="1"/>
  <c r="W16" i="103"/>
  <c r="V16" i="103" s="1"/>
  <c r="R16" i="103"/>
  <c r="U366" i="103"/>
  <c r="Z366" i="103"/>
  <c r="Y366" i="103" s="1"/>
  <c r="R366" i="103"/>
  <c r="W366" i="103"/>
  <c r="V366" i="103" s="1"/>
  <c r="AA366" i="103"/>
  <c r="AF366" i="103"/>
  <c r="AE366" i="103" s="1"/>
  <c r="T366" i="103"/>
  <c r="S366" i="103" s="1"/>
  <c r="AC366" i="103"/>
  <c r="AB366" i="103" s="1"/>
  <c r="AD366" i="103"/>
  <c r="R75" i="103"/>
  <c r="W75" i="103"/>
  <c r="V75" i="103" s="1"/>
  <c r="U75" i="103"/>
  <c r="AA75" i="103"/>
  <c r="AC75" i="103"/>
  <c r="AB75" i="103" s="1"/>
  <c r="Z75" i="103"/>
  <c r="Y75" i="103" s="1"/>
  <c r="AD75" i="103"/>
  <c r="AF75" i="103"/>
  <c r="AE75" i="103" s="1"/>
  <c r="T75" i="103"/>
  <c r="S75" i="103" s="1"/>
  <c r="T353" i="103"/>
  <c r="S353" i="103" s="1"/>
  <c r="AC353" i="103"/>
  <c r="AB353" i="103" s="1"/>
  <c r="U353" i="103"/>
  <c r="Z353" i="103"/>
  <c r="Y353" i="103" s="1"/>
  <c r="AD353" i="103"/>
  <c r="AA353" i="103"/>
  <c r="R353" i="103"/>
  <c r="AF353" i="103"/>
  <c r="AE353" i="103" s="1"/>
  <c r="W353" i="103"/>
  <c r="V353" i="103" s="1"/>
  <c r="T52" i="103"/>
  <c r="S52" i="103" s="1"/>
  <c r="AC52" i="103"/>
  <c r="AB52" i="103" s="1"/>
  <c r="R52" i="103"/>
  <c r="Z52" i="103"/>
  <c r="Y52" i="103" s="1"/>
  <c r="AF52" i="103"/>
  <c r="AE52" i="103" s="1"/>
  <c r="U52" i="103"/>
  <c r="AD52" i="103"/>
  <c r="W52" i="103"/>
  <c r="V52" i="103" s="1"/>
  <c r="AA52" i="103"/>
  <c r="T393" i="103"/>
  <c r="S393" i="103" s="1"/>
  <c r="AC393" i="103"/>
  <c r="AB393" i="103" s="1"/>
  <c r="U393" i="103"/>
  <c r="Z393" i="103"/>
  <c r="Y393" i="103" s="1"/>
  <c r="AD393" i="103"/>
  <c r="W393" i="103"/>
  <c r="V393" i="103" s="1"/>
  <c r="R393" i="103"/>
  <c r="AF393" i="103"/>
  <c r="AE393" i="103" s="1"/>
  <c r="AA393" i="103"/>
  <c r="AA324" i="103"/>
  <c r="AF324" i="103"/>
  <c r="AE324" i="103" s="1"/>
  <c r="R324" i="103"/>
  <c r="W324" i="103"/>
  <c r="V324" i="103" s="1"/>
  <c r="T324" i="103"/>
  <c r="S324" i="103" s="1"/>
  <c r="AC324" i="103"/>
  <c r="AB324" i="103" s="1"/>
  <c r="U324" i="103"/>
  <c r="AD324" i="103"/>
  <c r="Z324" i="103"/>
  <c r="Y324" i="103" s="1"/>
  <c r="R210" i="103"/>
  <c r="W210" i="103"/>
  <c r="V210" i="103" s="1"/>
  <c r="T210" i="103"/>
  <c r="S210" i="103" s="1"/>
  <c r="AC210" i="103"/>
  <c r="AB210" i="103" s="1"/>
  <c r="U210" i="103"/>
  <c r="AD210" i="103"/>
  <c r="AF210" i="103"/>
  <c r="AE210" i="103" s="1"/>
  <c r="Z210" i="103"/>
  <c r="Y210" i="103" s="1"/>
  <c r="AA210" i="103"/>
  <c r="R7" i="103"/>
  <c r="W7" i="103"/>
  <c r="V7" i="103" s="1"/>
  <c r="AA7" i="103"/>
  <c r="T7" i="103"/>
  <c r="S7" i="103" s="1"/>
  <c r="AC7" i="103"/>
  <c r="AB7" i="103" s="1"/>
  <c r="U7" i="103"/>
  <c r="AD7" i="103"/>
  <c r="Z7" i="103"/>
  <c r="Y7" i="103" s="1"/>
  <c r="AF7" i="103"/>
  <c r="AE7" i="103" s="1"/>
  <c r="U205" i="103"/>
  <c r="Z205" i="103"/>
  <c r="Y205" i="103" s="1"/>
  <c r="R205" i="103"/>
  <c r="W205" i="103"/>
  <c r="V205" i="103" s="1"/>
  <c r="AA205" i="103"/>
  <c r="AF205" i="103"/>
  <c r="AE205" i="103" s="1"/>
  <c r="AC205" i="103"/>
  <c r="AB205" i="103" s="1"/>
  <c r="T205" i="103"/>
  <c r="S205" i="103" s="1"/>
  <c r="AD205" i="103"/>
  <c r="R395" i="103"/>
  <c r="W395" i="103"/>
  <c r="V395" i="103" s="1"/>
  <c r="T395" i="103"/>
  <c r="S395" i="103" s="1"/>
  <c r="AC395" i="103"/>
  <c r="AB395" i="103" s="1"/>
  <c r="AF395" i="103"/>
  <c r="AE395" i="103" s="1"/>
  <c r="Z395" i="103"/>
  <c r="Y395" i="103" s="1"/>
  <c r="AA395" i="103"/>
  <c r="AD395" i="103"/>
  <c r="U395" i="103"/>
  <c r="U301" i="103"/>
  <c r="Z301" i="103"/>
  <c r="Y301" i="103" s="1"/>
  <c r="R301" i="103"/>
  <c r="W301" i="103"/>
  <c r="V301" i="103" s="1"/>
  <c r="AA301" i="103"/>
  <c r="AF301" i="103"/>
  <c r="AE301" i="103" s="1"/>
  <c r="AC301" i="103"/>
  <c r="AB301" i="103" s="1"/>
  <c r="T301" i="103"/>
  <c r="S301" i="103" s="1"/>
  <c r="AD301" i="103"/>
  <c r="T335" i="103"/>
  <c r="S335" i="103" s="1"/>
  <c r="AD335" i="103"/>
  <c r="U335" i="103"/>
  <c r="Z335" i="103"/>
  <c r="Y335" i="103" s="1"/>
  <c r="R335" i="103"/>
  <c r="AA335" i="103"/>
  <c r="AC335" i="103"/>
  <c r="AB335" i="103" s="1"/>
  <c r="W335" i="103"/>
  <c r="V335" i="103" s="1"/>
  <c r="AF335" i="103"/>
  <c r="AE335" i="103" s="1"/>
  <c r="AA143" i="103"/>
  <c r="R143" i="103"/>
  <c r="W143" i="103"/>
  <c r="V143" i="103" s="1"/>
  <c r="Z143" i="103"/>
  <c r="Y143" i="103" s="1"/>
  <c r="AC143" i="103"/>
  <c r="AB143" i="103" s="1"/>
  <c r="AD143" i="103"/>
  <c r="T143" i="103"/>
  <c r="S143" i="103" s="1"/>
  <c r="U143" i="103"/>
  <c r="T69" i="103"/>
  <c r="S69" i="103" s="1"/>
  <c r="AD69" i="103"/>
  <c r="Z69" i="103"/>
  <c r="Y69" i="103" s="1"/>
  <c r="AF69" i="103"/>
  <c r="AE69" i="103" s="1"/>
  <c r="U69" i="103"/>
  <c r="AA69" i="103"/>
  <c r="W69" i="103"/>
  <c r="V69" i="103" s="1"/>
  <c r="R69" i="103"/>
  <c r="AC69" i="103"/>
  <c r="AB69" i="103" s="1"/>
  <c r="U262" i="103"/>
  <c r="Z262" i="103"/>
  <c r="Y262" i="103" s="1"/>
  <c r="AD262" i="103"/>
  <c r="AA262" i="103"/>
  <c r="AF262" i="103"/>
  <c r="AE262" i="103" s="1"/>
  <c r="R262" i="103"/>
  <c r="T262" i="103"/>
  <c r="S262" i="103" s="1"/>
  <c r="AC262" i="103"/>
  <c r="AB262" i="103" s="1"/>
  <c r="W262" i="103"/>
  <c r="V262" i="103" s="1"/>
  <c r="AC11" i="103"/>
  <c r="AB11" i="103" s="1"/>
  <c r="T11" i="103"/>
  <c r="S11" i="103" s="1"/>
  <c r="AD11" i="103"/>
  <c r="U11" i="103"/>
  <c r="Z11" i="103"/>
  <c r="Y11" i="103" s="1"/>
  <c r="W11" i="103"/>
  <c r="V11" i="103" s="1"/>
  <c r="R11" i="103"/>
  <c r="AA11" i="103"/>
  <c r="AF11" i="103"/>
  <c r="AE11" i="103" s="1"/>
  <c r="T207" i="103"/>
  <c r="S207" i="103" s="1"/>
  <c r="AD207" i="103"/>
  <c r="U207" i="103"/>
  <c r="Z207" i="103"/>
  <c r="Y207" i="103" s="1"/>
  <c r="R207" i="103"/>
  <c r="AA207" i="103"/>
  <c r="AC207" i="103"/>
  <c r="AB207" i="103" s="1"/>
  <c r="AF207" i="103"/>
  <c r="AE207" i="103" s="1"/>
  <c r="W207" i="103"/>
  <c r="V207" i="103" s="1"/>
  <c r="T385" i="103"/>
  <c r="S385" i="103" s="1"/>
  <c r="AC385" i="103"/>
  <c r="AB385" i="103" s="1"/>
  <c r="U385" i="103"/>
  <c r="Z385" i="103"/>
  <c r="Y385" i="103" s="1"/>
  <c r="AD385" i="103"/>
  <c r="R385" i="103"/>
  <c r="W385" i="103"/>
  <c r="V385" i="103" s="1"/>
  <c r="AF385" i="103"/>
  <c r="AE385" i="103" s="1"/>
  <c r="AA385" i="103"/>
  <c r="T369" i="103"/>
  <c r="S369" i="103" s="1"/>
  <c r="AC369" i="103"/>
  <c r="AB369" i="103" s="1"/>
  <c r="U369" i="103"/>
  <c r="Z369" i="103"/>
  <c r="Y369" i="103" s="1"/>
  <c r="AD369" i="103"/>
  <c r="R369" i="103"/>
  <c r="AF369" i="103"/>
  <c r="AE369" i="103" s="1"/>
  <c r="AA369" i="103"/>
  <c r="W369" i="103"/>
  <c r="V369" i="103" s="1"/>
  <c r="R195" i="103"/>
  <c r="W195" i="103"/>
  <c r="V195" i="103" s="1"/>
  <c r="AA195" i="103"/>
  <c r="AF195" i="103"/>
  <c r="AE195" i="103" s="1"/>
  <c r="AC195" i="103"/>
  <c r="AB195" i="103" s="1"/>
  <c r="Z195" i="103"/>
  <c r="Y195" i="103" s="1"/>
  <c r="T195" i="103"/>
  <c r="S195" i="103" s="1"/>
  <c r="U195" i="103"/>
  <c r="AD195" i="103"/>
  <c r="R103" i="103"/>
  <c r="W103" i="103"/>
  <c r="V103" i="103" s="1"/>
  <c r="T103" i="103"/>
  <c r="S103" i="103" s="1"/>
  <c r="AC103" i="103"/>
  <c r="AB103" i="103" s="1"/>
  <c r="U103" i="103"/>
  <c r="AD103" i="103"/>
  <c r="AF103" i="103"/>
  <c r="AE103" i="103" s="1"/>
  <c r="Z103" i="103"/>
  <c r="Y103" i="103" s="1"/>
  <c r="AA103" i="103"/>
  <c r="R55" i="103"/>
  <c r="AC55" i="103"/>
  <c r="AB55" i="103" s="1"/>
  <c r="T55" i="103"/>
  <c r="S55" i="103" s="1"/>
  <c r="Z55" i="103"/>
  <c r="Y55" i="103" s="1"/>
  <c r="AF55" i="103"/>
  <c r="AE55" i="103" s="1"/>
  <c r="AA55" i="103"/>
  <c r="AD55" i="103"/>
  <c r="U55" i="103"/>
  <c r="W55" i="103"/>
  <c r="V55" i="103" s="1"/>
  <c r="R314" i="103"/>
  <c r="W314" i="103"/>
  <c r="V314" i="103" s="1"/>
  <c r="T314" i="103"/>
  <c r="S314" i="103" s="1"/>
  <c r="AC314" i="103"/>
  <c r="AB314" i="103" s="1"/>
  <c r="Z314" i="103"/>
  <c r="Y314" i="103" s="1"/>
  <c r="AA314" i="103"/>
  <c r="AD314" i="103"/>
  <c r="U314" i="103"/>
  <c r="AF314" i="103"/>
  <c r="AE314" i="103" s="1"/>
  <c r="T172" i="103"/>
  <c r="S172" i="103" s="1"/>
  <c r="AC172" i="103"/>
  <c r="AB172" i="103" s="1"/>
  <c r="U172" i="103"/>
  <c r="Z172" i="103"/>
  <c r="Y172" i="103" s="1"/>
  <c r="AD172" i="103"/>
  <c r="AF172" i="103"/>
  <c r="AE172" i="103" s="1"/>
  <c r="W172" i="103"/>
  <c r="V172" i="103" s="1"/>
  <c r="R172" i="103"/>
  <c r="AA172" i="103"/>
  <c r="AD9" i="103"/>
  <c r="T9" i="103"/>
  <c r="S9" i="103" s="1"/>
  <c r="Z9" i="103"/>
  <c r="Y9" i="103" s="1"/>
  <c r="U9" i="103"/>
  <c r="AA9" i="103"/>
  <c r="AF9" i="103"/>
  <c r="AE9" i="103" s="1"/>
  <c r="W9" i="103"/>
  <c r="V9" i="103" s="1"/>
  <c r="AC9" i="103"/>
  <c r="AB9" i="103" s="1"/>
  <c r="R9" i="103"/>
  <c r="AA236" i="103"/>
  <c r="AF236" i="103"/>
  <c r="AE236" i="103" s="1"/>
  <c r="R236" i="103"/>
  <c r="W236" i="103"/>
  <c r="V236" i="103" s="1"/>
  <c r="Z236" i="103"/>
  <c r="Y236" i="103" s="1"/>
  <c r="T236" i="103"/>
  <c r="S236" i="103" s="1"/>
  <c r="U236" i="103"/>
  <c r="AC236" i="103"/>
  <c r="AB236" i="103" s="1"/>
  <c r="AD236" i="103"/>
  <c r="AA125" i="103"/>
  <c r="AF125" i="103"/>
  <c r="AE125" i="103" s="1"/>
  <c r="R125" i="103"/>
  <c r="W125" i="103"/>
  <c r="V125" i="103" s="1"/>
  <c r="Z125" i="103"/>
  <c r="Y125" i="103" s="1"/>
  <c r="AC125" i="103"/>
  <c r="AB125" i="103" s="1"/>
  <c r="AD125" i="103"/>
  <c r="T125" i="103"/>
  <c r="S125" i="103" s="1"/>
  <c r="U125" i="103"/>
  <c r="U374" i="103"/>
  <c r="Z374" i="103"/>
  <c r="Y374" i="103" s="1"/>
  <c r="R374" i="103"/>
  <c r="W374" i="103"/>
  <c r="V374" i="103" s="1"/>
  <c r="AA374" i="103"/>
  <c r="AF374" i="103"/>
  <c r="AE374" i="103" s="1"/>
  <c r="T374" i="103"/>
  <c r="S374" i="103" s="1"/>
  <c r="AD374" i="103"/>
  <c r="AC374" i="103"/>
  <c r="AB374" i="103" s="1"/>
  <c r="U213" i="103"/>
  <c r="Z213" i="103"/>
  <c r="Y213" i="103" s="1"/>
  <c r="R213" i="103"/>
  <c r="W213" i="103"/>
  <c r="V213" i="103" s="1"/>
  <c r="AA213" i="103"/>
  <c r="AF213" i="103"/>
  <c r="AE213" i="103" s="1"/>
  <c r="T213" i="103"/>
  <c r="S213" i="103" s="1"/>
  <c r="AC213" i="103"/>
  <c r="AB213" i="103" s="1"/>
  <c r="AD213" i="103"/>
  <c r="R131" i="103"/>
  <c r="W131" i="103"/>
  <c r="V131" i="103" s="1"/>
  <c r="T131" i="103"/>
  <c r="S131" i="103" s="1"/>
  <c r="AC131" i="103"/>
  <c r="AB131" i="103" s="1"/>
  <c r="U131" i="103"/>
  <c r="AD131" i="103"/>
  <c r="AF131" i="103"/>
  <c r="AE131" i="103" s="1"/>
  <c r="Z131" i="103"/>
  <c r="Y131" i="103" s="1"/>
  <c r="AA131" i="103"/>
  <c r="U142" i="103"/>
  <c r="AA142" i="103"/>
  <c r="AF142" i="103"/>
  <c r="AE142" i="103" s="1"/>
  <c r="R142" i="103"/>
  <c r="W142" i="103"/>
  <c r="V142" i="103" s="1"/>
  <c r="AC142" i="103"/>
  <c r="AB142" i="103" s="1"/>
  <c r="AD142" i="103"/>
  <c r="T142" i="103"/>
  <c r="S142" i="103" s="1"/>
  <c r="Z142" i="103"/>
  <c r="Y142" i="103" s="1"/>
  <c r="R139" i="103"/>
  <c r="W139" i="103"/>
  <c r="V139" i="103" s="1"/>
  <c r="T139" i="103"/>
  <c r="S139" i="103" s="1"/>
  <c r="AC139" i="103"/>
  <c r="AB139" i="103" s="1"/>
  <c r="Z139" i="103"/>
  <c r="Y139" i="103" s="1"/>
  <c r="AA139" i="103"/>
  <c r="AD139" i="103"/>
  <c r="AF139" i="103"/>
  <c r="AE139" i="103" s="1"/>
  <c r="U139" i="103"/>
  <c r="R36" i="103"/>
  <c r="W36" i="103"/>
  <c r="V36" i="103" s="1"/>
  <c r="U36" i="103"/>
  <c r="AA36" i="103"/>
  <c r="AC36" i="103"/>
  <c r="AB36" i="103" s="1"/>
  <c r="AD36" i="103"/>
  <c r="T36" i="103"/>
  <c r="S36" i="103" s="1"/>
  <c r="AF36" i="103"/>
  <c r="AE36" i="103" s="1"/>
  <c r="Z36" i="103"/>
  <c r="Y36" i="103" s="1"/>
  <c r="AC122" i="103"/>
  <c r="AB122" i="103" s="1"/>
  <c r="T122" i="103"/>
  <c r="S122" i="103" s="1"/>
  <c r="AD122" i="103"/>
  <c r="U122" i="103"/>
  <c r="W122" i="103"/>
  <c r="V122" i="103" s="1"/>
  <c r="AF122" i="103"/>
  <c r="AE122" i="103" s="1"/>
  <c r="R122" i="103"/>
  <c r="Z122" i="103"/>
  <c r="Y122" i="103" s="1"/>
  <c r="AA122" i="103"/>
  <c r="U326" i="103"/>
  <c r="Z326" i="103"/>
  <c r="Y326" i="103" s="1"/>
  <c r="AD326" i="103"/>
  <c r="AA326" i="103"/>
  <c r="AF326" i="103"/>
  <c r="AE326" i="103" s="1"/>
  <c r="R326" i="103"/>
  <c r="T326" i="103"/>
  <c r="S326" i="103" s="1"/>
  <c r="AC326" i="103"/>
  <c r="AB326" i="103" s="1"/>
  <c r="W326" i="103"/>
  <c r="V326" i="103" s="1"/>
  <c r="T41" i="103"/>
  <c r="S41" i="103" s="1"/>
  <c r="Z41" i="103"/>
  <c r="Y41" i="103" s="1"/>
  <c r="W41" i="103"/>
  <c r="V41" i="103" s="1"/>
  <c r="AD41" i="103"/>
  <c r="R41" i="103"/>
  <c r="AF41" i="103"/>
  <c r="AE41" i="103" s="1"/>
  <c r="U41" i="103"/>
  <c r="AA41" i="103"/>
  <c r="AC41" i="103"/>
  <c r="AB41" i="103" s="1"/>
  <c r="AA176" i="103"/>
  <c r="AF176" i="103"/>
  <c r="AE176" i="103" s="1"/>
  <c r="R176" i="103"/>
  <c r="W176" i="103"/>
  <c r="V176" i="103" s="1"/>
  <c r="T176" i="103"/>
  <c r="S176" i="103" s="1"/>
  <c r="AC176" i="103"/>
  <c r="AB176" i="103" s="1"/>
  <c r="U176" i="103"/>
  <c r="AD176" i="103"/>
  <c r="Z176" i="103"/>
  <c r="Y176" i="103" s="1"/>
  <c r="R218" i="103"/>
  <c r="W218" i="103"/>
  <c r="V218" i="103" s="1"/>
  <c r="T218" i="103"/>
  <c r="S218" i="103" s="1"/>
  <c r="AC218" i="103"/>
  <c r="AB218" i="103" s="1"/>
  <c r="Z218" i="103"/>
  <c r="Y218" i="103" s="1"/>
  <c r="AA218" i="103"/>
  <c r="U218" i="103"/>
  <c r="AD218" i="103"/>
  <c r="AF218" i="103"/>
  <c r="AE218" i="103" s="1"/>
  <c r="R115" i="103"/>
  <c r="W115" i="103"/>
  <c r="V115" i="103" s="1"/>
  <c r="T115" i="103"/>
  <c r="S115" i="103" s="1"/>
  <c r="AC115" i="103"/>
  <c r="AB115" i="103" s="1"/>
  <c r="U115" i="103"/>
  <c r="AD115" i="103"/>
  <c r="AF115" i="103"/>
  <c r="AE115" i="103" s="1"/>
  <c r="Z115" i="103"/>
  <c r="Y115" i="103" s="1"/>
  <c r="AA115" i="103"/>
  <c r="AL366" i="103"/>
  <c r="AI366" i="103" s="1"/>
  <c r="M297" i="103"/>
  <c r="AJ297" i="103" s="1"/>
  <c r="AL335" i="103"/>
  <c r="AI335" i="103" s="1"/>
  <c r="M144" i="103"/>
  <c r="AF144" i="103" s="1"/>
  <c r="AE144" i="103" s="1"/>
  <c r="AL133" i="103"/>
  <c r="AI133" i="103" s="1"/>
  <c r="AL180" i="103"/>
  <c r="AI180" i="103" s="1"/>
  <c r="M353" i="103"/>
  <c r="AJ353" i="103" s="1"/>
  <c r="AL238" i="103"/>
  <c r="AI238" i="103" s="1"/>
  <c r="M341" i="103"/>
  <c r="AJ341" i="103" s="1"/>
  <c r="AL210" i="103"/>
  <c r="AI210" i="103" s="1"/>
  <c r="M18" i="103"/>
  <c r="AJ18" i="103" s="1"/>
  <c r="AL228" i="103"/>
  <c r="AI228" i="103" s="1"/>
  <c r="AL295" i="103"/>
  <c r="AI295" i="103" s="1"/>
  <c r="M143" i="103"/>
  <c r="AJ143" i="103" s="1"/>
  <c r="AL108" i="103"/>
  <c r="AI108" i="103" s="1"/>
  <c r="AL226" i="103"/>
  <c r="AI226" i="103" s="1"/>
  <c r="AL311" i="103"/>
  <c r="AI311" i="103" s="1"/>
  <c r="AL313" i="103"/>
  <c r="AI313" i="103" s="1"/>
  <c r="AL298" i="103"/>
  <c r="AI298" i="103" s="1"/>
  <c r="AL49" i="103"/>
  <c r="AI49" i="103" s="1"/>
  <c r="M53" i="103"/>
  <c r="AJ53" i="103" s="1"/>
  <c r="AL187" i="103"/>
  <c r="AI187" i="103" s="1"/>
  <c r="AL240" i="103"/>
  <c r="AI240" i="103" s="1"/>
  <c r="AL324" i="103"/>
  <c r="AI324" i="103" s="1"/>
  <c r="M72" i="103"/>
  <c r="AJ72" i="103" s="1"/>
  <c r="AL358" i="103"/>
  <c r="AI358" i="103" s="1"/>
  <c r="M11" i="103"/>
  <c r="AJ11" i="103" s="1"/>
  <c r="AL398" i="103"/>
  <c r="AI398" i="103" s="1"/>
  <c r="AL262" i="103"/>
  <c r="AI262" i="103" s="1"/>
  <c r="M134" i="103"/>
  <c r="AJ134" i="103" s="1"/>
  <c r="AL69" i="103"/>
  <c r="AI69" i="103" s="1"/>
  <c r="M395" i="103"/>
  <c r="AJ395" i="103" s="1"/>
  <c r="AL205" i="103"/>
  <c r="AI205" i="103" s="1"/>
  <c r="AL7" i="103"/>
  <c r="AI7" i="103" s="1"/>
  <c r="AL120" i="103"/>
  <c r="AI120" i="103" s="1"/>
  <c r="AL302" i="103"/>
  <c r="AI302" i="103" s="1"/>
  <c r="AL269" i="103"/>
  <c r="AI269" i="103" s="1"/>
  <c r="M183" i="103"/>
  <c r="AJ183" i="103" s="1"/>
  <c r="M220" i="103"/>
  <c r="AJ220" i="103" s="1"/>
  <c r="M55" i="103"/>
  <c r="AJ55" i="103" s="1"/>
  <c r="M95" i="103"/>
  <c r="AJ95" i="103" s="1"/>
  <c r="AL250" i="103"/>
  <c r="AI250" i="103" s="1"/>
  <c r="AI13" i="103"/>
  <c r="AI45" i="103"/>
  <c r="AL292" i="103"/>
  <c r="AI292" i="103" s="1"/>
  <c r="AL234" i="103"/>
  <c r="AI234" i="103" s="1"/>
  <c r="AL342" i="103"/>
  <c r="AI342" i="103" s="1"/>
  <c r="M374" i="103"/>
  <c r="AJ374" i="103" s="1"/>
  <c r="AL172" i="103"/>
  <c r="AI172" i="103" s="1"/>
  <c r="AL265" i="103"/>
  <c r="AI265" i="103" s="1"/>
  <c r="AJ370" i="103"/>
  <c r="AL222" i="103"/>
  <c r="AI222" i="103" s="1"/>
  <c r="AL181" i="103"/>
  <c r="AI181" i="103" s="1"/>
  <c r="AL93" i="103"/>
  <c r="AJ76" i="103"/>
  <c r="AJ113" i="103"/>
  <c r="M236" i="103"/>
  <c r="M355" i="103"/>
  <c r="AJ355" i="103" s="1"/>
  <c r="AL188" i="103"/>
  <c r="AI188" i="103" s="1"/>
  <c r="M147" i="103"/>
  <c r="AJ147" i="103" s="1"/>
  <c r="AL117" i="103"/>
  <c r="U162" i="103"/>
  <c r="Z162" i="103"/>
  <c r="Y162" i="103" s="1"/>
  <c r="AD162" i="103"/>
  <c r="AA162" i="103"/>
  <c r="AF162" i="103"/>
  <c r="AE162" i="103" s="1"/>
  <c r="R162" i="103"/>
  <c r="T162" i="103"/>
  <c r="S162" i="103" s="1"/>
  <c r="AC162" i="103"/>
  <c r="AB162" i="103" s="1"/>
  <c r="W162" i="103"/>
  <c r="V162" i="103" s="1"/>
  <c r="T208" i="103"/>
  <c r="S208" i="103" s="1"/>
  <c r="AC208" i="103"/>
  <c r="AB208" i="103" s="1"/>
  <c r="U208" i="103"/>
  <c r="Z208" i="103"/>
  <c r="Y208" i="103" s="1"/>
  <c r="AD208" i="103"/>
  <c r="AF208" i="103"/>
  <c r="AE208" i="103" s="1"/>
  <c r="W208" i="103"/>
  <c r="V208" i="103" s="1"/>
  <c r="R208" i="103"/>
  <c r="AA208" i="103"/>
  <c r="U35" i="103"/>
  <c r="R35" i="103"/>
  <c r="W35" i="103"/>
  <c r="V35" i="103" s="1"/>
  <c r="AA35" i="103"/>
  <c r="T35" i="103"/>
  <c r="S35" i="103" s="1"/>
  <c r="AC35" i="103"/>
  <c r="AB35" i="103" s="1"/>
  <c r="AD35" i="103"/>
  <c r="AF35" i="103"/>
  <c r="AE35" i="103" s="1"/>
  <c r="Z35" i="103"/>
  <c r="Y35" i="103" s="1"/>
  <c r="U238" i="103"/>
  <c r="Z238" i="103"/>
  <c r="Y238" i="103" s="1"/>
  <c r="AD238" i="103"/>
  <c r="AA238" i="103"/>
  <c r="AF238" i="103"/>
  <c r="AE238" i="103" s="1"/>
  <c r="W238" i="103"/>
  <c r="V238" i="103" s="1"/>
  <c r="AC238" i="103"/>
  <c r="AB238" i="103" s="1"/>
  <c r="R238" i="103"/>
  <c r="T238" i="103"/>
  <c r="S238" i="103" s="1"/>
  <c r="R20" i="103"/>
  <c r="W20" i="103"/>
  <c r="V20" i="103" s="1"/>
  <c r="AC20" i="103"/>
  <c r="AB20" i="103" s="1"/>
  <c r="T20" i="103"/>
  <c r="S20" i="103" s="1"/>
  <c r="AD20" i="103"/>
  <c r="U20" i="103"/>
  <c r="Z20" i="103"/>
  <c r="Y20" i="103" s="1"/>
  <c r="AF20" i="103"/>
  <c r="AE20" i="103" s="1"/>
  <c r="AA20" i="103"/>
  <c r="U221" i="103"/>
  <c r="Z221" i="103"/>
  <c r="Y221" i="103" s="1"/>
  <c r="R221" i="103"/>
  <c r="W221" i="103"/>
  <c r="V221" i="103" s="1"/>
  <c r="AA221" i="103"/>
  <c r="AF221" i="103"/>
  <c r="AE221" i="103" s="1"/>
  <c r="AC221" i="103"/>
  <c r="AB221" i="103" s="1"/>
  <c r="T221" i="103"/>
  <c r="S221" i="103" s="1"/>
  <c r="AD221" i="103"/>
  <c r="T25" i="103"/>
  <c r="S25" i="103" s="1"/>
  <c r="Z25" i="103"/>
  <c r="Y25" i="103" s="1"/>
  <c r="U25" i="103"/>
  <c r="AA25" i="103"/>
  <c r="AF25" i="103"/>
  <c r="AE25" i="103" s="1"/>
  <c r="R25" i="103"/>
  <c r="W25" i="103"/>
  <c r="V25" i="103" s="1"/>
  <c r="AC25" i="103"/>
  <c r="AB25" i="103" s="1"/>
  <c r="AD25" i="103"/>
  <c r="T288" i="103"/>
  <c r="S288" i="103" s="1"/>
  <c r="AC288" i="103"/>
  <c r="AB288" i="103" s="1"/>
  <c r="U288" i="103"/>
  <c r="Z288" i="103"/>
  <c r="Y288" i="103" s="1"/>
  <c r="AD288" i="103"/>
  <c r="AF288" i="103"/>
  <c r="AE288" i="103" s="1"/>
  <c r="W288" i="103"/>
  <c r="V288" i="103" s="1"/>
  <c r="AA288" i="103"/>
  <c r="R288" i="103"/>
  <c r="W19" i="103"/>
  <c r="V19" i="103" s="1"/>
  <c r="AA19" i="103"/>
  <c r="R19" i="103"/>
  <c r="AC19" i="103"/>
  <c r="AB19" i="103" s="1"/>
  <c r="T19" i="103"/>
  <c r="S19" i="103" s="1"/>
  <c r="AD19" i="103"/>
  <c r="Z19" i="103"/>
  <c r="Y19" i="103" s="1"/>
  <c r="U19" i="103"/>
  <c r="AF19" i="103"/>
  <c r="AE19" i="103" s="1"/>
  <c r="U154" i="103"/>
  <c r="Z154" i="103"/>
  <c r="Y154" i="103" s="1"/>
  <c r="AD154" i="103"/>
  <c r="AA154" i="103"/>
  <c r="AF154" i="103"/>
  <c r="AE154" i="103" s="1"/>
  <c r="W154" i="103"/>
  <c r="V154" i="103" s="1"/>
  <c r="R154" i="103"/>
  <c r="T154" i="103"/>
  <c r="S154" i="103" s="1"/>
  <c r="AC154" i="103"/>
  <c r="AB154" i="103" s="1"/>
  <c r="M272" i="103"/>
  <c r="AJ272" i="103" s="1"/>
  <c r="AA357" i="103"/>
  <c r="AF357" i="103"/>
  <c r="AE357" i="103" s="1"/>
  <c r="R357" i="103"/>
  <c r="W357" i="103"/>
  <c r="V357" i="103" s="1"/>
  <c r="Z357" i="103"/>
  <c r="Y357" i="103" s="1"/>
  <c r="T357" i="103"/>
  <c r="S357" i="103" s="1"/>
  <c r="AD357" i="103"/>
  <c r="U357" i="103"/>
  <c r="AC357" i="103"/>
  <c r="AB357" i="103" s="1"/>
  <c r="U42" i="103"/>
  <c r="Z42" i="103"/>
  <c r="Y42" i="103" s="1"/>
  <c r="AD42" i="103"/>
  <c r="W42" i="103"/>
  <c r="V42" i="103" s="1"/>
  <c r="AC42" i="103"/>
  <c r="AB42" i="103" s="1"/>
  <c r="R42" i="103"/>
  <c r="AF42" i="103"/>
  <c r="AE42" i="103" s="1"/>
  <c r="T42" i="103"/>
  <c r="S42" i="103" s="1"/>
  <c r="AA42" i="103"/>
  <c r="AC165" i="103"/>
  <c r="AB165" i="103" s="1"/>
  <c r="T165" i="103"/>
  <c r="S165" i="103" s="1"/>
  <c r="AD165" i="103"/>
  <c r="U165" i="103"/>
  <c r="W165" i="103"/>
  <c r="V165" i="103" s="1"/>
  <c r="AF165" i="103"/>
  <c r="AE165" i="103" s="1"/>
  <c r="Z165" i="103"/>
  <c r="Y165" i="103" s="1"/>
  <c r="AA165" i="103"/>
  <c r="R165" i="103"/>
  <c r="U285" i="103"/>
  <c r="Z285" i="103"/>
  <c r="Y285" i="103" s="1"/>
  <c r="R285" i="103"/>
  <c r="W285" i="103"/>
  <c r="V285" i="103" s="1"/>
  <c r="AA285" i="103"/>
  <c r="AF285" i="103"/>
  <c r="AE285" i="103" s="1"/>
  <c r="AC285" i="103"/>
  <c r="AB285" i="103" s="1"/>
  <c r="T285" i="103"/>
  <c r="S285" i="103" s="1"/>
  <c r="AD285" i="103"/>
  <c r="AA66" i="103"/>
  <c r="AF66" i="103"/>
  <c r="AE66" i="103" s="1"/>
  <c r="T66" i="103"/>
  <c r="S66" i="103" s="1"/>
  <c r="Z66" i="103"/>
  <c r="Y66" i="103" s="1"/>
  <c r="U66" i="103"/>
  <c r="AC66" i="103"/>
  <c r="AB66" i="103" s="1"/>
  <c r="R66" i="103"/>
  <c r="AD66" i="103"/>
  <c r="W66" i="103"/>
  <c r="V66" i="103" s="1"/>
  <c r="AC130" i="103"/>
  <c r="AB130" i="103" s="1"/>
  <c r="T130" i="103"/>
  <c r="S130" i="103" s="1"/>
  <c r="AD130" i="103"/>
  <c r="Z130" i="103"/>
  <c r="Y130" i="103" s="1"/>
  <c r="R130" i="103"/>
  <c r="AA130" i="103"/>
  <c r="U130" i="103"/>
  <c r="AF130" i="103"/>
  <c r="AE130" i="103" s="1"/>
  <c r="W130" i="103"/>
  <c r="V130" i="103" s="1"/>
  <c r="AC193" i="103"/>
  <c r="AB193" i="103" s="1"/>
  <c r="T193" i="103"/>
  <c r="S193" i="103" s="1"/>
  <c r="AD193" i="103"/>
  <c r="Z193" i="103"/>
  <c r="Y193" i="103" s="1"/>
  <c r="R193" i="103"/>
  <c r="AA193" i="103"/>
  <c r="AF193" i="103"/>
  <c r="AE193" i="103" s="1"/>
  <c r="U193" i="103"/>
  <c r="W193" i="103"/>
  <c r="V193" i="103" s="1"/>
  <c r="T255" i="103"/>
  <c r="S255" i="103" s="1"/>
  <c r="AD255" i="103"/>
  <c r="U255" i="103"/>
  <c r="Z255" i="103"/>
  <c r="Y255" i="103" s="1"/>
  <c r="R255" i="103"/>
  <c r="AA255" i="103"/>
  <c r="AC255" i="103"/>
  <c r="AB255" i="103" s="1"/>
  <c r="W255" i="103"/>
  <c r="V255" i="103" s="1"/>
  <c r="AF255" i="103"/>
  <c r="AE255" i="103" s="1"/>
  <c r="U325" i="103"/>
  <c r="Z325" i="103"/>
  <c r="Y325" i="103" s="1"/>
  <c r="R325" i="103"/>
  <c r="W325" i="103"/>
  <c r="V325" i="103" s="1"/>
  <c r="AA325" i="103"/>
  <c r="AF325" i="103"/>
  <c r="AE325" i="103" s="1"/>
  <c r="AD325" i="103"/>
  <c r="T325" i="103"/>
  <c r="S325" i="103" s="1"/>
  <c r="AC325" i="103"/>
  <c r="AB325" i="103" s="1"/>
  <c r="U391" i="103"/>
  <c r="Z391" i="103"/>
  <c r="Y391" i="103" s="1"/>
  <c r="AD391" i="103"/>
  <c r="AA391" i="103"/>
  <c r="AF391" i="103"/>
  <c r="AE391" i="103" s="1"/>
  <c r="T391" i="103"/>
  <c r="S391" i="103" s="1"/>
  <c r="AC391" i="103"/>
  <c r="AB391" i="103" s="1"/>
  <c r="W391" i="103"/>
  <c r="V391" i="103" s="1"/>
  <c r="R391" i="103"/>
  <c r="U59" i="103"/>
  <c r="Z59" i="103"/>
  <c r="Y59" i="103" s="1"/>
  <c r="W59" i="103"/>
  <c r="V59" i="103" s="1"/>
  <c r="AC59" i="103"/>
  <c r="AB59" i="103" s="1"/>
  <c r="R59" i="103"/>
  <c r="AD59" i="103"/>
  <c r="AF59" i="103"/>
  <c r="AE59" i="103" s="1"/>
  <c r="T59" i="103"/>
  <c r="S59" i="103" s="1"/>
  <c r="AA59" i="103"/>
  <c r="R123" i="103"/>
  <c r="W123" i="103"/>
  <c r="V123" i="103" s="1"/>
  <c r="T123" i="103"/>
  <c r="S123" i="103" s="1"/>
  <c r="AC123" i="103"/>
  <c r="AB123" i="103" s="1"/>
  <c r="Z123" i="103"/>
  <c r="Y123" i="103" s="1"/>
  <c r="AA123" i="103"/>
  <c r="U123" i="103"/>
  <c r="AD123" i="103"/>
  <c r="AF123" i="103"/>
  <c r="AE123" i="103" s="1"/>
  <c r="T187" i="103"/>
  <c r="S187" i="103" s="1"/>
  <c r="AD187" i="103"/>
  <c r="U187" i="103"/>
  <c r="Z187" i="103"/>
  <c r="Y187" i="103" s="1"/>
  <c r="R187" i="103"/>
  <c r="AA187" i="103"/>
  <c r="AC187" i="103"/>
  <c r="AB187" i="103" s="1"/>
  <c r="W187" i="103"/>
  <c r="V187" i="103" s="1"/>
  <c r="AF187" i="103"/>
  <c r="AE187" i="103" s="1"/>
  <c r="AA252" i="103"/>
  <c r="AF252" i="103"/>
  <c r="AE252" i="103" s="1"/>
  <c r="R252" i="103"/>
  <c r="W252" i="103"/>
  <c r="V252" i="103" s="1"/>
  <c r="Z252" i="103"/>
  <c r="Y252" i="103" s="1"/>
  <c r="AC252" i="103"/>
  <c r="AB252" i="103" s="1"/>
  <c r="T252" i="103"/>
  <c r="S252" i="103" s="1"/>
  <c r="AD252" i="103"/>
  <c r="U252" i="103"/>
  <c r="U318" i="103"/>
  <c r="Z318" i="103"/>
  <c r="Y318" i="103" s="1"/>
  <c r="AD318" i="103"/>
  <c r="AA318" i="103"/>
  <c r="AF318" i="103"/>
  <c r="AE318" i="103" s="1"/>
  <c r="W318" i="103"/>
  <c r="V318" i="103" s="1"/>
  <c r="T318" i="103"/>
  <c r="S318" i="103" s="1"/>
  <c r="AC318" i="103"/>
  <c r="AB318" i="103" s="1"/>
  <c r="R318" i="103"/>
  <c r="AA381" i="103"/>
  <c r="AF381" i="103"/>
  <c r="AE381" i="103" s="1"/>
  <c r="R381" i="103"/>
  <c r="W381" i="103"/>
  <c r="V381" i="103" s="1"/>
  <c r="U381" i="103"/>
  <c r="AD381" i="103"/>
  <c r="AC381" i="103"/>
  <c r="AB381" i="103" s="1"/>
  <c r="T381" i="103"/>
  <c r="S381" i="103" s="1"/>
  <c r="Z381" i="103"/>
  <c r="Y381" i="103" s="1"/>
  <c r="T164" i="103"/>
  <c r="S164" i="103" s="1"/>
  <c r="AC164" i="103"/>
  <c r="AB164" i="103" s="1"/>
  <c r="U164" i="103"/>
  <c r="Z164" i="103"/>
  <c r="Y164" i="103" s="1"/>
  <c r="AD164" i="103"/>
  <c r="AA164" i="103"/>
  <c r="R164" i="103"/>
  <c r="W164" i="103"/>
  <c r="V164" i="103" s="1"/>
  <c r="AF164" i="103"/>
  <c r="AE164" i="103" s="1"/>
  <c r="R243" i="103"/>
  <c r="W243" i="103"/>
  <c r="V243" i="103" s="1"/>
  <c r="AA243" i="103"/>
  <c r="AF243" i="103"/>
  <c r="AE243" i="103" s="1"/>
  <c r="AC243" i="103"/>
  <c r="AB243" i="103" s="1"/>
  <c r="Z243" i="103"/>
  <c r="Y243" i="103" s="1"/>
  <c r="AD243" i="103"/>
  <c r="T243" i="103"/>
  <c r="S243" i="103" s="1"/>
  <c r="U243" i="103"/>
  <c r="U60" i="103"/>
  <c r="Z60" i="103"/>
  <c r="Y60" i="103" s="1"/>
  <c r="AD60" i="103"/>
  <c r="T60" i="103"/>
  <c r="S60" i="103" s="1"/>
  <c r="AA60" i="103"/>
  <c r="AC60" i="103"/>
  <c r="AB60" i="103" s="1"/>
  <c r="R60" i="103"/>
  <c r="AF60" i="103"/>
  <c r="AE60" i="103" s="1"/>
  <c r="W60" i="103"/>
  <c r="V60" i="103" s="1"/>
  <c r="T191" i="103"/>
  <c r="S191" i="103" s="1"/>
  <c r="AD191" i="103"/>
  <c r="U191" i="103"/>
  <c r="Z191" i="103"/>
  <c r="Y191" i="103" s="1"/>
  <c r="R191" i="103"/>
  <c r="AA191" i="103"/>
  <c r="AC191" i="103"/>
  <c r="AB191" i="103" s="1"/>
  <c r="W191" i="103"/>
  <c r="V191" i="103" s="1"/>
  <c r="AF191" i="103"/>
  <c r="AE191" i="103" s="1"/>
  <c r="AA308" i="103"/>
  <c r="AF308" i="103"/>
  <c r="AE308" i="103" s="1"/>
  <c r="R308" i="103"/>
  <c r="W308" i="103"/>
  <c r="V308" i="103" s="1"/>
  <c r="T308" i="103"/>
  <c r="S308" i="103" s="1"/>
  <c r="AC308" i="103"/>
  <c r="AB308" i="103" s="1"/>
  <c r="U308" i="103"/>
  <c r="AD308" i="103"/>
  <c r="Z308" i="103"/>
  <c r="Y308" i="103" s="1"/>
  <c r="AC114" i="103"/>
  <c r="AB114" i="103" s="1"/>
  <c r="T114" i="103"/>
  <c r="S114" i="103" s="1"/>
  <c r="AD114" i="103"/>
  <c r="Z114" i="103"/>
  <c r="Y114" i="103" s="1"/>
  <c r="R114" i="103"/>
  <c r="AA114" i="103"/>
  <c r="U114" i="103"/>
  <c r="W114" i="103"/>
  <c r="V114" i="103" s="1"/>
  <c r="AF114" i="103"/>
  <c r="AE114" i="103" s="1"/>
  <c r="T231" i="103"/>
  <c r="S231" i="103" s="1"/>
  <c r="AD231" i="103"/>
  <c r="U231" i="103"/>
  <c r="Z231" i="103"/>
  <c r="Y231" i="103" s="1"/>
  <c r="W231" i="103"/>
  <c r="V231" i="103" s="1"/>
  <c r="AF231" i="103"/>
  <c r="AE231" i="103" s="1"/>
  <c r="R231" i="103"/>
  <c r="AA231" i="103"/>
  <c r="AC231" i="103"/>
  <c r="AB231" i="103" s="1"/>
  <c r="AC362" i="103"/>
  <c r="AB362" i="103" s="1"/>
  <c r="T362" i="103"/>
  <c r="S362" i="103" s="1"/>
  <c r="AD362" i="103"/>
  <c r="R362" i="103"/>
  <c r="AA362" i="103"/>
  <c r="U362" i="103"/>
  <c r="AF362" i="103"/>
  <c r="AE362" i="103" s="1"/>
  <c r="W362" i="103"/>
  <c r="V362" i="103" s="1"/>
  <c r="Z362" i="103"/>
  <c r="Y362" i="103" s="1"/>
  <c r="R54" i="103"/>
  <c r="W54" i="103"/>
  <c r="V54" i="103" s="1"/>
  <c r="U54" i="103"/>
  <c r="AA54" i="103"/>
  <c r="AF54" i="103"/>
  <c r="AE54" i="103" s="1"/>
  <c r="Z54" i="103"/>
  <c r="Y54" i="103" s="1"/>
  <c r="AC54" i="103"/>
  <c r="AB54" i="103" s="1"/>
  <c r="AD54" i="103"/>
  <c r="T54" i="103"/>
  <c r="S54" i="103" s="1"/>
  <c r="U118" i="103"/>
  <c r="Z118" i="103"/>
  <c r="Y118" i="103" s="1"/>
  <c r="R118" i="103"/>
  <c r="W118" i="103"/>
  <c r="V118" i="103" s="1"/>
  <c r="AA118" i="103"/>
  <c r="AF118" i="103"/>
  <c r="AE118" i="103" s="1"/>
  <c r="AC118" i="103"/>
  <c r="AB118" i="103" s="1"/>
  <c r="T118" i="103"/>
  <c r="S118" i="103" s="1"/>
  <c r="AD118" i="103"/>
  <c r="R182" i="103"/>
  <c r="W182" i="103"/>
  <c r="V182" i="103" s="1"/>
  <c r="T182" i="103"/>
  <c r="S182" i="103" s="1"/>
  <c r="AC182" i="103"/>
  <c r="AB182" i="103" s="1"/>
  <c r="Z182" i="103"/>
  <c r="Y182" i="103" s="1"/>
  <c r="AA182" i="103"/>
  <c r="U182" i="103"/>
  <c r="AD182" i="103"/>
  <c r="AF182" i="103"/>
  <c r="AE182" i="103" s="1"/>
  <c r="AA244" i="103"/>
  <c r="R244" i="103"/>
  <c r="T244" i="103"/>
  <c r="S244" i="103" s="1"/>
  <c r="Z244" i="103"/>
  <c r="Y244" i="103" s="1"/>
  <c r="AF244" i="103"/>
  <c r="AE244" i="103" s="1"/>
  <c r="U244" i="103"/>
  <c r="AC244" i="103"/>
  <c r="AB244" i="103" s="1"/>
  <c r="AD244" i="103"/>
  <c r="W244" i="103"/>
  <c r="V244" i="103" s="1"/>
  <c r="AC313" i="103"/>
  <c r="AB313" i="103" s="1"/>
  <c r="T313" i="103"/>
  <c r="S313" i="103" s="1"/>
  <c r="AD313" i="103"/>
  <c r="U313" i="103"/>
  <c r="W313" i="103"/>
  <c r="V313" i="103" s="1"/>
  <c r="AF313" i="103"/>
  <c r="AE313" i="103" s="1"/>
  <c r="Z313" i="103"/>
  <c r="Y313" i="103" s="1"/>
  <c r="R313" i="103"/>
  <c r="AA313" i="103"/>
  <c r="R380" i="103"/>
  <c r="W380" i="103"/>
  <c r="V380" i="103" s="1"/>
  <c r="AA380" i="103"/>
  <c r="AF380" i="103"/>
  <c r="AE380" i="103" s="1"/>
  <c r="AC380" i="103"/>
  <c r="AB380" i="103" s="1"/>
  <c r="Z380" i="103"/>
  <c r="Y380" i="103" s="1"/>
  <c r="T380" i="103"/>
  <c r="S380" i="103" s="1"/>
  <c r="U380" i="103"/>
  <c r="AD380" i="103"/>
  <c r="M63" i="103"/>
  <c r="AC63" i="103"/>
  <c r="AB63" i="103" s="1"/>
  <c r="T63" i="103"/>
  <c r="S63" i="103" s="1"/>
  <c r="Z63" i="103"/>
  <c r="Y63" i="103" s="1"/>
  <c r="AF63" i="103"/>
  <c r="AE63" i="103" s="1"/>
  <c r="U63" i="103"/>
  <c r="AA63" i="103"/>
  <c r="W63" i="103"/>
  <c r="V63" i="103" s="1"/>
  <c r="AD63" i="103"/>
  <c r="R63" i="103"/>
  <c r="U127" i="103"/>
  <c r="Z127" i="103"/>
  <c r="Y127" i="103" s="1"/>
  <c r="AD127" i="103"/>
  <c r="AA127" i="103"/>
  <c r="AF127" i="103"/>
  <c r="AE127" i="103" s="1"/>
  <c r="W127" i="103"/>
  <c r="V127" i="103" s="1"/>
  <c r="R127" i="103"/>
  <c r="T127" i="103"/>
  <c r="S127" i="103" s="1"/>
  <c r="AC127" i="103"/>
  <c r="AB127" i="103" s="1"/>
  <c r="R194" i="103"/>
  <c r="W194" i="103"/>
  <c r="V194" i="103" s="1"/>
  <c r="T194" i="103"/>
  <c r="S194" i="103" s="1"/>
  <c r="AC194" i="103"/>
  <c r="AB194" i="103" s="1"/>
  <c r="U194" i="103"/>
  <c r="AD194" i="103"/>
  <c r="AF194" i="103"/>
  <c r="AE194" i="103" s="1"/>
  <c r="Z194" i="103"/>
  <c r="Y194" i="103" s="1"/>
  <c r="AA194" i="103"/>
  <c r="T256" i="103"/>
  <c r="S256" i="103" s="1"/>
  <c r="AC256" i="103"/>
  <c r="AB256" i="103" s="1"/>
  <c r="U256" i="103"/>
  <c r="Z256" i="103"/>
  <c r="Y256" i="103" s="1"/>
  <c r="AD256" i="103"/>
  <c r="AF256" i="103"/>
  <c r="AE256" i="103" s="1"/>
  <c r="W256" i="103"/>
  <c r="V256" i="103" s="1"/>
  <c r="AA256" i="103"/>
  <c r="R256" i="103"/>
  <c r="M320" i="103"/>
  <c r="AJ320" i="103" s="1"/>
  <c r="T368" i="103"/>
  <c r="S368" i="103" s="1"/>
  <c r="AD368" i="103"/>
  <c r="U368" i="103"/>
  <c r="Z368" i="103"/>
  <c r="Y368" i="103" s="1"/>
  <c r="AF368" i="103"/>
  <c r="AE368" i="103" s="1"/>
  <c r="AC368" i="103"/>
  <c r="AB368" i="103" s="1"/>
  <c r="W368" i="103"/>
  <c r="V368" i="103" s="1"/>
  <c r="AA368" i="103"/>
  <c r="R368" i="103"/>
  <c r="AA284" i="103"/>
  <c r="AF284" i="103"/>
  <c r="AE284" i="103" s="1"/>
  <c r="R284" i="103"/>
  <c r="W284" i="103"/>
  <c r="V284" i="103" s="1"/>
  <c r="Z284" i="103"/>
  <c r="Y284" i="103" s="1"/>
  <c r="AC284" i="103"/>
  <c r="AB284" i="103" s="1"/>
  <c r="T284" i="103"/>
  <c r="S284" i="103" s="1"/>
  <c r="U284" i="103"/>
  <c r="AD284" i="103"/>
  <c r="U78" i="103"/>
  <c r="Z78" i="103"/>
  <c r="Y78" i="103" s="1"/>
  <c r="T78" i="103"/>
  <c r="S78" i="103" s="1"/>
  <c r="AA78" i="103"/>
  <c r="W78" i="103"/>
  <c r="V78" i="103" s="1"/>
  <c r="AC78" i="103"/>
  <c r="AB78" i="103" s="1"/>
  <c r="R78" i="103"/>
  <c r="AD78" i="103"/>
  <c r="AF78" i="103"/>
  <c r="AE78" i="103" s="1"/>
  <c r="T311" i="103"/>
  <c r="S311" i="103" s="1"/>
  <c r="AD311" i="103"/>
  <c r="U311" i="103"/>
  <c r="Z311" i="103"/>
  <c r="Y311" i="103" s="1"/>
  <c r="W311" i="103"/>
  <c r="V311" i="103" s="1"/>
  <c r="AF311" i="103"/>
  <c r="AE311" i="103" s="1"/>
  <c r="AA311" i="103"/>
  <c r="R311" i="103"/>
  <c r="AC311" i="103"/>
  <c r="AB311" i="103" s="1"/>
  <c r="R151" i="103"/>
  <c r="W151" i="103"/>
  <c r="V151" i="103" s="1"/>
  <c r="AA151" i="103"/>
  <c r="AF151" i="103"/>
  <c r="AE151" i="103" s="1"/>
  <c r="AC151" i="103"/>
  <c r="AB151" i="103" s="1"/>
  <c r="T151" i="103"/>
  <c r="S151" i="103" s="1"/>
  <c r="AD151" i="103"/>
  <c r="U151" i="103"/>
  <c r="Z151" i="103"/>
  <c r="Y151" i="103" s="1"/>
  <c r="AC73" i="103"/>
  <c r="AB73" i="103" s="1"/>
  <c r="R73" i="103"/>
  <c r="T73" i="103"/>
  <c r="S73" i="103" s="1"/>
  <c r="Z73" i="103"/>
  <c r="Y73" i="103" s="1"/>
  <c r="AF73" i="103"/>
  <c r="AE73" i="103" s="1"/>
  <c r="AA73" i="103"/>
  <c r="AD73" i="103"/>
  <c r="U73" i="103"/>
  <c r="W73" i="103"/>
  <c r="V73" i="103" s="1"/>
  <c r="AC201" i="103"/>
  <c r="AB201" i="103" s="1"/>
  <c r="T201" i="103"/>
  <c r="S201" i="103" s="1"/>
  <c r="AD201" i="103"/>
  <c r="U201" i="103"/>
  <c r="W201" i="103"/>
  <c r="V201" i="103" s="1"/>
  <c r="AF201" i="103"/>
  <c r="AE201" i="103" s="1"/>
  <c r="Z201" i="103"/>
  <c r="Y201" i="103" s="1"/>
  <c r="AA201" i="103"/>
  <c r="R201" i="103"/>
  <c r="U333" i="103"/>
  <c r="Z333" i="103"/>
  <c r="Y333" i="103" s="1"/>
  <c r="R333" i="103"/>
  <c r="W333" i="103"/>
  <c r="V333" i="103" s="1"/>
  <c r="AA333" i="103"/>
  <c r="AF333" i="103"/>
  <c r="AE333" i="103" s="1"/>
  <c r="AC333" i="103"/>
  <c r="AB333" i="103" s="1"/>
  <c r="T333" i="103"/>
  <c r="S333" i="103" s="1"/>
  <c r="AD333" i="103"/>
  <c r="T22" i="103"/>
  <c r="S22" i="103" s="1"/>
  <c r="AC22" i="103"/>
  <c r="AB22" i="103" s="1"/>
  <c r="U22" i="103"/>
  <c r="Z22" i="103"/>
  <c r="Y22" i="103" s="1"/>
  <c r="AD22" i="103"/>
  <c r="AA22" i="103"/>
  <c r="AF22" i="103"/>
  <c r="AE22" i="103" s="1"/>
  <c r="W22" i="103"/>
  <c r="V22" i="103" s="1"/>
  <c r="R22" i="103"/>
  <c r="U153" i="103"/>
  <c r="Z153" i="103"/>
  <c r="Y153" i="103" s="1"/>
  <c r="R153" i="103"/>
  <c r="W153" i="103"/>
  <c r="V153" i="103" s="1"/>
  <c r="AA153" i="103"/>
  <c r="AF153" i="103"/>
  <c r="AE153" i="103" s="1"/>
  <c r="AC153" i="103"/>
  <c r="AB153" i="103" s="1"/>
  <c r="T153" i="103"/>
  <c r="S153" i="103" s="1"/>
  <c r="AD153" i="103"/>
  <c r="T279" i="103"/>
  <c r="S279" i="103" s="1"/>
  <c r="AD279" i="103"/>
  <c r="U279" i="103"/>
  <c r="Z279" i="103"/>
  <c r="Y279" i="103" s="1"/>
  <c r="W279" i="103"/>
  <c r="V279" i="103" s="1"/>
  <c r="AF279" i="103"/>
  <c r="AE279" i="103" s="1"/>
  <c r="AA279" i="103"/>
  <c r="R279" i="103"/>
  <c r="AC279" i="103"/>
  <c r="AB279" i="103" s="1"/>
  <c r="U230" i="103"/>
  <c r="Z230" i="103"/>
  <c r="Y230" i="103" s="1"/>
  <c r="AD230" i="103"/>
  <c r="AA230" i="103"/>
  <c r="AF230" i="103"/>
  <c r="AE230" i="103" s="1"/>
  <c r="R230" i="103"/>
  <c r="T230" i="103"/>
  <c r="S230" i="103" s="1"/>
  <c r="AC230" i="103"/>
  <c r="AB230" i="103" s="1"/>
  <c r="W230" i="103"/>
  <c r="V230" i="103" s="1"/>
  <c r="T199" i="103"/>
  <c r="S199" i="103" s="1"/>
  <c r="AD199" i="103"/>
  <c r="U199" i="103"/>
  <c r="Z199" i="103"/>
  <c r="Y199" i="103" s="1"/>
  <c r="W199" i="103"/>
  <c r="V199" i="103" s="1"/>
  <c r="AF199" i="103"/>
  <c r="AE199" i="103" s="1"/>
  <c r="R199" i="103"/>
  <c r="AA199" i="103"/>
  <c r="AC199" i="103"/>
  <c r="AB199" i="103" s="1"/>
  <c r="T264" i="103"/>
  <c r="S264" i="103" s="1"/>
  <c r="AC264" i="103"/>
  <c r="AB264" i="103" s="1"/>
  <c r="U264" i="103"/>
  <c r="Z264" i="103"/>
  <c r="Y264" i="103" s="1"/>
  <c r="AD264" i="103"/>
  <c r="AA264" i="103"/>
  <c r="R264" i="103"/>
  <c r="AF264" i="103"/>
  <c r="AE264" i="103" s="1"/>
  <c r="W264" i="103"/>
  <c r="V264" i="103" s="1"/>
  <c r="T392" i="103"/>
  <c r="S392" i="103" s="1"/>
  <c r="AD392" i="103"/>
  <c r="U392" i="103"/>
  <c r="Z392" i="103"/>
  <c r="Y392" i="103" s="1"/>
  <c r="AC392" i="103"/>
  <c r="AB392" i="103" s="1"/>
  <c r="R392" i="103"/>
  <c r="AF392" i="103"/>
  <c r="AE392" i="103" s="1"/>
  <c r="W392" i="103"/>
  <c r="V392" i="103" s="1"/>
  <c r="AA392" i="103"/>
  <c r="R331" i="103"/>
  <c r="W331" i="103"/>
  <c r="V331" i="103" s="1"/>
  <c r="AA331" i="103"/>
  <c r="AF331" i="103"/>
  <c r="AE331" i="103" s="1"/>
  <c r="AC331" i="103"/>
  <c r="AB331" i="103" s="1"/>
  <c r="T331" i="103"/>
  <c r="S331" i="103" s="1"/>
  <c r="AD331" i="103"/>
  <c r="U331" i="103"/>
  <c r="Z331" i="103"/>
  <c r="Y331" i="103" s="1"/>
  <c r="U67" i="103"/>
  <c r="Z67" i="103"/>
  <c r="Y67" i="103" s="1"/>
  <c r="R67" i="103"/>
  <c r="AD67" i="103"/>
  <c r="AF67" i="103"/>
  <c r="AE67" i="103" s="1"/>
  <c r="AA67" i="103"/>
  <c r="AC67" i="103"/>
  <c r="AB67" i="103" s="1"/>
  <c r="T67" i="103"/>
  <c r="S67" i="103" s="1"/>
  <c r="W67" i="103"/>
  <c r="V67" i="103" s="1"/>
  <c r="U186" i="103"/>
  <c r="Z186" i="103"/>
  <c r="Y186" i="103" s="1"/>
  <c r="AD186" i="103"/>
  <c r="AA186" i="103"/>
  <c r="AF186" i="103"/>
  <c r="AE186" i="103" s="1"/>
  <c r="W186" i="103"/>
  <c r="V186" i="103" s="1"/>
  <c r="R186" i="103"/>
  <c r="T186" i="103"/>
  <c r="S186" i="103" s="1"/>
  <c r="AC186" i="103"/>
  <c r="AB186" i="103" s="1"/>
  <c r="R259" i="103"/>
  <c r="W259" i="103"/>
  <c r="V259" i="103" s="1"/>
  <c r="AA259" i="103"/>
  <c r="AF259" i="103"/>
  <c r="AE259" i="103" s="1"/>
  <c r="AC259" i="103"/>
  <c r="AB259" i="103" s="1"/>
  <c r="Z259" i="103"/>
  <c r="Y259" i="103" s="1"/>
  <c r="T259" i="103"/>
  <c r="S259" i="103" s="1"/>
  <c r="AD259" i="103"/>
  <c r="U259" i="103"/>
  <c r="T62" i="103"/>
  <c r="S62" i="103" s="1"/>
  <c r="AC62" i="103"/>
  <c r="AB62" i="103" s="1"/>
  <c r="W62" i="103"/>
  <c r="V62" i="103" s="1"/>
  <c r="AD62" i="103"/>
  <c r="Z62" i="103"/>
  <c r="Y62" i="103" s="1"/>
  <c r="AA62" i="103"/>
  <c r="R62" i="103"/>
  <c r="U62" i="103"/>
  <c r="AF62" i="103"/>
  <c r="AE62" i="103" s="1"/>
  <c r="R307" i="103"/>
  <c r="W307" i="103"/>
  <c r="V307" i="103" s="1"/>
  <c r="AA307" i="103"/>
  <c r="AF307" i="103"/>
  <c r="AE307" i="103" s="1"/>
  <c r="AC307" i="103"/>
  <c r="AB307" i="103" s="1"/>
  <c r="Z307" i="103"/>
  <c r="Y307" i="103" s="1"/>
  <c r="T307" i="103"/>
  <c r="S307" i="103" s="1"/>
  <c r="AD307" i="103"/>
  <c r="U307" i="103"/>
  <c r="T188" i="103"/>
  <c r="S188" i="103" s="1"/>
  <c r="AC188" i="103"/>
  <c r="AB188" i="103" s="1"/>
  <c r="U188" i="103"/>
  <c r="Z188" i="103"/>
  <c r="Y188" i="103" s="1"/>
  <c r="AD188" i="103"/>
  <c r="AF188" i="103"/>
  <c r="AE188" i="103" s="1"/>
  <c r="W188" i="103"/>
  <c r="V188" i="103" s="1"/>
  <c r="AA188" i="103"/>
  <c r="R188" i="103"/>
  <c r="U206" i="103"/>
  <c r="Z206" i="103"/>
  <c r="Y206" i="103" s="1"/>
  <c r="AD206" i="103"/>
  <c r="AA206" i="103"/>
  <c r="AF206" i="103"/>
  <c r="AE206" i="103" s="1"/>
  <c r="W206" i="103"/>
  <c r="V206" i="103" s="1"/>
  <c r="AC206" i="103"/>
  <c r="AB206" i="103" s="1"/>
  <c r="R206" i="103"/>
  <c r="T206" i="103"/>
  <c r="S206" i="103" s="1"/>
  <c r="R282" i="103"/>
  <c r="W282" i="103"/>
  <c r="V282" i="103" s="1"/>
  <c r="T282" i="103"/>
  <c r="S282" i="103" s="1"/>
  <c r="AC282" i="103"/>
  <c r="AB282" i="103" s="1"/>
  <c r="Z282" i="103"/>
  <c r="Y282" i="103" s="1"/>
  <c r="AA282" i="103"/>
  <c r="U282" i="103"/>
  <c r="AD282" i="103"/>
  <c r="AF282" i="103"/>
  <c r="AE282" i="103" s="1"/>
  <c r="R356" i="103"/>
  <c r="W356" i="103"/>
  <c r="V356" i="103" s="1"/>
  <c r="AA356" i="103"/>
  <c r="AF356" i="103"/>
  <c r="AE356" i="103" s="1"/>
  <c r="AC356" i="103"/>
  <c r="AB356" i="103" s="1"/>
  <c r="U356" i="103"/>
  <c r="T356" i="103"/>
  <c r="S356" i="103" s="1"/>
  <c r="AD356" i="103"/>
  <c r="Z356" i="103"/>
  <c r="Y356" i="103" s="1"/>
  <c r="U177" i="103"/>
  <c r="Z177" i="103"/>
  <c r="Y177" i="103" s="1"/>
  <c r="R177" i="103"/>
  <c r="W177" i="103"/>
  <c r="V177" i="103" s="1"/>
  <c r="AA177" i="103"/>
  <c r="AF177" i="103"/>
  <c r="AE177" i="103" s="1"/>
  <c r="T177" i="103"/>
  <c r="S177" i="103" s="1"/>
  <c r="AC177" i="103"/>
  <c r="AB177" i="103" s="1"/>
  <c r="AD177" i="103"/>
  <c r="M257" i="103"/>
  <c r="AC257" i="103"/>
  <c r="AB257" i="103" s="1"/>
  <c r="T257" i="103"/>
  <c r="S257" i="103" s="1"/>
  <c r="AD257" i="103"/>
  <c r="Z257" i="103"/>
  <c r="Y257" i="103" s="1"/>
  <c r="R257" i="103"/>
  <c r="AA257" i="103"/>
  <c r="U257" i="103"/>
  <c r="W257" i="103"/>
  <c r="V257" i="103" s="1"/>
  <c r="AF257" i="103"/>
  <c r="AE257" i="103" s="1"/>
  <c r="U222" i="103"/>
  <c r="Z222" i="103"/>
  <c r="Y222" i="103" s="1"/>
  <c r="AD222" i="103"/>
  <c r="AA222" i="103"/>
  <c r="AF222" i="103"/>
  <c r="AE222" i="103" s="1"/>
  <c r="W222" i="103"/>
  <c r="V222" i="103" s="1"/>
  <c r="R222" i="103"/>
  <c r="T222" i="103"/>
  <c r="S222" i="103" s="1"/>
  <c r="AC222" i="103"/>
  <c r="AB222" i="103" s="1"/>
  <c r="U40" i="103"/>
  <c r="Z40" i="103"/>
  <c r="Y40" i="103" s="1"/>
  <c r="AD40" i="103"/>
  <c r="R40" i="103"/>
  <c r="AF40" i="103"/>
  <c r="AE40" i="103" s="1"/>
  <c r="T40" i="103"/>
  <c r="S40" i="103" s="1"/>
  <c r="AA40" i="103"/>
  <c r="W40" i="103"/>
  <c r="V40" i="103" s="1"/>
  <c r="AC40" i="103"/>
  <c r="AB40" i="103" s="1"/>
  <c r="AA389" i="103"/>
  <c r="AF389" i="103"/>
  <c r="AE389" i="103" s="1"/>
  <c r="R389" i="103"/>
  <c r="W389" i="103"/>
  <c r="V389" i="103" s="1"/>
  <c r="Z389" i="103"/>
  <c r="Y389" i="103" s="1"/>
  <c r="AC389" i="103"/>
  <c r="AB389" i="103" s="1"/>
  <c r="T389" i="103"/>
  <c r="S389" i="103" s="1"/>
  <c r="AD389" i="103"/>
  <c r="U389" i="103"/>
  <c r="AC265" i="103"/>
  <c r="AB265" i="103" s="1"/>
  <c r="T265" i="103"/>
  <c r="S265" i="103" s="1"/>
  <c r="AD265" i="103"/>
  <c r="U265" i="103"/>
  <c r="W265" i="103"/>
  <c r="V265" i="103" s="1"/>
  <c r="AF265" i="103"/>
  <c r="AE265" i="103" s="1"/>
  <c r="Z265" i="103"/>
  <c r="Y265" i="103" s="1"/>
  <c r="R265" i="103"/>
  <c r="AA265" i="103"/>
  <c r="R83" i="103"/>
  <c r="W83" i="103"/>
  <c r="V83" i="103" s="1"/>
  <c r="AC83" i="103"/>
  <c r="AB83" i="103" s="1"/>
  <c r="AD83" i="103"/>
  <c r="T83" i="103"/>
  <c r="S83" i="103" s="1"/>
  <c r="AF83" i="103"/>
  <c r="AE83" i="103" s="1"/>
  <c r="U83" i="103"/>
  <c r="Z83" i="103"/>
  <c r="Y83" i="103" s="1"/>
  <c r="AA83" i="103"/>
  <c r="T361" i="103"/>
  <c r="S361" i="103" s="1"/>
  <c r="AC361" i="103"/>
  <c r="AB361" i="103" s="1"/>
  <c r="U361" i="103"/>
  <c r="Z361" i="103"/>
  <c r="Y361" i="103" s="1"/>
  <c r="AD361" i="103"/>
  <c r="W361" i="103"/>
  <c r="V361" i="103" s="1"/>
  <c r="AF361" i="103"/>
  <c r="AE361" i="103" s="1"/>
  <c r="AA361" i="103"/>
  <c r="R361" i="103"/>
  <c r="R13" i="103"/>
  <c r="W13" i="103"/>
  <c r="V13" i="103" s="1"/>
  <c r="AC13" i="103"/>
  <c r="AB13" i="103" s="1"/>
  <c r="AD13" i="103"/>
  <c r="T13" i="103"/>
  <c r="S13" i="103" s="1"/>
  <c r="Z13" i="103"/>
  <c r="Y13" i="103" s="1"/>
  <c r="AF13" i="103"/>
  <c r="AE13" i="103" s="1"/>
  <c r="U13" i="103"/>
  <c r="AA13" i="103"/>
  <c r="R227" i="103"/>
  <c r="W227" i="103"/>
  <c r="V227" i="103" s="1"/>
  <c r="AA227" i="103"/>
  <c r="AF227" i="103"/>
  <c r="AE227" i="103" s="1"/>
  <c r="AC227" i="103"/>
  <c r="AB227" i="103" s="1"/>
  <c r="Z227" i="103"/>
  <c r="Y227" i="103" s="1"/>
  <c r="T227" i="103"/>
  <c r="S227" i="103" s="1"/>
  <c r="U227" i="103"/>
  <c r="AD227" i="103"/>
  <c r="U277" i="103"/>
  <c r="Z277" i="103"/>
  <c r="Y277" i="103" s="1"/>
  <c r="R277" i="103"/>
  <c r="W277" i="103"/>
  <c r="V277" i="103" s="1"/>
  <c r="AA277" i="103"/>
  <c r="AF277" i="103"/>
  <c r="AE277" i="103" s="1"/>
  <c r="AC277" i="103"/>
  <c r="AB277" i="103" s="1"/>
  <c r="T277" i="103"/>
  <c r="S277" i="103" s="1"/>
  <c r="AD277" i="103"/>
  <c r="R76" i="103"/>
  <c r="W76" i="103"/>
  <c r="V76" i="103" s="1"/>
  <c r="AA76" i="103"/>
  <c r="AF76" i="103"/>
  <c r="AE76" i="103" s="1"/>
  <c r="T76" i="103"/>
  <c r="S76" i="103" s="1"/>
  <c r="Z76" i="103"/>
  <c r="Y76" i="103" s="1"/>
  <c r="U76" i="103"/>
  <c r="AC76" i="103"/>
  <c r="AB76" i="103" s="1"/>
  <c r="AD76" i="103"/>
  <c r="T248" i="103"/>
  <c r="S248" i="103" s="1"/>
  <c r="AC248" i="103"/>
  <c r="AB248" i="103" s="1"/>
  <c r="U248" i="103"/>
  <c r="Z248" i="103"/>
  <c r="Y248" i="103" s="1"/>
  <c r="AD248" i="103"/>
  <c r="AA248" i="103"/>
  <c r="R248" i="103"/>
  <c r="AF248" i="103"/>
  <c r="AE248" i="103" s="1"/>
  <c r="W248" i="103"/>
  <c r="V248" i="103" s="1"/>
  <c r="T384" i="103"/>
  <c r="S384" i="103" s="1"/>
  <c r="AD384" i="103"/>
  <c r="U384" i="103"/>
  <c r="Z384" i="103"/>
  <c r="Y384" i="103" s="1"/>
  <c r="W384" i="103"/>
  <c r="V384" i="103" s="1"/>
  <c r="AF384" i="103"/>
  <c r="AE384" i="103" s="1"/>
  <c r="AA384" i="103"/>
  <c r="R384" i="103"/>
  <c r="AC384" i="103"/>
  <c r="AB384" i="103" s="1"/>
  <c r="R104" i="103"/>
  <c r="W104" i="103"/>
  <c r="V104" i="103" s="1"/>
  <c r="AA104" i="103"/>
  <c r="AF104" i="103"/>
  <c r="AE104" i="103" s="1"/>
  <c r="AC104" i="103"/>
  <c r="AB104" i="103" s="1"/>
  <c r="Z104" i="103"/>
  <c r="Y104" i="103" s="1"/>
  <c r="AD104" i="103"/>
  <c r="T104" i="103"/>
  <c r="S104" i="103" s="1"/>
  <c r="U104" i="103"/>
  <c r="R275" i="103"/>
  <c r="W275" i="103"/>
  <c r="V275" i="103" s="1"/>
  <c r="AA275" i="103"/>
  <c r="AF275" i="103"/>
  <c r="AE275" i="103" s="1"/>
  <c r="AC275" i="103"/>
  <c r="AB275" i="103" s="1"/>
  <c r="Z275" i="103"/>
  <c r="Y275" i="103" s="1"/>
  <c r="T275" i="103"/>
  <c r="S275" i="103" s="1"/>
  <c r="AD275" i="103"/>
  <c r="U275" i="103"/>
  <c r="T88" i="103"/>
  <c r="S88" i="103" s="1"/>
  <c r="AD88" i="103"/>
  <c r="R88" i="103"/>
  <c r="Z88" i="103"/>
  <c r="Y88" i="103" s="1"/>
  <c r="AF88" i="103"/>
  <c r="AE88" i="103" s="1"/>
  <c r="U88" i="103"/>
  <c r="W88" i="103"/>
  <c r="V88" i="103" s="1"/>
  <c r="AA88" i="103"/>
  <c r="AC88" i="103"/>
  <c r="AB88" i="103" s="1"/>
  <c r="M246" i="103"/>
  <c r="U246" i="103"/>
  <c r="Z246" i="103"/>
  <c r="Y246" i="103" s="1"/>
  <c r="AD246" i="103"/>
  <c r="AA246" i="103"/>
  <c r="AF246" i="103"/>
  <c r="AE246" i="103" s="1"/>
  <c r="R246" i="103"/>
  <c r="T246" i="103"/>
  <c r="S246" i="103" s="1"/>
  <c r="AC246" i="103"/>
  <c r="AB246" i="103" s="1"/>
  <c r="W246" i="103"/>
  <c r="V246" i="103" s="1"/>
  <c r="U68" i="103"/>
  <c r="Z68" i="103"/>
  <c r="Y68" i="103" s="1"/>
  <c r="AD68" i="103"/>
  <c r="W68" i="103"/>
  <c r="V68" i="103" s="1"/>
  <c r="AC68" i="103"/>
  <c r="AB68" i="103" s="1"/>
  <c r="X401" i="103"/>
  <c r="AA68" i="103"/>
  <c r="AF68" i="103"/>
  <c r="AE68" i="103" s="1"/>
  <c r="R68" i="103"/>
  <c r="T68" i="103"/>
  <c r="S68" i="103" s="1"/>
  <c r="R116" i="103"/>
  <c r="W116" i="103"/>
  <c r="V116" i="103" s="1"/>
  <c r="AA116" i="103"/>
  <c r="AF116" i="103"/>
  <c r="AE116" i="103" s="1"/>
  <c r="AC116" i="103"/>
  <c r="AB116" i="103" s="1"/>
  <c r="Z116" i="103"/>
  <c r="Y116" i="103" s="1"/>
  <c r="AD116" i="103"/>
  <c r="T116" i="103"/>
  <c r="S116" i="103" s="1"/>
  <c r="U116" i="103"/>
  <c r="AA349" i="103"/>
  <c r="AF349" i="103"/>
  <c r="AE349" i="103" s="1"/>
  <c r="R349" i="103"/>
  <c r="W349" i="103"/>
  <c r="V349" i="103" s="1"/>
  <c r="T349" i="103"/>
  <c r="S349" i="103" s="1"/>
  <c r="AC349" i="103"/>
  <c r="AB349" i="103" s="1"/>
  <c r="U349" i="103"/>
  <c r="AD349" i="103"/>
  <c r="Z349" i="103"/>
  <c r="Y349" i="103" s="1"/>
  <c r="R57" i="103"/>
  <c r="W57" i="103"/>
  <c r="V57" i="103" s="1"/>
  <c r="AA57" i="103"/>
  <c r="AF57" i="103"/>
  <c r="AE57" i="103" s="1"/>
  <c r="T57" i="103"/>
  <c r="S57" i="103" s="1"/>
  <c r="Z57" i="103"/>
  <c r="Y57" i="103" s="1"/>
  <c r="U57" i="103"/>
  <c r="AC57" i="103"/>
  <c r="AB57" i="103" s="1"/>
  <c r="AD57" i="103"/>
  <c r="T377" i="103"/>
  <c r="S377" i="103" s="1"/>
  <c r="AC377" i="103"/>
  <c r="AB377" i="103" s="1"/>
  <c r="U377" i="103"/>
  <c r="Z377" i="103"/>
  <c r="Y377" i="103" s="1"/>
  <c r="AD377" i="103"/>
  <c r="W377" i="103"/>
  <c r="V377" i="103" s="1"/>
  <c r="AA377" i="103"/>
  <c r="R377" i="103"/>
  <c r="AF377" i="103"/>
  <c r="AE377" i="103" s="1"/>
  <c r="R174" i="103"/>
  <c r="W174" i="103"/>
  <c r="V174" i="103" s="1"/>
  <c r="T174" i="103"/>
  <c r="S174" i="103" s="1"/>
  <c r="AC174" i="103"/>
  <c r="AB174" i="103" s="1"/>
  <c r="U174" i="103"/>
  <c r="AD174" i="103"/>
  <c r="AF174" i="103"/>
  <c r="AE174" i="103" s="1"/>
  <c r="Z174" i="103"/>
  <c r="Y174" i="103" s="1"/>
  <c r="AA174" i="103"/>
  <c r="U351" i="103"/>
  <c r="Z351" i="103"/>
  <c r="Y351" i="103" s="1"/>
  <c r="AD351" i="103"/>
  <c r="AA351" i="103"/>
  <c r="AF351" i="103"/>
  <c r="AE351" i="103" s="1"/>
  <c r="R351" i="103"/>
  <c r="T351" i="103"/>
  <c r="S351" i="103" s="1"/>
  <c r="AC351" i="103"/>
  <c r="AB351" i="103" s="1"/>
  <c r="W351" i="103"/>
  <c r="V351" i="103" s="1"/>
  <c r="R74" i="103"/>
  <c r="W74" i="103"/>
  <c r="V74" i="103" s="1"/>
  <c r="AC74" i="103"/>
  <c r="AB74" i="103" s="1"/>
  <c r="AD74" i="103"/>
  <c r="Z74" i="103"/>
  <c r="Y74" i="103" s="1"/>
  <c r="AA74" i="103"/>
  <c r="T74" i="103"/>
  <c r="S74" i="103" s="1"/>
  <c r="U74" i="103"/>
  <c r="AF74" i="103"/>
  <c r="AE74" i="103" s="1"/>
  <c r="U245" i="103"/>
  <c r="Z245" i="103"/>
  <c r="Y245" i="103" s="1"/>
  <c r="R245" i="103"/>
  <c r="W245" i="103"/>
  <c r="V245" i="103" s="1"/>
  <c r="AA245" i="103"/>
  <c r="AF245" i="103"/>
  <c r="AE245" i="103" s="1"/>
  <c r="AC245" i="103"/>
  <c r="AB245" i="103" s="1"/>
  <c r="AD245" i="103"/>
  <c r="T245" i="103"/>
  <c r="S245" i="103" s="1"/>
  <c r="R396" i="103"/>
  <c r="W396" i="103"/>
  <c r="V396" i="103" s="1"/>
  <c r="AA396" i="103"/>
  <c r="AF396" i="103"/>
  <c r="AE396" i="103" s="1"/>
  <c r="AC396" i="103"/>
  <c r="AB396" i="103" s="1"/>
  <c r="Z396" i="103"/>
  <c r="Y396" i="103" s="1"/>
  <c r="U396" i="103"/>
  <c r="T396" i="103"/>
  <c r="S396" i="103" s="1"/>
  <c r="AD396" i="103"/>
  <c r="U270" i="103"/>
  <c r="Z270" i="103"/>
  <c r="Y270" i="103" s="1"/>
  <c r="AD270" i="103"/>
  <c r="AA270" i="103"/>
  <c r="AF270" i="103"/>
  <c r="AE270" i="103" s="1"/>
  <c r="W270" i="103"/>
  <c r="V270" i="103" s="1"/>
  <c r="R270" i="103"/>
  <c r="AC270" i="103"/>
  <c r="AB270" i="103" s="1"/>
  <c r="T270" i="103"/>
  <c r="S270" i="103" s="1"/>
  <c r="AL192" i="103"/>
  <c r="AI192" i="103" s="1"/>
  <c r="AL20" i="103"/>
  <c r="AI20" i="103" s="1"/>
  <c r="AL8" i="103"/>
  <c r="AI8" i="103" s="1"/>
  <c r="AL64" i="103"/>
  <c r="AI64" i="103" s="1"/>
  <c r="AL268" i="103"/>
  <c r="AI268" i="103" s="1"/>
  <c r="AJ105" i="103"/>
  <c r="AL105" i="103"/>
  <c r="AI105" i="103" s="1"/>
  <c r="AJ26" i="103"/>
  <c r="AL26" i="103"/>
  <c r="AI26" i="103" s="1"/>
  <c r="AL382" i="103"/>
  <c r="AI382" i="103" s="1"/>
  <c r="AL394" i="103"/>
  <c r="AI394" i="103" s="1"/>
  <c r="AL297" i="103"/>
  <c r="AI297" i="103" s="1"/>
  <c r="AL150" i="103"/>
  <c r="AI150" i="103" s="1"/>
  <c r="AL281" i="103"/>
  <c r="AI281" i="103" s="1"/>
  <c r="AJ46" i="103"/>
  <c r="AL46" i="103"/>
  <c r="AI46" i="103" s="1"/>
  <c r="AJ48" i="103"/>
  <c r="AL48" i="103"/>
  <c r="AI48" i="103" s="1"/>
  <c r="AL214" i="103"/>
  <c r="AI214" i="103" s="1"/>
  <c r="AJ31" i="103"/>
  <c r="AL31" i="103"/>
  <c r="AI31" i="103" s="1"/>
  <c r="AL156" i="103"/>
  <c r="AI156" i="103" s="1"/>
  <c r="AL82" i="103"/>
  <c r="AI82" i="103" s="1"/>
  <c r="AL339" i="103"/>
  <c r="AI339" i="103" s="1"/>
  <c r="AJ241" i="103"/>
  <c r="AL241" i="103"/>
  <c r="AI241" i="103" s="1"/>
  <c r="AL229" i="103"/>
  <c r="AI229" i="103" s="1"/>
  <c r="AL261" i="103"/>
  <c r="AI261" i="103" s="1"/>
  <c r="AL44" i="103"/>
  <c r="AI44" i="103" s="1"/>
  <c r="AL97" i="103"/>
  <c r="AI97" i="103" s="1"/>
  <c r="AL165" i="103"/>
  <c r="AI165" i="103" s="1"/>
  <c r="AJ393" i="103"/>
  <c r="AL393" i="103"/>
  <c r="AI393" i="103" s="1"/>
  <c r="AL53" i="103"/>
  <c r="AI53" i="103" s="1"/>
  <c r="AL381" i="103"/>
  <c r="AI381" i="103" s="1"/>
  <c r="AL378" i="103"/>
  <c r="AI378" i="103" s="1"/>
  <c r="AL310" i="103"/>
  <c r="AI310" i="103" s="1"/>
  <c r="AL196" i="103"/>
  <c r="AI196" i="103" s="1"/>
  <c r="AL52" i="103"/>
  <c r="AI52" i="103" s="1"/>
  <c r="AL225" i="103"/>
  <c r="AI225" i="103" s="1"/>
  <c r="AL308" i="103"/>
  <c r="AI308" i="103" s="1"/>
  <c r="AL110" i="103"/>
  <c r="AI110" i="103" s="1"/>
  <c r="AL77" i="103"/>
  <c r="AI77" i="103" s="1"/>
  <c r="AL162" i="103"/>
  <c r="AI162" i="103" s="1"/>
  <c r="AL278" i="103"/>
  <c r="AI278" i="103" s="1"/>
  <c r="AL21" i="103"/>
  <c r="AI21" i="103" s="1"/>
  <c r="AL164" i="103"/>
  <c r="AI164" i="103" s="1"/>
  <c r="AL348" i="103"/>
  <c r="AI348" i="103" s="1"/>
  <c r="AL94" i="103"/>
  <c r="AI94" i="103" s="1"/>
  <c r="AL18" i="103"/>
  <c r="AI18" i="103" s="1"/>
  <c r="AJ112" i="103"/>
  <c r="AL112" i="103"/>
  <c r="AI112" i="103" s="1"/>
  <c r="AL37" i="103"/>
  <c r="AI37" i="103" s="1"/>
  <c r="AL23" i="103"/>
  <c r="AI23" i="103" s="1"/>
  <c r="AJ132" i="103"/>
  <c r="AL132" i="103"/>
  <c r="AI132" i="103" s="1"/>
  <c r="AL34" i="103"/>
  <c r="AI34" i="103" s="1"/>
  <c r="AL42" i="103"/>
  <c r="AI42" i="103" s="1"/>
  <c r="AL288" i="103"/>
  <c r="AI288" i="103" s="1"/>
  <c r="AL284" i="103"/>
  <c r="AI284" i="103" s="1"/>
  <c r="AL118" i="103"/>
  <c r="AI118" i="103" s="1"/>
  <c r="AL173" i="103"/>
  <c r="AI173" i="103" s="1"/>
  <c r="AL318" i="103"/>
  <c r="AI318" i="103" s="1"/>
  <c r="AL178" i="103"/>
  <c r="AI178" i="103" s="1"/>
  <c r="AL195" i="103"/>
  <c r="AI195" i="103" s="1"/>
  <c r="AL369" i="103"/>
  <c r="AI369" i="103" s="1"/>
  <c r="AL338" i="103"/>
  <c r="AI338" i="103" s="1"/>
  <c r="AL271" i="103"/>
  <c r="AI271" i="103" s="1"/>
  <c r="AL332" i="103"/>
  <c r="AI332" i="103" s="1"/>
  <c r="AL148" i="103"/>
  <c r="AI148" i="103" s="1"/>
  <c r="AL27" i="103"/>
  <c r="AI27" i="103" s="1"/>
  <c r="AL341" i="103"/>
  <c r="AI341" i="103" s="1"/>
  <c r="AL363" i="103"/>
  <c r="AI363" i="103" s="1"/>
  <c r="AL101" i="103"/>
  <c r="AI101" i="103" s="1"/>
  <c r="AL397" i="103"/>
  <c r="AI397" i="103" s="1"/>
  <c r="AL143" i="103"/>
  <c r="AI143" i="103" s="1"/>
  <c r="AL364" i="103"/>
  <c r="AI364" i="103" s="1"/>
  <c r="AL171" i="103"/>
  <c r="AI171" i="103" s="1"/>
  <c r="AL289" i="103"/>
  <c r="AI289" i="103" s="1"/>
  <c r="AL309" i="103"/>
  <c r="AI309" i="103" s="1"/>
  <c r="AL256" i="103"/>
  <c r="AI256" i="103" s="1"/>
  <c r="AL380" i="103"/>
  <c r="AI380" i="103" s="1"/>
  <c r="AL161" i="103"/>
  <c r="AI161" i="103" s="1"/>
  <c r="AL301" i="103"/>
  <c r="AI301" i="103" s="1"/>
  <c r="AL96" i="103"/>
  <c r="AI96" i="103" s="1"/>
  <c r="AL106" i="103"/>
  <c r="AI106" i="103" s="1"/>
  <c r="AL169" i="103"/>
  <c r="AI169" i="103" s="1"/>
  <c r="AL11" i="103"/>
  <c r="AI11" i="103" s="1"/>
  <c r="AJ267" i="103"/>
  <c r="AL267" i="103"/>
  <c r="AI267" i="103" s="1"/>
  <c r="AJ141" i="103"/>
  <c r="AL141" i="103"/>
  <c r="AI141" i="103" s="1"/>
  <c r="AL39" i="103"/>
  <c r="AI39" i="103" s="1"/>
  <c r="AL136" i="103"/>
  <c r="AI136" i="103" s="1"/>
  <c r="AJ115" i="103"/>
  <c r="AL115" i="103"/>
  <c r="AI115" i="103" s="1"/>
  <c r="AL376" i="103"/>
  <c r="AI376" i="103" s="1"/>
  <c r="AJ104" i="103"/>
  <c r="AL104" i="103"/>
  <c r="AI104" i="103" s="1"/>
  <c r="AJ131" i="103"/>
  <c r="AL131" i="103"/>
  <c r="AI131" i="103" s="1"/>
  <c r="AL174" i="103"/>
  <c r="AI174" i="103" s="1"/>
  <c r="AL130" i="103"/>
  <c r="AI130" i="103" s="1"/>
  <c r="AL119" i="103"/>
  <c r="AI119" i="103" s="1"/>
  <c r="AL170" i="103"/>
  <c r="AI170" i="103" s="1"/>
  <c r="AL103" i="103"/>
  <c r="AI103" i="103" s="1"/>
  <c r="AL153" i="103"/>
  <c r="AI153" i="103" s="1"/>
  <c r="AL314" i="103"/>
  <c r="AI314" i="103" s="1"/>
  <c r="AL90" i="103"/>
  <c r="AI90" i="103" s="1"/>
  <c r="AL266" i="103"/>
  <c r="AI266" i="103" s="1"/>
  <c r="AL10" i="103"/>
  <c r="AI10" i="103" s="1"/>
  <c r="AL400" i="103"/>
  <c r="AI400" i="103" s="1"/>
  <c r="AL167" i="103"/>
  <c r="AI167" i="103" s="1"/>
  <c r="AL62" i="103"/>
  <c r="AI62" i="103" s="1"/>
  <c r="AL316" i="103"/>
  <c r="AI316" i="103" s="1"/>
  <c r="AL258" i="103"/>
  <c r="AI258" i="103" s="1"/>
  <c r="AJ372" i="103"/>
  <c r="AL372" i="103"/>
  <c r="AI372" i="103" s="1"/>
  <c r="AJ204" i="103"/>
  <c r="AL204" i="103"/>
  <c r="AI204" i="103" s="1"/>
  <c r="AL354" i="103"/>
  <c r="AI354" i="103" s="1"/>
  <c r="AL375" i="103"/>
  <c r="AI375" i="103" s="1"/>
  <c r="AL290" i="103"/>
  <c r="AI290" i="103" s="1"/>
  <c r="AL139" i="103"/>
  <c r="AI139" i="103" s="1"/>
  <c r="AJ293" i="103"/>
  <c r="AL293" i="103"/>
  <c r="AL211" i="103"/>
  <c r="AI211" i="103" s="1"/>
  <c r="AL177" i="103"/>
  <c r="AI177" i="103" s="1"/>
  <c r="AJ179" i="103"/>
  <c r="AL179" i="103"/>
  <c r="AI179" i="103" s="1"/>
  <c r="AL86" i="103"/>
  <c r="AI86" i="103" s="1"/>
  <c r="AL186" i="103"/>
  <c r="AI186" i="103" s="1"/>
  <c r="AL389" i="103"/>
  <c r="AI389" i="103" s="1"/>
  <c r="AJ388" i="103"/>
  <c r="AL388" i="103"/>
  <c r="AI388" i="103" s="1"/>
  <c r="AJ337" i="103"/>
  <c r="AL337" i="103"/>
  <c r="AL158" i="103"/>
  <c r="AI158" i="103" s="1"/>
  <c r="AJ260" i="103"/>
  <c r="AL260" i="103"/>
  <c r="AI260" i="103" s="1"/>
  <c r="AL325" i="103"/>
  <c r="AI325" i="103" s="1"/>
  <c r="AL255" i="103"/>
  <c r="AI255" i="103" s="1"/>
  <c r="AL327" i="103"/>
  <c r="AI327" i="103" s="1"/>
  <c r="AL340" i="103"/>
  <c r="AI340" i="103" s="1"/>
  <c r="AL392" i="103"/>
  <c r="AI392" i="103" s="1"/>
  <c r="AJ236" i="103"/>
  <c r="AL236" i="103"/>
  <c r="AI236" i="103" s="1"/>
  <c r="AJ107" i="103"/>
  <c r="AL107" i="103"/>
  <c r="AI107" i="103" s="1"/>
  <c r="AJ65" i="103"/>
  <c r="AL65" i="103"/>
  <c r="AI65" i="103" s="1"/>
  <c r="AL291" i="103"/>
  <c r="AI291" i="103" s="1"/>
  <c r="AL102" i="103"/>
  <c r="AI102" i="103" s="1"/>
  <c r="AL43" i="103"/>
  <c r="AI43" i="103" s="1"/>
  <c r="AL233" i="103"/>
  <c r="AI233" i="103" s="1"/>
  <c r="AL253" i="103"/>
  <c r="AI253" i="103" s="1"/>
  <c r="AL275" i="103"/>
  <c r="AI275" i="103" s="1"/>
  <c r="AL38" i="103"/>
  <c r="AI38" i="103" s="1"/>
  <c r="AL357" i="103"/>
  <c r="AL189" i="103"/>
  <c r="AL83" i="103"/>
  <c r="AI83" i="103" s="1"/>
  <c r="AL116" i="103"/>
  <c r="AI116" i="103" s="1"/>
  <c r="F36" i="115"/>
  <c r="G36" i="115" s="1"/>
  <c r="K11" i="113"/>
  <c r="V11" i="113" s="1"/>
  <c r="K6" i="113"/>
  <c r="V6" i="113" s="1"/>
  <c r="K9" i="113"/>
  <c r="V9" i="113" s="1"/>
  <c r="K15" i="113"/>
  <c r="K19" i="113"/>
  <c r="V19" i="113" s="1"/>
  <c r="K23" i="113"/>
  <c r="K27" i="113"/>
  <c r="V27" i="113" s="1"/>
  <c r="K31" i="113"/>
  <c r="V31" i="113" s="1"/>
  <c r="K35" i="113"/>
  <c r="V35" i="113" s="1"/>
  <c r="K39" i="113"/>
  <c r="V39" i="113" s="1"/>
  <c r="K43" i="113"/>
  <c r="V43" i="113" s="1"/>
  <c r="K47" i="113"/>
  <c r="V47" i="113" s="1"/>
  <c r="K51" i="113"/>
  <c r="V51" i="113" s="1"/>
  <c r="K55" i="113"/>
  <c r="V55" i="113" s="1"/>
  <c r="K59" i="113"/>
  <c r="V59" i="113" s="1"/>
  <c r="K63" i="113"/>
  <c r="V63" i="113" s="1"/>
  <c r="K67" i="113"/>
  <c r="V67" i="113" s="1"/>
  <c r="K71" i="113"/>
  <c r="V71" i="113" s="1"/>
  <c r="K75" i="113"/>
  <c r="V75" i="113" s="1"/>
  <c r="K79" i="113"/>
  <c r="V79" i="113" s="1"/>
  <c r="K83" i="113"/>
  <c r="V83" i="113" s="1"/>
  <c r="K87" i="113"/>
  <c r="V87" i="113" s="1"/>
  <c r="K91" i="113"/>
  <c r="V91" i="113" s="1"/>
  <c r="K95" i="113"/>
  <c r="V95" i="113" s="1"/>
  <c r="K99" i="113"/>
  <c r="V99" i="113" s="1"/>
  <c r="K103" i="113"/>
  <c r="V103" i="113" s="1"/>
  <c r="K107" i="113"/>
  <c r="V107" i="113" s="1"/>
  <c r="K111" i="113"/>
  <c r="V111" i="113" s="1"/>
  <c r="K115" i="113"/>
  <c r="V115" i="113" s="1"/>
  <c r="K119" i="113"/>
  <c r="V119" i="113" s="1"/>
  <c r="K123" i="113"/>
  <c r="V123" i="113" s="1"/>
  <c r="K127" i="113"/>
  <c r="V127" i="113" s="1"/>
  <c r="K131" i="113"/>
  <c r="V131" i="113" s="1"/>
  <c r="K135" i="113"/>
  <c r="V135" i="113" s="1"/>
  <c r="K139" i="113"/>
  <c r="V139" i="113" s="1"/>
  <c r="K143" i="113"/>
  <c r="V143" i="113" s="1"/>
  <c r="K147" i="113"/>
  <c r="V147" i="113" s="1"/>
  <c r="K151" i="113"/>
  <c r="V151" i="113" s="1"/>
  <c r="K155" i="113"/>
  <c r="V155" i="113" s="1"/>
  <c r="K159" i="113"/>
  <c r="V159" i="113" s="1"/>
  <c r="K163" i="113"/>
  <c r="V163" i="113" s="1"/>
  <c r="K167" i="113"/>
  <c r="V167" i="113" s="1"/>
  <c r="K171" i="113"/>
  <c r="V171" i="113" s="1"/>
  <c r="K175" i="113"/>
  <c r="V175" i="113" s="1"/>
  <c r="K179" i="113"/>
  <c r="V179" i="113" s="1"/>
  <c r="K183" i="113"/>
  <c r="K187" i="113"/>
  <c r="V187" i="113" s="1"/>
  <c r="K191" i="113"/>
  <c r="V191" i="113" s="1"/>
  <c r="K195" i="113"/>
  <c r="V195" i="113" s="1"/>
  <c r="K199" i="113"/>
  <c r="V199" i="113" s="1"/>
  <c r="K18" i="113"/>
  <c r="V18" i="113" s="1"/>
  <c r="K22" i="113"/>
  <c r="K30" i="113"/>
  <c r="V30" i="113" s="1"/>
  <c r="K38" i="113"/>
  <c r="V38" i="113" s="1"/>
  <c r="K46" i="113"/>
  <c r="V46" i="113" s="1"/>
  <c r="K54" i="113"/>
  <c r="V54" i="113" s="1"/>
  <c r="K62" i="113"/>
  <c r="V62" i="113" s="1"/>
  <c r="K66" i="113"/>
  <c r="V66" i="113" s="1"/>
  <c r="K74" i="113"/>
  <c r="V74" i="113" s="1"/>
  <c r="K82" i="113"/>
  <c r="V82" i="113" s="1"/>
  <c r="K90" i="113"/>
  <c r="V90" i="113" s="1"/>
  <c r="K98" i="113"/>
  <c r="V98" i="113" s="1"/>
  <c r="K106" i="113"/>
  <c r="V106" i="113" s="1"/>
  <c r="K114" i="113"/>
  <c r="V114" i="113" s="1"/>
  <c r="K122" i="113"/>
  <c r="V122" i="113" s="1"/>
  <c r="K130" i="113"/>
  <c r="V130" i="113" s="1"/>
  <c r="K138" i="113"/>
  <c r="V138" i="113" s="1"/>
  <c r="K146" i="113"/>
  <c r="V146" i="113" s="1"/>
  <c r="K158" i="113"/>
  <c r="V158" i="113" s="1"/>
  <c r="K162" i="113"/>
  <c r="V162" i="113" s="1"/>
  <c r="K170" i="113"/>
  <c r="V170" i="113" s="1"/>
  <c r="K186" i="113"/>
  <c r="V186" i="113" s="1"/>
  <c r="K198" i="113"/>
  <c r="V198" i="113" s="1"/>
  <c r="K12" i="113"/>
  <c r="K16" i="113"/>
  <c r="V16" i="113" s="1"/>
  <c r="K20" i="113"/>
  <c r="V20" i="113" s="1"/>
  <c r="K24" i="113"/>
  <c r="V24" i="113" s="1"/>
  <c r="K28" i="113"/>
  <c r="V28" i="113" s="1"/>
  <c r="K32" i="113"/>
  <c r="V32" i="113" s="1"/>
  <c r="K36" i="113"/>
  <c r="V36" i="113" s="1"/>
  <c r="K40" i="113"/>
  <c r="V40" i="113" s="1"/>
  <c r="K44" i="113"/>
  <c r="V44" i="113" s="1"/>
  <c r="K48" i="113"/>
  <c r="V48" i="113" s="1"/>
  <c r="K52" i="113"/>
  <c r="K56" i="113"/>
  <c r="V56" i="113" s="1"/>
  <c r="K60" i="113"/>
  <c r="V60" i="113" s="1"/>
  <c r="K64" i="113"/>
  <c r="V64" i="113" s="1"/>
  <c r="K68" i="113"/>
  <c r="V68" i="113" s="1"/>
  <c r="K72" i="113"/>
  <c r="V72" i="113" s="1"/>
  <c r="K76" i="113"/>
  <c r="V76" i="113" s="1"/>
  <c r="K80" i="113"/>
  <c r="V80" i="113" s="1"/>
  <c r="K84" i="113"/>
  <c r="V84" i="113" s="1"/>
  <c r="K88" i="113"/>
  <c r="V88" i="113" s="1"/>
  <c r="K92" i="113"/>
  <c r="V92" i="113" s="1"/>
  <c r="K96" i="113"/>
  <c r="V96" i="113" s="1"/>
  <c r="K100" i="113"/>
  <c r="V100" i="113" s="1"/>
  <c r="K104" i="113"/>
  <c r="V104" i="113" s="1"/>
  <c r="K108" i="113"/>
  <c r="V108" i="113" s="1"/>
  <c r="K112" i="113"/>
  <c r="V112" i="113" s="1"/>
  <c r="K116" i="113"/>
  <c r="V116" i="113" s="1"/>
  <c r="K120" i="113"/>
  <c r="V120" i="113" s="1"/>
  <c r="K124" i="113"/>
  <c r="V124" i="113" s="1"/>
  <c r="K128" i="113"/>
  <c r="V128" i="113" s="1"/>
  <c r="K132" i="113"/>
  <c r="V132" i="113" s="1"/>
  <c r="K136" i="113"/>
  <c r="V136" i="113" s="1"/>
  <c r="K140" i="113"/>
  <c r="K144" i="113"/>
  <c r="V144" i="113" s="1"/>
  <c r="K148" i="113"/>
  <c r="V148" i="113" s="1"/>
  <c r="K152" i="113"/>
  <c r="V152" i="113" s="1"/>
  <c r="K156" i="113"/>
  <c r="V156" i="113" s="1"/>
  <c r="K160" i="113"/>
  <c r="V160" i="113" s="1"/>
  <c r="K164" i="113"/>
  <c r="V164" i="113" s="1"/>
  <c r="K168" i="113"/>
  <c r="V168" i="113" s="1"/>
  <c r="K172" i="113"/>
  <c r="K176" i="113"/>
  <c r="V176" i="113" s="1"/>
  <c r="K180" i="113"/>
  <c r="K184" i="113"/>
  <c r="V184" i="113" s="1"/>
  <c r="K188" i="113"/>
  <c r="V188" i="113" s="1"/>
  <c r="K192" i="113"/>
  <c r="V192" i="113" s="1"/>
  <c r="K196" i="113"/>
  <c r="K200" i="113"/>
  <c r="V200" i="113" s="1"/>
  <c r="K14" i="113"/>
  <c r="V14" i="113" s="1"/>
  <c r="K150" i="113"/>
  <c r="V150" i="113" s="1"/>
  <c r="K178" i="113"/>
  <c r="V178" i="113" s="1"/>
  <c r="K194" i="113"/>
  <c r="V194" i="113" s="1"/>
  <c r="K7" i="113"/>
  <c r="V7" i="113" s="1"/>
  <c r="K13" i="113"/>
  <c r="V13" i="113" s="1"/>
  <c r="K17" i="113"/>
  <c r="K21" i="113"/>
  <c r="V21" i="113" s="1"/>
  <c r="K25" i="113"/>
  <c r="K29" i="113"/>
  <c r="V29" i="113" s="1"/>
  <c r="K33" i="113"/>
  <c r="V33" i="113" s="1"/>
  <c r="K37" i="113"/>
  <c r="V37" i="113" s="1"/>
  <c r="K41" i="113"/>
  <c r="V41" i="113" s="1"/>
  <c r="K45" i="113"/>
  <c r="V45" i="113" s="1"/>
  <c r="K49" i="113"/>
  <c r="V49" i="113" s="1"/>
  <c r="K53" i="113"/>
  <c r="V53" i="113" s="1"/>
  <c r="K57" i="113"/>
  <c r="V57" i="113" s="1"/>
  <c r="K61" i="113"/>
  <c r="V61" i="113" s="1"/>
  <c r="K65" i="113"/>
  <c r="V65" i="113" s="1"/>
  <c r="K69" i="113"/>
  <c r="V69" i="113" s="1"/>
  <c r="K73" i="113"/>
  <c r="V73" i="113" s="1"/>
  <c r="K77" i="113"/>
  <c r="V77" i="113" s="1"/>
  <c r="K81" i="113"/>
  <c r="V81" i="113" s="1"/>
  <c r="K85" i="113"/>
  <c r="V85" i="113" s="1"/>
  <c r="K89" i="113"/>
  <c r="V89" i="113" s="1"/>
  <c r="K93" i="113"/>
  <c r="V93" i="113" s="1"/>
  <c r="K97" i="113"/>
  <c r="V97" i="113" s="1"/>
  <c r="K101" i="113"/>
  <c r="V101" i="113" s="1"/>
  <c r="K105" i="113"/>
  <c r="V105" i="113" s="1"/>
  <c r="K109" i="113"/>
  <c r="V109" i="113" s="1"/>
  <c r="K113" i="113"/>
  <c r="V113" i="113" s="1"/>
  <c r="K117" i="113"/>
  <c r="V117" i="113" s="1"/>
  <c r="K121" i="113"/>
  <c r="V121" i="113" s="1"/>
  <c r="K125" i="113"/>
  <c r="V125" i="113" s="1"/>
  <c r="K129" i="113"/>
  <c r="K133" i="113"/>
  <c r="V133" i="113" s="1"/>
  <c r="K137" i="113"/>
  <c r="V137" i="113" s="1"/>
  <c r="K141" i="113"/>
  <c r="V141" i="113" s="1"/>
  <c r="K145" i="113"/>
  <c r="K149" i="113"/>
  <c r="V149" i="113" s="1"/>
  <c r="K153" i="113"/>
  <c r="V153" i="113" s="1"/>
  <c r="K157" i="113"/>
  <c r="V157" i="113" s="1"/>
  <c r="K161" i="113"/>
  <c r="V161" i="113" s="1"/>
  <c r="K165" i="113"/>
  <c r="V165" i="113" s="1"/>
  <c r="K169" i="113"/>
  <c r="K173" i="113"/>
  <c r="V173" i="113" s="1"/>
  <c r="K177" i="113"/>
  <c r="V177" i="113" s="1"/>
  <c r="K181" i="113"/>
  <c r="V181" i="113" s="1"/>
  <c r="K185" i="113"/>
  <c r="K189" i="113"/>
  <c r="V189" i="113" s="1"/>
  <c r="K193" i="113"/>
  <c r="K197" i="113"/>
  <c r="V197" i="113" s="1"/>
  <c r="K8" i="113"/>
  <c r="K26" i="113"/>
  <c r="V26" i="113" s="1"/>
  <c r="K34" i="113"/>
  <c r="K42" i="113"/>
  <c r="V42" i="113" s="1"/>
  <c r="K50" i="113"/>
  <c r="V50" i="113" s="1"/>
  <c r="K58" i="113"/>
  <c r="V58" i="113" s="1"/>
  <c r="K70" i="113"/>
  <c r="V70" i="113" s="1"/>
  <c r="K78" i="113"/>
  <c r="V78" i="113" s="1"/>
  <c r="K86" i="113"/>
  <c r="K94" i="113"/>
  <c r="V94" i="113" s="1"/>
  <c r="K102" i="113"/>
  <c r="V102" i="113" s="1"/>
  <c r="K110" i="113"/>
  <c r="V110" i="113" s="1"/>
  <c r="K118" i="113"/>
  <c r="V118" i="113" s="1"/>
  <c r="K126" i="113"/>
  <c r="V126" i="113" s="1"/>
  <c r="K134" i="113"/>
  <c r="V134" i="113" s="1"/>
  <c r="K142" i="113"/>
  <c r="V142" i="113" s="1"/>
  <c r="K154" i="113"/>
  <c r="V154" i="113" s="1"/>
  <c r="K166" i="113"/>
  <c r="V166" i="113" s="1"/>
  <c r="K174" i="113"/>
  <c r="K182" i="113"/>
  <c r="V182" i="113" s="1"/>
  <c r="K190" i="113"/>
  <c r="V190" i="113" s="1"/>
  <c r="AL387" i="103"/>
  <c r="AI387" i="103" s="1"/>
  <c r="AL137" i="103"/>
  <c r="AI137" i="103" s="1"/>
  <c r="AL140" i="103"/>
  <c r="AI140" i="103" s="1"/>
  <c r="AL206" i="103"/>
  <c r="AI206" i="103" s="1"/>
  <c r="AL12" i="103"/>
  <c r="AI12" i="103" s="1"/>
  <c r="AL345" i="103"/>
  <c r="AI345" i="103" s="1"/>
  <c r="AL157" i="103"/>
  <c r="AL350" i="103"/>
  <c r="AI350" i="103" s="1"/>
  <c r="AL36" i="103"/>
  <c r="AI36" i="103" s="1"/>
  <c r="AL16" i="103"/>
  <c r="AI16" i="103" s="1"/>
  <c r="AL384" i="103"/>
  <c r="AI384" i="103" s="1"/>
  <c r="AL287" i="103"/>
  <c r="AI287" i="103" s="1"/>
  <c r="AL390" i="103"/>
  <c r="AI390" i="103" s="1"/>
  <c r="AL190" i="103"/>
  <c r="AI190" i="103" s="1"/>
  <c r="AL14" i="103"/>
  <c r="AI14" i="103" s="1"/>
  <c r="AL80" i="103"/>
  <c r="AI80" i="103" s="1"/>
  <c r="AL355" i="103"/>
  <c r="AI355" i="103" s="1"/>
  <c r="AL270" i="103"/>
  <c r="AI270" i="103" s="1"/>
  <c r="AL70" i="103"/>
  <c r="AI70" i="103" s="1"/>
  <c r="AL273" i="103"/>
  <c r="AI273" i="103" s="1"/>
  <c r="AL128" i="103"/>
  <c r="AI128" i="103" s="1"/>
  <c r="AL81" i="103"/>
  <c r="AI81" i="103" s="1"/>
  <c r="AL9" i="103"/>
  <c r="AL368" i="103"/>
  <c r="AI368" i="103" s="1"/>
  <c r="M248" i="103"/>
  <c r="AI121" i="103"/>
  <c r="K10" i="113"/>
  <c r="V10" i="113" s="1"/>
  <c r="AL145" i="103"/>
  <c r="AI145" i="103" s="1"/>
  <c r="M198" i="103"/>
  <c r="AL304" i="103"/>
  <c r="AI304" i="103" s="1"/>
  <c r="M176" i="103"/>
  <c r="AJ176" i="103" s="1"/>
  <c r="M239" i="103"/>
  <c r="AJ239" i="103" s="1"/>
  <c r="M19" i="103"/>
  <c r="AL24" i="103"/>
  <c r="AI24" i="103" s="1"/>
  <c r="M361" i="103"/>
  <c r="AJ361" i="103" s="1"/>
  <c r="AL343" i="103"/>
  <c r="AI343" i="103" s="1"/>
  <c r="AL306" i="103"/>
  <c r="AI306" i="103" s="1"/>
  <c r="M15" i="103"/>
  <c r="AJ15" i="103" s="1"/>
  <c r="AI93" i="103"/>
  <c r="M360" i="103"/>
  <c r="AJ360" i="103" s="1"/>
  <c r="AI9" i="103"/>
  <c r="AI357" i="103"/>
  <c r="M230" i="103"/>
  <c r="AJ230" i="103" s="1"/>
  <c r="M312" i="103"/>
  <c r="M379" i="103"/>
  <c r="M142" i="103"/>
  <c r="M217" i="103"/>
  <c r="AJ217" i="103" s="1"/>
  <c r="M322" i="103"/>
  <c r="M41" i="103"/>
  <c r="AJ41" i="103" s="1"/>
  <c r="AL360" i="103"/>
  <c r="AI360" i="103" s="1"/>
  <c r="AL15" i="103"/>
  <c r="AI15" i="103" s="1"/>
  <c r="AI113" i="103"/>
  <c r="AL30" i="103"/>
  <c r="AI30" i="103" s="1"/>
  <c r="M184" i="103"/>
  <c r="M51" i="103"/>
  <c r="AJ51" i="103" s="1"/>
  <c r="M328" i="103"/>
  <c r="M282" i="103"/>
  <c r="AJ282" i="103" s="1"/>
  <c r="AL147" i="103"/>
  <c r="AI147" i="103" s="1"/>
  <c r="AI337" i="103"/>
  <c r="AI89" i="103"/>
  <c r="AI293" i="103"/>
  <c r="AI189" i="103"/>
  <c r="AI125" i="103"/>
  <c r="AI157" i="103"/>
  <c r="AI117" i="103"/>
  <c r="AI377" i="103"/>
  <c r="M88" i="103"/>
  <c r="AK144" i="113"/>
  <c r="AH144" i="113" s="1"/>
  <c r="AK194" i="113"/>
  <c r="AK91" i="113"/>
  <c r="AH91" i="113" s="1"/>
  <c r="AK88" i="113"/>
  <c r="AK38" i="113"/>
  <c r="AH38" i="113" s="1"/>
  <c r="AK53" i="113"/>
  <c r="AH53" i="113" s="1"/>
  <c r="AK16" i="113"/>
  <c r="AH16" i="113" s="1"/>
  <c r="AK168" i="113"/>
  <c r="AH168" i="113" s="1"/>
  <c r="AK26" i="113"/>
  <c r="AH26" i="113" s="1"/>
  <c r="AK147" i="113"/>
  <c r="AH147" i="113" s="1"/>
  <c r="AK78" i="113"/>
  <c r="AK61" i="113"/>
  <c r="AH61" i="113" s="1"/>
  <c r="AK135" i="113"/>
  <c r="AH135" i="113" s="1"/>
  <c r="AK157" i="113"/>
  <c r="AH157" i="113" s="1"/>
  <c r="AK41" i="113"/>
  <c r="AH41" i="113" s="1"/>
  <c r="AK74" i="113"/>
  <c r="AK46" i="113"/>
  <c r="AH46" i="113" s="1"/>
  <c r="AK138" i="113"/>
  <c r="AH138" i="113" s="1"/>
  <c r="AK195" i="113"/>
  <c r="AH195" i="113" s="1"/>
  <c r="AK9" i="113"/>
  <c r="AH9" i="113" s="1"/>
  <c r="AK189" i="113"/>
  <c r="AH189" i="113" s="1"/>
  <c r="AK79" i="113"/>
  <c r="AH79" i="113" s="1"/>
  <c r="AK72" i="113"/>
  <c r="AK57" i="113"/>
  <c r="AH57" i="113" s="1"/>
  <c r="AK80" i="113"/>
  <c r="AH80" i="113" s="1"/>
  <c r="AK148" i="113"/>
  <c r="AK28" i="113"/>
  <c r="AH28" i="113" s="1"/>
  <c r="AK198" i="113"/>
  <c r="AK186" i="113"/>
  <c r="AH186" i="113" s="1"/>
  <c r="AK60" i="113"/>
  <c r="AH60" i="113" s="1"/>
  <c r="AK77" i="113"/>
  <c r="AH77" i="113" s="1"/>
  <c r="AK63" i="113"/>
  <c r="AH63" i="113" s="1"/>
  <c r="AK58" i="113"/>
  <c r="G6" i="69"/>
  <c r="H6" i="69" s="1"/>
  <c r="I6" i="69" s="1"/>
  <c r="G8" i="69"/>
  <c r="H8" i="69" s="1"/>
  <c r="I8" i="69" s="1"/>
  <c r="G12" i="69"/>
  <c r="H12" i="69" s="1"/>
  <c r="I12" i="69" s="1"/>
  <c r="G14" i="69"/>
  <c r="H14" i="69" s="1"/>
  <c r="I14" i="69" s="1"/>
  <c r="G18" i="69"/>
  <c r="H18" i="69" s="1"/>
  <c r="I18" i="69" s="1"/>
  <c r="G22" i="69"/>
  <c r="H22" i="69" s="1"/>
  <c r="I22" i="69" s="1"/>
  <c r="G24" i="69"/>
  <c r="H24" i="69" s="1"/>
  <c r="I24" i="69" s="1"/>
  <c r="G28" i="69"/>
  <c r="H28" i="69" s="1"/>
  <c r="I28" i="69" s="1"/>
  <c r="G50" i="69"/>
  <c r="H50" i="69" s="1"/>
  <c r="I50" i="69" s="1"/>
  <c r="G54" i="69"/>
  <c r="H54" i="69" s="1"/>
  <c r="I54" i="69" s="1"/>
  <c r="G69" i="69"/>
  <c r="H69" i="69" s="1"/>
  <c r="I69" i="69" s="1"/>
  <c r="G71" i="69"/>
  <c r="H71" i="69" s="1"/>
  <c r="I71" i="69" s="1"/>
  <c r="G73" i="69"/>
  <c r="H73" i="69" s="1"/>
  <c r="I73" i="69" s="1"/>
  <c r="G77" i="69"/>
  <c r="H77" i="69" s="1"/>
  <c r="I77" i="69" s="1"/>
  <c r="G90" i="69"/>
  <c r="H90" i="69" s="1"/>
  <c r="I90" i="69" s="1"/>
  <c r="G96" i="69"/>
  <c r="H96" i="69" s="1"/>
  <c r="I96" i="69" s="1"/>
  <c r="G100" i="69"/>
  <c r="H100" i="69" s="1"/>
  <c r="I100" i="69" s="1"/>
  <c r="G106" i="69"/>
  <c r="H106" i="69" s="1"/>
  <c r="I106" i="69" s="1"/>
  <c r="G108" i="69"/>
  <c r="H108" i="69" s="1"/>
  <c r="I108" i="69" s="1"/>
  <c r="G117" i="69"/>
  <c r="H117" i="69" s="1"/>
  <c r="I117" i="69" s="1"/>
  <c r="G112" i="69"/>
  <c r="H112" i="69" s="1"/>
  <c r="I112" i="69" s="1"/>
  <c r="G5" i="69"/>
  <c r="H5" i="69" s="1"/>
  <c r="I5" i="69" s="1"/>
  <c r="G7" i="69"/>
  <c r="H7" i="69" s="1"/>
  <c r="I7" i="69" s="1"/>
  <c r="G9" i="69"/>
  <c r="H9" i="69" s="1"/>
  <c r="I9" i="69" s="1"/>
  <c r="G11" i="69"/>
  <c r="H11" i="69" s="1"/>
  <c r="I11" i="69" s="1"/>
  <c r="G13" i="69"/>
  <c r="H13" i="69" s="1"/>
  <c r="I13" i="69" s="1"/>
  <c r="G17" i="69"/>
  <c r="H17" i="69" s="1"/>
  <c r="I17" i="69" s="1"/>
  <c r="G19" i="69"/>
  <c r="H19" i="69" s="1"/>
  <c r="I19" i="69" s="1"/>
  <c r="G21" i="69"/>
  <c r="H21" i="69" s="1"/>
  <c r="I21" i="69" s="1"/>
  <c r="G23" i="69"/>
  <c r="H23" i="69" s="1"/>
  <c r="I23" i="69" s="1"/>
  <c r="G27" i="69"/>
  <c r="H27" i="69" s="1"/>
  <c r="I27" i="69" s="1"/>
  <c r="G29" i="69"/>
  <c r="H29" i="69" s="1"/>
  <c r="I29" i="69" s="1"/>
  <c r="G36" i="69"/>
  <c r="H36" i="69" s="1"/>
  <c r="I36" i="69" s="1"/>
  <c r="G40" i="69"/>
  <c r="H40" i="69" s="1"/>
  <c r="I40" i="69" s="1"/>
  <c r="G43" i="69"/>
  <c r="H43" i="69" s="1"/>
  <c r="I43" i="69" s="1"/>
  <c r="G49" i="69"/>
  <c r="H49" i="69" s="1"/>
  <c r="I49" i="69" s="1"/>
  <c r="G61" i="69"/>
  <c r="H61" i="69" s="1"/>
  <c r="I61" i="69" s="1"/>
  <c r="G65" i="69"/>
  <c r="H65" i="69" s="1"/>
  <c r="I65" i="69" s="1"/>
  <c r="G70" i="69"/>
  <c r="H70" i="69" s="1"/>
  <c r="I70" i="69" s="1"/>
  <c r="G76" i="69"/>
  <c r="H76" i="69" s="1"/>
  <c r="I76" i="69" s="1"/>
  <c r="G78" i="69"/>
  <c r="H78" i="69" s="1"/>
  <c r="I78" i="69" s="1"/>
  <c r="G91" i="69"/>
  <c r="H91" i="69" s="1"/>
  <c r="I91" i="69" s="1"/>
  <c r="G93" i="69"/>
  <c r="H93" i="69" s="1"/>
  <c r="I93" i="69" s="1"/>
  <c r="G97" i="69"/>
  <c r="H97" i="69" s="1"/>
  <c r="I97" i="69" s="1"/>
  <c r="G99" i="69"/>
  <c r="H99" i="69" s="1"/>
  <c r="I99" i="69" s="1"/>
  <c r="G103" i="69"/>
  <c r="H103" i="69" s="1"/>
  <c r="I103" i="69" s="1"/>
  <c r="G107" i="69"/>
  <c r="H107" i="69" s="1"/>
  <c r="I107" i="69" s="1"/>
  <c r="G118" i="69"/>
  <c r="H118" i="69" s="1"/>
  <c r="I118" i="69" s="1"/>
  <c r="G16" i="69"/>
  <c r="H16" i="69" s="1"/>
  <c r="I16" i="69" s="1"/>
  <c r="G38" i="69"/>
  <c r="H38" i="69" s="1"/>
  <c r="I38" i="69" s="1"/>
  <c r="G51" i="69"/>
  <c r="H51" i="69" s="1"/>
  <c r="I51" i="69" s="1"/>
  <c r="G56" i="69"/>
  <c r="H56" i="69" s="1"/>
  <c r="I56" i="69" s="1"/>
  <c r="G63" i="69"/>
  <c r="H63" i="69" s="1"/>
  <c r="I63" i="69" s="1"/>
  <c r="G72" i="69"/>
  <c r="H72" i="69" s="1"/>
  <c r="I72" i="69" s="1"/>
  <c r="G92" i="69"/>
  <c r="H92" i="69" s="1"/>
  <c r="I92" i="69" s="1"/>
  <c r="G102" i="69"/>
  <c r="H102" i="69" s="1"/>
  <c r="I102" i="69" s="1"/>
  <c r="G34" i="69"/>
  <c r="H34" i="69" s="1"/>
  <c r="I34" i="69" s="1"/>
  <c r="G42" i="69"/>
  <c r="H42" i="69" s="1"/>
  <c r="I42" i="69" s="1"/>
  <c r="G45" i="69"/>
  <c r="H45" i="69" s="1"/>
  <c r="I45" i="69" s="1"/>
  <c r="G47" i="69"/>
  <c r="H47" i="69" s="1"/>
  <c r="I47" i="69" s="1"/>
  <c r="G59" i="69"/>
  <c r="H59" i="69" s="1"/>
  <c r="I59" i="69" s="1"/>
  <c r="G68" i="69"/>
  <c r="H68" i="69" s="1"/>
  <c r="I68" i="69" s="1"/>
  <c r="G98" i="69"/>
  <c r="H98" i="69" s="1"/>
  <c r="I98" i="69" s="1"/>
  <c r="G115" i="69"/>
  <c r="H115" i="69" s="1"/>
  <c r="I115" i="69" s="1"/>
  <c r="L90" i="113"/>
  <c r="L155" i="113"/>
  <c r="AK155" i="113"/>
  <c r="AH155" i="113" s="1"/>
  <c r="L50" i="113"/>
  <c r="L37" i="113"/>
  <c r="L22" i="113"/>
  <c r="L110" i="113"/>
  <c r="AK110" i="113" s="1"/>
  <c r="AH110" i="113" s="1"/>
  <c r="L12" i="113"/>
  <c r="L20" i="113"/>
  <c r="AH72" i="113"/>
  <c r="L13" i="113"/>
  <c r="L133" i="113"/>
  <c r="AK187" i="113"/>
  <c r="AH187" i="113" s="1"/>
  <c r="AK171" i="113"/>
  <c r="AH171" i="113" s="1"/>
  <c r="L87" i="113"/>
  <c r="L71" i="113"/>
  <c r="L19" i="113"/>
  <c r="L152" i="113"/>
  <c r="AK136" i="113"/>
  <c r="AK18" i="113"/>
  <c r="AH18" i="113" s="1"/>
  <c r="AK68" i="113"/>
  <c r="AH68" i="113" s="1"/>
  <c r="L126" i="113"/>
  <c r="L130" i="113"/>
  <c r="AK54" i="113"/>
  <c r="AH54" i="113" s="1"/>
  <c r="L54" i="113"/>
  <c r="L128" i="113"/>
  <c r="L175" i="113"/>
  <c r="AK126" i="113"/>
  <c r="AH126" i="113" s="1"/>
  <c r="AK19" i="113"/>
  <c r="AH19" i="113" s="1"/>
  <c r="L127" i="113"/>
  <c r="L160" i="113"/>
  <c r="AH198" i="113"/>
  <c r="L111" i="113"/>
  <c r="AK111" i="113"/>
  <c r="AH111" i="113" s="1"/>
  <c r="L141" i="113"/>
  <c r="AK49" i="113"/>
  <c r="AH49" i="113" s="1"/>
  <c r="L121" i="113"/>
  <c r="AK121" i="113" s="1"/>
  <c r="AH121" i="113" s="1"/>
  <c r="L179" i="113"/>
  <c r="L45" i="113"/>
  <c r="L165" i="113"/>
  <c r="AK70" i="113"/>
  <c r="AH70" i="113" s="1"/>
  <c r="AK141" i="113"/>
  <c r="AH141" i="113" s="1"/>
  <c r="AH88" i="113"/>
  <c r="AH136" i="113"/>
  <c r="AH148" i="113"/>
  <c r="L180" i="113"/>
  <c r="L131" i="113"/>
  <c r="AH74" i="113"/>
  <c r="L21" i="113"/>
  <c r="AK21" i="113"/>
  <c r="AH21" i="113" s="1"/>
  <c r="AK44" i="113"/>
  <c r="AH44" i="113" s="1"/>
  <c r="L44" i="113"/>
  <c r="L118" i="113"/>
  <c r="L117" i="113"/>
  <c r="L143" i="113"/>
  <c r="L197" i="113"/>
  <c r="L167" i="113"/>
  <c r="L85" i="113"/>
  <c r="AK76" i="113"/>
  <c r="AH76" i="113" s="1"/>
  <c r="AH78" i="113"/>
  <c r="AH194" i="113"/>
  <c r="AH58" i="113"/>
  <c r="L6" i="113"/>
  <c r="AK156" i="113" l="1"/>
  <c r="AH156" i="113" s="1"/>
  <c r="L34" i="22"/>
  <c r="T6" i="22" s="1"/>
  <c r="G15" i="7" s="1"/>
  <c r="H15" i="7" s="1"/>
  <c r="N5" i="117"/>
  <c r="AK188" i="113"/>
  <c r="AH188" i="113" s="1"/>
  <c r="Q5" i="117"/>
  <c r="X27" i="22"/>
  <c r="L29" i="22" s="1"/>
  <c r="R29" i="22" s="1"/>
  <c r="N6" i="22" s="1"/>
  <c r="G12" i="7" s="1"/>
  <c r="AK185" i="113"/>
  <c r="AH185" i="113" s="1"/>
  <c r="V185" i="113"/>
  <c r="AK169" i="113"/>
  <c r="AH169" i="113" s="1"/>
  <c r="V169" i="113"/>
  <c r="AK172" i="113"/>
  <c r="AH172" i="113" s="1"/>
  <c r="V172" i="113"/>
  <c r="AK140" i="113"/>
  <c r="AH140" i="113" s="1"/>
  <c r="V140" i="113"/>
  <c r="AK183" i="113"/>
  <c r="AH183" i="113" s="1"/>
  <c r="V183" i="113"/>
  <c r="AK174" i="113"/>
  <c r="AH174" i="113" s="1"/>
  <c r="V174" i="113"/>
  <c r="AK193" i="113"/>
  <c r="AH193" i="113" s="1"/>
  <c r="V193" i="113"/>
  <c r="AK145" i="113"/>
  <c r="AH145" i="113" s="1"/>
  <c r="V145" i="113"/>
  <c r="AK196" i="113"/>
  <c r="AH196" i="113" s="1"/>
  <c r="V196" i="113"/>
  <c r="AK180" i="113"/>
  <c r="AH180" i="113" s="1"/>
  <c r="V180" i="113"/>
  <c r="U401" i="103"/>
  <c r="AK42" i="113"/>
  <c r="AH42" i="113" s="1"/>
  <c r="AK34" i="113"/>
  <c r="AH34" i="113" s="1"/>
  <c r="V34" i="113"/>
  <c r="L129" i="113"/>
  <c r="V129" i="113"/>
  <c r="AK17" i="113"/>
  <c r="AH17" i="113" s="1"/>
  <c r="V17" i="113"/>
  <c r="AK52" i="113"/>
  <c r="AH52" i="113" s="1"/>
  <c r="V52" i="113"/>
  <c r="AK22" i="113"/>
  <c r="AH22" i="113" s="1"/>
  <c r="V22" i="113"/>
  <c r="AK15" i="113"/>
  <c r="AH15" i="113" s="1"/>
  <c r="V15" i="113"/>
  <c r="L86" i="113"/>
  <c r="V86" i="113"/>
  <c r="AK8" i="113"/>
  <c r="AH8" i="113" s="1"/>
  <c r="V8" i="113"/>
  <c r="AK25" i="113"/>
  <c r="AH25" i="113" s="1"/>
  <c r="V25" i="113"/>
  <c r="AK12" i="113"/>
  <c r="AH12" i="113" s="1"/>
  <c r="V12" i="113"/>
  <c r="AK23" i="113"/>
  <c r="AH23" i="113" s="1"/>
  <c r="V23" i="113"/>
  <c r="AF143" i="103"/>
  <c r="AE143" i="103" s="1"/>
  <c r="AF77" i="103"/>
  <c r="AE77" i="103" s="1"/>
  <c r="I55" i="69"/>
  <c r="N5" i="69"/>
  <c r="AC10" i="113"/>
  <c r="Q10" i="113"/>
  <c r="U10" i="113"/>
  <c r="Z10" i="113"/>
  <c r="AE10" i="113"/>
  <c r="AD10" i="113" s="1"/>
  <c r="S10" i="113"/>
  <c r="R10" i="113" s="1"/>
  <c r="W10" i="113"/>
  <c r="T10" i="113"/>
  <c r="AB10" i="113"/>
  <c r="AA10" i="113" s="1"/>
  <c r="AA187" i="114"/>
  <c r="AF187" i="114"/>
  <c r="AE187" i="114" s="1"/>
  <c r="AJ187" i="114"/>
  <c r="AO187" i="114"/>
  <c r="AN187" i="114" s="1"/>
  <c r="AY187" i="114"/>
  <c r="BD187" i="114"/>
  <c r="BC187" i="114" s="1"/>
  <c r="AG187" i="114"/>
  <c r="AL187" i="114"/>
  <c r="AK187" i="114" s="1"/>
  <c r="AP187" i="114"/>
  <c r="AU187" i="114"/>
  <c r="AT187" i="114" s="1"/>
  <c r="X187" i="114"/>
  <c r="AC187" i="114"/>
  <c r="AB187" i="114" s="1"/>
  <c r="AM187" i="114"/>
  <c r="AR187" i="114"/>
  <c r="AQ187" i="114" s="1"/>
  <c r="AV187" i="114"/>
  <c r="BA187" i="114"/>
  <c r="AZ187" i="114" s="1"/>
  <c r="Z187" i="114"/>
  <c r="Y187" i="114" s="1"/>
  <c r="AD187" i="114"/>
  <c r="AI187" i="114"/>
  <c r="AH187" i="114" s="1"/>
  <c r="AS187" i="114"/>
  <c r="AX187" i="114"/>
  <c r="AW187" i="114" s="1"/>
  <c r="BB187" i="114"/>
  <c r="AA171" i="114"/>
  <c r="AF171" i="114"/>
  <c r="AE171" i="114" s="1"/>
  <c r="AJ171" i="114"/>
  <c r="AO171" i="114"/>
  <c r="AN171" i="114" s="1"/>
  <c r="AY171" i="114"/>
  <c r="BD171" i="114"/>
  <c r="BC171" i="114" s="1"/>
  <c r="AG171" i="114"/>
  <c r="AL171" i="114"/>
  <c r="AK171" i="114" s="1"/>
  <c r="AP171" i="114"/>
  <c r="AU171" i="114"/>
  <c r="AT171" i="114" s="1"/>
  <c r="X171" i="114"/>
  <c r="AC171" i="114"/>
  <c r="AB171" i="114" s="1"/>
  <c r="AM171" i="114"/>
  <c r="AR171" i="114"/>
  <c r="AQ171" i="114" s="1"/>
  <c r="AV171" i="114"/>
  <c r="BA171" i="114"/>
  <c r="AZ171" i="114" s="1"/>
  <c r="Z171" i="114"/>
  <c r="Y171" i="114" s="1"/>
  <c r="AD171" i="114"/>
  <c r="AI171" i="114"/>
  <c r="AH171" i="114" s="1"/>
  <c r="AS171" i="114"/>
  <c r="AX171" i="114"/>
  <c r="AW171" i="114" s="1"/>
  <c r="BB171" i="114"/>
  <c r="AA155" i="114"/>
  <c r="AF155" i="114"/>
  <c r="AE155" i="114" s="1"/>
  <c r="AJ155" i="114"/>
  <c r="AO155" i="114"/>
  <c r="AN155" i="114" s="1"/>
  <c r="AS155" i="114"/>
  <c r="AY155" i="114"/>
  <c r="BD155" i="114"/>
  <c r="BC155" i="114" s="1"/>
  <c r="AG155" i="114"/>
  <c r="AL155" i="114"/>
  <c r="AK155" i="114" s="1"/>
  <c r="AP155" i="114"/>
  <c r="AU155" i="114"/>
  <c r="AT155" i="114" s="1"/>
  <c r="X155" i="114"/>
  <c r="AC155" i="114"/>
  <c r="AB155" i="114" s="1"/>
  <c r="AM155" i="114"/>
  <c r="AV155" i="114"/>
  <c r="BA155" i="114"/>
  <c r="AZ155" i="114" s="1"/>
  <c r="Z155" i="114"/>
  <c r="Y155" i="114" s="1"/>
  <c r="AD155" i="114"/>
  <c r="AI155" i="114"/>
  <c r="AH155" i="114" s="1"/>
  <c r="AR155" i="114"/>
  <c r="AQ155" i="114" s="1"/>
  <c r="AX155" i="114"/>
  <c r="AW155" i="114" s="1"/>
  <c r="BB155" i="114"/>
  <c r="AA139" i="114"/>
  <c r="AF139" i="114"/>
  <c r="AE139" i="114" s="1"/>
  <c r="AJ139" i="114"/>
  <c r="AO139" i="114"/>
  <c r="AN139" i="114" s="1"/>
  <c r="AY139" i="114"/>
  <c r="BD139" i="114"/>
  <c r="BC139" i="114" s="1"/>
  <c r="AG139" i="114"/>
  <c r="AL139" i="114"/>
  <c r="AK139" i="114" s="1"/>
  <c r="AP139" i="114"/>
  <c r="AU139" i="114"/>
  <c r="AT139" i="114" s="1"/>
  <c r="X139" i="114"/>
  <c r="AC139" i="114"/>
  <c r="AB139" i="114" s="1"/>
  <c r="AM139" i="114"/>
  <c r="AR139" i="114"/>
  <c r="AQ139" i="114" s="1"/>
  <c r="AV139" i="114"/>
  <c r="BA139" i="114"/>
  <c r="AZ139" i="114" s="1"/>
  <c r="Z139" i="114"/>
  <c r="Y139" i="114" s="1"/>
  <c r="AD139" i="114"/>
  <c r="AI139" i="114"/>
  <c r="AH139" i="114" s="1"/>
  <c r="AS139" i="114"/>
  <c r="AX139" i="114"/>
  <c r="AW139" i="114" s="1"/>
  <c r="BB139" i="114"/>
  <c r="AA123" i="114"/>
  <c r="AF123" i="114"/>
  <c r="AE123" i="114" s="1"/>
  <c r="AJ123" i="114"/>
  <c r="AO123" i="114"/>
  <c r="AN123" i="114" s="1"/>
  <c r="AY123" i="114"/>
  <c r="BD123" i="114"/>
  <c r="BC123" i="114" s="1"/>
  <c r="AG123" i="114"/>
  <c r="AL123" i="114"/>
  <c r="AK123" i="114" s="1"/>
  <c r="AP123" i="114"/>
  <c r="AU123" i="114"/>
  <c r="AT123" i="114" s="1"/>
  <c r="X123" i="114"/>
  <c r="AC123" i="114"/>
  <c r="AB123" i="114" s="1"/>
  <c r="AM123" i="114"/>
  <c r="AR123" i="114"/>
  <c r="AQ123" i="114" s="1"/>
  <c r="AV123" i="114"/>
  <c r="BA123" i="114"/>
  <c r="AZ123" i="114" s="1"/>
  <c r="Z123" i="114"/>
  <c r="Y123" i="114" s="1"/>
  <c r="AD123" i="114"/>
  <c r="AI123" i="114"/>
  <c r="AH123" i="114" s="1"/>
  <c r="AS123" i="114"/>
  <c r="AX123" i="114"/>
  <c r="AW123" i="114" s="1"/>
  <c r="BB123" i="114"/>
  <c r="Z103" i="114"/>
  <c r="Y103" i="114" s="1"/>
  <c r="AD103" i="114"/>
  <c r="AI103" i="114"/>
  <c r="AH103" i="114" s="1"/>
  <c r="AS103" i="114"/>
  <c r="AX103" i="114"/>
  <c r="AW103" i="114" s="1"/>
  <c r="BB103" i="114"/>
  <c r="AA103" i="114"/>
  <c r="AF103" i="114"/>
  <c r="AE103" i="114" s="1"/>
  <c r="AJ103" i="114"/>
  <c r="AO103" i="114"/>
  <c r="AN103" i="114" s="1"/>
  <c r="AY103" i="114"/>
  <c r="BD103" i="114"/>
  <c r="BC103" i="114" s="1"/>
  <c r="AG103" i="114"/>
  <c r="AL103" i="114"/>
  <c r="AK103" i="114" s="1"/>
  <c r="AP103" i="114"/>
  <c r="AU103" i="114"/>
  <c r="AT103" i="114" s="1"/>
  <c r="X103" i="114"/>
  <c r="AC103" i="114"/>
  <c r="AB103" i="114" s="1"/>
  <c r="AM103" i="114"/>
  <c r="AR103" i="114"/>
  <c r="AQ103" i="114" s="1"/>
  <c r="AV103" i="114"/>
  <c r="BA103" i="114"/>
  <c r="AZ103" i="114" s="1"/>
  <c r="X87" i="114"/>
  <c r="AC87" i="114"/>
  <c r="AB87" i="114" s="1"/>
  <c r="AG87" i="114"/>
  <c r="AM87" i="114"/>
  <c r="AV87" i="114"/>
  <c r="BA87" i="114"/>
  <c r="AZ87" i="114" s="1"/>
  <c r="Z87" i="114"/>
  <c r="Y87" i="114" s="1"/>
  <c r="AD87" i="114"/>
  <c r="AI87" i="114"/>
  <c r="AH87" i="114" s="1"/>
  <c r="AR87" i="114"/>
  <c r="AQ87" i="114" s="1"/>
  <c r="AX87" i="114"/>
  <c r="AW87" i="114" s="1"/>
  <c r="BB87" i="114"/>
  <c r="AA87" i="114"/>
  <c r="AJ87" i="114"/>
  <c r="AO87" i="114"/>
  <c r="AN87" i="114" s="1"/>
  <c r="AS87" i="114"/>
  <c r="AY87" i="114"/>
  <c r="AF87" i="114"/>
  <c r="AE87" i="114" s="1"/>
  <c r="AL87" i="114"/>
  <c r="AK87" i="114" s="1"/>
  <c r="AP87" i="114"/>
  <c r="AU87" i="114"/>
  <c r="AT87" i="114" s="1"/>
  <c r="BD87" i="114"/>
  <c r="BC87" i="114" s="1"/>
  <c r="AD67" i="114"/>
  <c r="AI67" i="114"/>
  <c r="AH67" i="114" s="1"/>
  <c r="AM67" i="114"/>
  <c r="AR67" i="114"/>
  <c r="AQ67" i="114" s="1"/>
  <c r="BB67" i="114"/>
  <c r="Z67" i="114"/>
  <c r="Y67" i="114" s="1"/>
  <c r="AJ67" i="114"/>
  <c r="AO67" i="114"/>
  <c r="AN67" i="114" s="1"/>
  <c r="AS67" i="114"/>
  <c r="AX67" i="114"/>
  <c r="AW67" i="114" s="1"/>
  <c r="AA67" i="114"/>
  <c r="AF67" i="114"/>
  <c r="AE67" i="114" s="1"/>
  <c r="AP67" i="114"/>
  <c r="AU67" i="114"/>
  <c r="AT67" i="114" s="1"/>
  <c r="AY67" i="114"/>
  <c r="BD67" i="114"/>
  <c r="BC67" i="114" s="1"/>
  <c r="X67" i="114"/>
  <c r="AC67" i="114"/>
  <c r="AB67" i="114" s="1"/>
  <c r="AG67" i="114"/>
  <c r="AL67" i="114"/>
  <c r="AK67" i="114" s="1"/>
  <c r="AV67" i="114"/>
  <c r="BA67" i="114"/>
  <c r="AZ67" i="114" s="1"/>
  <c r="AD51" i="114"/>
  <c r="AI51" i="114"/>
  <c r="AH51" i="114" s="1"/>
  <c r="AM51" i="114"/>
  <c r="AR51" i="114"/>
  <c r="AQ51" i="114" s="1"/>
  <c r="BB51" i="114"/>
  <c r="Z51" i="114"/>
  <c r="Y51" i="114" s="1"/>
  <c r="AJ51" i="114"/>
  <c r="AO51" i="114"/>
  <c r="AN51" i="114" s="1"/>
  <c r="AS51" i="114"/>
  <c r="AX51" i="114"/>
  <c r="AW51" i="114" s="1"/>
  <c r="AA51" i="114"/>
  <c r="AF51" i="114"/>
  <c r="AE51" i="114" s="1"/>
  <c r="AP51" i="114"/>
  <c r="AU51" i="114"/>
  <c r="AT51" i="114" s="1"/>
  <c r="AY51" i="114"/>
  <c r="BD51" i="114"/>
  <c r="BC51" i="114" s="1"/>
  <c r="X51" i="114"/>
  <c r="AC51" i="114"/>
  <c r="AB51" i="114" s="1"/>
  <c r="AG51" i="114"/>
  <c r="AL51" i="114"/>
  <c r="AK51" i="114" s="1"/>
  <c r="AV51" i="114"/>
  <c r="BA51" i="114"/>
  <c r="AZ51" i="114" s="1"/>
  <c r="AA35" i="114"/>
  <c r="AF35" i="114"/>
  <c r="AE35" i="114" s="1"/>
  <c r="X35" i="114"/>
  <c r="AC35" i="114"/>
  <c r="AB35" i="114" s="1"/>
  <c r="AD35" i="114"/>
  <c r="AI35" i="114"/>
  <c r="AH35" i="114" s="1"/>
  <c r="AJ35" i="114"/>
  <c r="AP35" i="114"/>
  <c r="AU35" i="114"/>
  <c r="AT35" i="114" s="1"/>
  <c r="AY35" i="114"/>
  <c r="BD35" i="114"/>
  <c r="BC35" i="114" s="1"/>
  <c r="Z35" i="114"/>
  <c r="Y35" i="114" s="1"/>
  <c r="AL35" i="114"/>
  <c r="AK35" i="114" s="1"/>
  <c r="AV35" i="114"/>
  <c r="BA35" i="114"/>
  <c r="AZ35" i="114" s="1"/>
  <c r="AM35" i="114"/>
  <c r="AR35" i="114"/>
  <c r="AQ35" i="114" s="1"/>
  <c r="BB35" i="114"/>
  <c r="AG35" i="114"/>
  <c r="AO35" i="114"/>
  <c r="AN35" i="114" s="1"/>
  <c r="AS35" i="114"/>
  <c r="AX35" i="114"/>
  <c r="AW35" i="114" s="1"/>
  <c r="AA19" i="114"/>
  <c r="AJ19" i="114"/>
  <c r="AR19" i="114"/>
  <c r="AQ19" i="114" s="1"/>
  <c r="BA19" i="114"/>
  <c r="AZ19" i="114" s="1"/>
  <c r="X19" i="114"/>
  <c r="AF19" i="114"/>
  <c r="AE19" i="114" s="1"/>
  <c r="AO19" i="114"/>
  <c r="AN19" i="114" s="1"/>
  <c r="AS19" i="114"/>
  <c r="AX19" i="114"/>
  <c r="AW19" i="114" s="1"/>
  <c r="BB19" i="114"/>
  <c r="AC19" i="114"/>
  <c r="AB19" i="114" s="1"/>
  <c r="AG19" i="114"/>
  <c r="AL19" i="114"/>
  <c r="AK19" i="114" s="1"/>
  <c r="AP19" i="114"/>
  <c r="AU19" i="114"/>
  <c r="AT19" i="114" s="1"/>
  <c r="AY19" i="114"/>
  <c r="Z19" i="114"/>
  <c r="Y19" i="114" s="1"/>
  <c r="AD19" i="114"/>
  <c r="AV19" i="114"/>
  <c r="AI19" i="114"/>
  <c r="AH19" i="114" s="1"/>
  <c r="AM19" i="114"/>
  <c r="BD19" i="114"/>
  <c r="BC19" i="114" s="1"/>
  <c r="Z174" i="113"/>
  <c r="Q174" i="113"/>
  <c r="U174" i="113"/>
  <c r="AB174" i="113"/>
  <c r="AA174" i="113" s="1"/>
  <c r="S174" i="113"/>
  <c r="R174" i="113" s="1"/>
  <c r="W174" i="113"/>
  <c r="AC174" i="113"/>
  <c r="T174" i="113"/>
  <c r="Y174" i="113"/>
  <c r="X174" i="113" s="1"/>
  <c r="AE174" i="113"/>
  <c r="AD174" i="113" s="1"/>
  <c r="S134" i="113"/>
  <c r="R134" i="113" s="1"/>
  <c r="W134" i="113"/>
  <c r="AB134" i="113"/>
  <c r="AA134" i="113" s="1"/>
  <c r="T134" i="113"/>
  <c r="AC134" i="113"/>
  <c r="Y134" i="113"/>
  <c r="X134" i="113" s="1"/>
  <c r="AE134" i="113"/>
  <c r="AD134" i="113" s="1"/>
  <c r="Q134" i="113"/>
  <c r="U134" i="113"/>
  <c r="Z134" i="113"/>
  <c r="S102" i="113"/>
  <c r="R102" i="113" s="1"/>
  <c r="W102" i="113"/>
  <c r="AB102" i="113"/>
  <c r="AA102" i="113" s="1"/>
  <c r="T102" i="113"/>
  <c r="AC102" i="113"/>
  <c r="AE102" i="113"/>
  <c r="AD102" i="113" s="1"/>
  <c r="Q102" i="113"/>
  <c r="U102" i="113"/>
  <c r="Z102" i="113"/>
  <c r="S70" i="113"/>
  <c r="R70" i="113" s="1"/>
  <c r="W70" i="113"/>
  <c r="AB70" i="113"/>
  <c r="AA70" i="113" s="1"/>
  <c r="T70" i="113"/>
  <c r="Y70" i="113"/>
  <c r="X70" i="113" s="1"/>
  <c r="AC70" i="113"/>
  <c r="Z70" i="113"/>
  <c r="AE70" i="113"/>
  <c r="AD70" i="113" s="1"/>
  <c r="Q70" i="113"/>
  <c r="U70" i="113"/>
  <c r="S34" i="113"/>
  <c r="R34" i="113" s="1"/>
  <c r="W34" i="113"/>
  <c r="AB34" i="113"/>
  <c r="AA34" i="113" s="1"/>
  <c r="T34" i="113"/>
  <c r="Y34" i="113"/>
  <c r="X34" i="113" s="1"/>
  <c r="AC34" i="113"/>
  <c r="Z34" i="113"/>
  <c r="AE34" i="113"/>
  <c r="AD34" i="113" s="1"/>
  <c r="Q34" i="113"/>
  <c r="U34" i="113"/>
  <c r="S193" i="113"/>
  <c r="R193" i="113" s="1"/>
  <c r="T193" i="113"/>
  <c r="Y193" i="113"/>
  <c r="X193" i="113" s="1"/>
  <c r="Q193" i="113"/>
  <c r="U193" i="113"/>
  <c r="Z193" i="113"/>
  <c r="AE193" i="113"/>
  <c r="AD193" i="113" s="1"/>
  <c r="AC193" i="113"/>
  <c r="W193" i="113"/>
  <c r="AB193" i="113"/>
  <c r="AA193" i="113" s="1"/>
  <c r="W177" i="113"/>
  <c r="AB177" i="113"/>
  <c r="AA177" i="113" s="1"/>
  <c r="S177" i="113"/>
  <c r="R177" i="113" s="1"/>
  <c r="AC177" i="113"/>
  <c r="T177" i="113"/>
  <c r="Y177" i="113"/>
  <c r="X177" i="113" s="1"/>
  <c r="Q177" i="113"/>
  <c r="U177" i="113"/>
  <c r="Z177" i="113"/>
  <c r="AE177" i="113"/>
  <c r="AD177" i="113" s="1"/>
  <c r="S161" i="113"/>
  <c r="R161" i="113" s="1"/>
  <c r="AC161" i="113"/>
  <c r="T161" i="113"/>
  <c r="Y161" i="113"/>
  <c r="X161" i="113" s="1"/>
  <c r="AE161" i="113"/>
  <c r="AD161" i="113" s="1"/>
  <c r="U161" i="113"/>
  <c r="Z161" i="113"/>
  <c r="Q161" i="113"/>
  <c r="W161" i="113"/>
  <c r="AB161" i="113"/>
  <c r="AA161" i="113" s="1"/>
  <c r="Y145" i="113"/>
  <c r="X145" i="113" s="1"/>
  <c r="AE145" i="113"/>
  <c r="AD145" i="113" s="1"/>
  <c r="Q145" i="113"/>
  <c r="U145" i="113"/>
  <c r="Z145" i="113"/>
  <c r="S145" i="113"/>
  <c r="R145" i="113" s="1"/>
  <c r="W145" i="113"/>
  <c r="AB145" i="113"/>
  <c r="AA145" i="113" s="1"/>
  <c r="T145" i="113"/>
  <c r="AC145" i="113"/>
  <c r="U129" i="113"/>
  <c r="Z129" i="113"/>
  <c r="AE129" i="113"/>
  <c r="AD129" i="113" s="1"/>
  <c r="Q129" i="113"/>
  <c r="W129" i="113"/>
  <c r="S129" i="113"/>
  <c r="R129" i="113" s="1"/>
  <c r="AB129" i="113"/>
  <c r="AA129" i="113" s="1"/>
  <c r="T129" i="113"/>
  <c r="Y129" i="113"/>
  <c r="X129" i="113" s="1"/>
  <c r="AC129" i="113"/>
  <c r="U113" i="113"/>
  <c r="Z113" i="113"/>
  <c r="AE113" i="113"/>
  <c r="AD113" i="113" s="1"/>
  <c r="Q113" i="113"/>
  <c r="W113" i="113"/>
  <c r="S113" i="113"/>
  <c r="R113" i="113" s="1"/>
  <c r="AB113" i="113"/>
  <c r="AA113" i="113" s="1"/>
  <c r="T113" i="113"/>
  <c r="AC113" i="113"/>
  <c r="U97" i="113"/>
  <c r="Z97" i="113"/>
  <c r="AE97" i="113"/>
  <c r="AD97" i="113" s="1"/>
  <c r="Q97" i="113"/>
  <c r="W97" i="113"/>
  <c r="S97" i="113"/>
  <c r="R97" i="113" s="1"/>
  <c r="AB97" i="113"/>
  <c r="AA97" i="113" s="1"/>
  <c r="T97" i="113"/>
  <c r="AC97" i="113"/>
  <c r="U81" i="113"/>
  <c r="Z81" i="113"/>
  <c r="AE81" i="113"/>
  <c r="AD81" i="113" s="1"/>
  <c r="Q81" i="113"/>
  <c r="W81" i="113"/>
  <c r="S81" i="113"/>
  <c r="R81" i="113" s="1"/>
  <c r="AB81" i="113"/>
  <c r="AA81" i="113" s="1"/>
  <c r="T81" i="113"/>
  <c r="Y81" i="113"/>
  <c r="X81" i="113" s="1"/>
  <c r="AC81" i="113"/>
  <c r="Q65" i="113"/>
  <c r="U65" i="113"/>
  <c r="Z65" i="113"/>
  <c r="AE65" i="113"/>
  <c r="AD65" i="113" s="1"/>
  <c r="W65" i="113"/>
  <c r="AB65" i="113"/>
  <c r="AA65" i="113" s="1"/>
  <c r="S65" i="113"/>
  <c r="R65" i="113" s="1"/>
  <c r="AC65" i="113"/>
  <c r="T65" i="113"/>
  <c r="Y65" i="113"/>
  <c r="X65" i="113" s="1"/>
  <c r="L49" i="113"/>
  <c r="Q49" i="113"/>
  <c r="U49" i="113"/>
  <c r="Z49" i="113"/>
  <c r="AE49" i="113"/>
  <c r="AD49" i="113" s="1"/>
  <c r="W49" i="113"/>
  <c r="AB49" i="113"/>
  <c r="AA49" i="113" s="1"/>
  <c r="S49" i="113"/>
  <c r="R49" i="113" s="1"/>
  <c r="AC49" i="113"/>
  <c r="T49" i="113"/>
  <c r="Y49" i="113"/>
  <c r="X49" i="113" s="1"/>
  <c r="S33" i="113"/>
  <c r="R33" i="113" s="1"/>
  <c r="AC33" i="113"/>
  <c r="T33" i="113"/>
  <c r="Y33" i="113"/>
  <c r="X33" i="113" s="1"/>
  <c r="Q33" i="113"/>
  <c r="U33" i="113"/>
  <c r="Z33" i="113"/>
  <c r="AE33" i="113"/>
  <c r="AD33" i="113" s="1"/>
  <c r="W33" i="113"/>
  <c r="AB33" i="113"/>
  <c r="AA33" i="113" s="1"/>
  <c r="T17" i="113"/>
  <c r="Z17" i="113"/>
  <c r="AE17" i="113"/>
  <c r="AD17" i="113" s="1"/>
  <c r="Q17" i="113"/>
  <c r="U17" i="113"/>
  <c r="AB17" i="113"/>
  <c r="AA17" i="113" s="1"/>
  <c r="W17" i="113"/>
  <c r="AC17" i="113"/>
  <c r="S17" i="113"/>
  <c r="R17" i="113" s="1"/>
  <c r="Y17" i="113"/>
  <c r="X17" i="113" s="1"/>
  <c r="Q178" i="113"/>
  <c r="U178" i="113"/>
  <c r="S178" i="113"/>
  <c r="R178" i="113" s="1"/>
  <c r="W178" i="113"/>
  <c r="AB178" i="113"/>
  <c r="AA178" i="113" s="1"/>
  <c r="T178" i="113"/>
  <c r="Y178" i="113"/>
  <c r="X178" i="113" s="1"/>
  <c r="AC178" i="113"/>
  <c r="Z178" i="113"/>
  <c r="AE178" i="113"/>
  <c r="AD178" i="113" s="1"/>
  <c r="Q196" i="113"/>
  <c r="S196" i="113"/>
  <c r="R196" i="113" s="1"/>
  <c r="W196" i="113"/>
  <c r="T196" i="113"/>
  <c r="Y196" i="113"/>
  <c r="X196" i="113" s="1"/>
  <c r="AC196" i="113"/>
  <c r="Z196" i="113"/>
  <c r="AE196" i="113"/>
  <c r="AD196" i="113" s="1"/>
  <c r="U196" i="113"/>
  <c r="AB196" i="113"/>
  <c r="AA196" i="113" s="1"/>
  <c r="Z180" i="113"/>
  <c r="AE180" i="113"/>
  <c r="AD180" i="113" s="1"/>
  <c r="Q180" i="113"/>
  <c r="U180" i="113"/>
  <c r="S180" i="113"/>
  <c r="R180" i="113" s="1"/>
  <c r="W180" i="113"/>
  <c r="AB180" i="113"/>
  <c r="AA180" i="113" s="1"/>
  <c r="T180" i="113"/>
  <c r="Y180" i="113"/>
  <c r="X180" i="113" s="1"/>
  <c r="AC180" i="113"/>
  <c r="U164" i="113"/>
  <c r="Q164" i="113"/>
  <c r="W164" i="113"/>
  <c r="AB164" i="113"/>
  <c r="AA164" i="113" s="1"/>
  <c r="S164" i="113"/>
  <c r="R164" i="113" s="1"/>
  <c r="Y164" i="113"/>
  <c r="X164" i="113" s="1"/>
  <c r="AC164" i="113"/>
  <c r="T164" i="113"/>
  <c r="Z164" i="113"/>
  <c r="AE164" i="113"/>
  <c r="AD164" i="113" s="1"/>
  <c r="S148" i="113"/>
  <c r="R148" i="113" s="1"/>
  <c r="AB148" i="113"/>
  <c r="AA148" i="113" s="1"/>
  <c r="T148" i="113"/>
  <c r="Y148" i="113"/>
  <c r="X148" i="113" s="1"/>
  <c r="AC148" i="113"/>
  <c r="U148" i="113"/>
  <c r="Z148" i="113"/>
  <c r="AE148" i="113"/>
  <c r="AD148" i="113" s="1"/>
  <c r="Q148" i="113"/>
  <c r="W148" i="113"/>
  <c r="S132" i="113"/>
  <c r="R132" i="113" s="1"/>
  <c r="Y132" i="113"/>
  <c r="X132" i="113" s="1"/>
  <c r="AC132" i="113"/>
  <c r="T132" i="113"/>
  <c r="Z132" i="113"/>
  <c r="Q132" i="113"/>
  <c r="U132" i="113"/>
  <c r="AE132" i="113"/>
  <c r="AD132" i="113" s="1"/>
  <c r="W132" i="113"/>
  <c r="AB132" i="113"/>
  <c r="AA132" i="113" s="1"/>
  <c r="S116" i="113"/>
  <c r="R116" i="113" s="1"/>
  <c r="AC116" i="113"/>
  <c r="T116" i="113"/>
  <c r="Z116" i="113"/>
  <c r="Q116" i="113"/>
  <c r="U116" i="113"/>
  <c r="AE116" i="113"/>
  <c r="AD116" i="113" s="1"/>
  <c r="W116" i="113"/>
  <c r="AB116" i="113"/>
  <c r="AA116" i="113" s="1"/>
  <c r="S100" i="113"/>
  <c r="R100" i="113" s="1"/>
  <c r="AC100" i="113"/>
  <c r="T100" i="113"/>
  <c r="Z100" i="113"/>
  <c r="Q100" i="113"/>
  <c r="U100" i="113"/>
  <c r="AE100" i="113"/>
  <c r="AD100" i="113" s="1"/>
  <c r="W100" i="113"/>
  <c r="AB100" i="113"/>
  <c r="AA100" i="113" s="1"/>
  <c r="S84" i="113"/>
  <c r="R84" i="113" s="1"/>
  <c r="Y84" i="113"/>
  <c r="X84" i="113" s="1"/>
  <c r="AC84" i="113"/>
  <c r="T84" i="113"/>
  <c r="Z84" i="113"/>
  <c r="Q84" i="113"/>
  <c r="U84" i="113"/>
  <c r="AE84" i="113"/>
  <c r="AD84" i="113" s="1"/>
  <c r="W84" i="113"/>
  <c r="AB84" i="113"/>
  <c r="AA84" i="113" s="1"/>
  <c r="T68" i="113"/>
  <c r="Y68" i="113"/>
  <c r="X68" i="113" s="1"/>
  <c r="AC68" i="113"/>
  <c r="Z68" i="113"/>
  <c r="AE68" i="113"/>
  <c r="AD68" i="113" s="1"/>
  <c r="Q68" i="113"/>
  <c r="U68" i="113"/>
  <c r="S68" i="113"/>
  <c r="R68" i="113" s="1"/>
  <c r="W68" i="113"/>
  <c r="AB68" i="113"/>
  <c r="AA68" i="113" s="1"/>
  <c r="T52" i="113"/>
  <c r="Y52" i="113"/>
  <c r="X52" i="113" s="1"/>
  <c r="AC52" i="113"/>
  <c r="Z52" i="113"/>
  <c r="AE52" i="113"/>
  <c r="AD52" i="113" s="1"/>
  <c r="Q52" i="113"/>
  <c r="U52" i="113"/>
  <c r="S52" i="113"/>
  <c r="R52" i="113" s="1"/>
  <c r="W52" i="113"/>
  <c r="AB52" i="113"/>
  <c r="AA52" i="113" s="1"/>
  <c r="Q36" i="113"/>
  <c r="U36" i="113"/>
  <c r="S36" i="113"/>
  <c r="R36" i="113" s="1"/>
  <c r="W36" i="113"/>
  <c r="AB36" i="113"/>
  <c r="AA36" i="113" s="1"/>
  <c r="T36" i="113"/>
  <c r="Y36" i="113"/>
  <c r="X36" i="113" s="1"/>
  <c r="AC36" i="113"/>
  <c r="Z36" i="113"/>
  <c r="AE36" i="113"/>
  <c r="AD36" i="113" s="1"/>
  <c r="T20" i="113"/>
  <c r="Y20" i="113"/>
  <c r="X20" i="113" s="1"/>
  <c r="AC20" i="113"/>
  <c r="Z20" i="113"/>
  <c r="AE20" i="113"/>
  <c r="AD20" i="113" s="1"/>
  <c r="Q20" i="113"/>
  <c r="U20" i="113"/>
  <c r="S20" i="113"/>
  <c r="R20" i="113" s="1"/>
  <c r="W20" i="113"/>
  <c r="AB20" i="113"/>
  <c r="AA20" i="113" s="1"/>
  <c r="S186" i="113"/>
  <c r="R186" i="113" s="1"/>
  <c r="W186" i="113"/>
  <c r="AB186" i="113"/>
  <c r="AA186" i="113" s="1"/>
  <c r="T186" i="113"/>
  <c r="Y186" i="113"/>
  <c r="X186" i="113" s="1"/>
  <c r="AC186" i="113"/>
  <c r="Z186" i="113"/>
  <c r="AE186" i="113"/>
  <c r="AD186" i="113" s="1"/>
  <c r="Q186" i="113"/>
  <c r="U186" i="113"/>
  <c r="T146" i="113"/>
  <c r="Y146" i="113"/>
  <c r="X146" i="113" s="1"/>
  <c r="Q146" i="113"/>
  <c r="Z146" i="113"/>
  <c r="AE146" i="113"/>
  <c r="AD146" i="113" s="1"/>
  <c r="U146" i="113"/>
  <c r="AB146" i="113"/>
  <c r="AA146" i="113" s="1"/>
  <c r="S146" i="113"/>
  <c r="R146" i="113" s="1"/>
  <c r="W146" i="113"/>
  <c r="AC146" i="113"/>
  <c r="AE114" i="113"/>
  <c r="AD114" i="113" s="1"/>
  <c r="Q114" i="113"/>
  <c r="U114" i="113"/>
  <c r="Z114" i="113"/>
  <c r="S114" i="113"/>
  <c r="R114" i="113" s="1"/>
  <c r="W114" i="113"/>
  <c r="AB114" i="113"/>
  <c r="AA114" i="113" s="1"/>
  <c r="T114" i="113"/>
  <c r="AC114" i="113"/>
  <c r="Y82" i="113"/>
  <c r="X82" i="113" s="1"/>
  <c r="AE82" i="113"/>
  <c r="AD82" i="113" s="1"/>
  <c r="Q82" i="113"/>
  <c r="U82" i="113"/>
  <c r="Z82" i="113"/>
  <c r="S82" i="113"/>
  <c r="R82" i="113" s="1"/>
  <c r="W82" i="113"/>
  <c r="T82" i="113"/>
  <c r="AC82" i="113"/>
  <c r="S54" i="113"/>
  <c r="R54" i="113" s="1"/>
  <c r="W54" i="113"/>
  <c r="AB54" i="113"/>
  <c r="AA54" i="113" s="1"/>
  <c r="T54" i="113"/>
  <c r="Y54" i="113"/>
  <c r="X54" i="113" s="1"/>
  <c r="AC54" i="113"/>
  <c r="Z54" i="113"/>
  <c r="AE54" i="113"/>
  <c r="AD54" i="113" s="1"/>
  <c r="Q54" i="113"/>
  <c r="U54" i="113"/>
  <c r="T22" i="113"/>
  <c r="Y22" i="113"/>
  <c r="X22" i="113" s="1"/>
  <c r="AC22" i="113"/>
  <c r="Z22" i="113"/>
  <c r="AE22" i="113"/>
  <c r="AD22" i="113" s="1"/>
  <c r="Q22" i="113"/>
  <c r="U22" i="113"/>
  <c r="S22" i="113"/>
  <c r="R22" i="113" s="1"/>
  <c r="W22" i="113"/>
  <c r="AB22" i="113"/>
  <c r="AA22" i="113" s="1"/>
  <c r="Y191" i="113"/>
  <c r="X191" i="113" s="1"/>
  <c r="Q191" i="113"/>
  <c r="U191" i="113"/>
  <c r="Z191" i="113"/>
  <c r="AE191" i="113"/>
  <c r="AD191" i="113" s="1"/>
  <c r="W191" i="113"/>
  <c r="AB191" i="113"/>
  <c r="AA191" i="113" s="1"/>
  <c r="T191" i="113"/>
  <c r="S191" i="113"/>
  <c r="R191" i="113" s="1"/>
  <c r="AC191" i="113"/>
  <c r="Q175" i="113"/>
  <c r="U175" i="113"/>
  <c r="AB175" i="113"/>
  <c r="AA175" i="113" s="1"/>
  <c r="W175" i="113"/>
  <c r="AC175" i="113"/>
  <c r="S175" i="113"/>
  <c r="R175" i="113" s="1"/>
  <c r="Y175" i="113"/>
  <c r="X175" i="113" s="1"/>
  <c r="T175" i="113"/>
  <c r="Z175" i="113"/>
  <c r="AE175" i="113"/>
  <c r="AD175" i="113" s="1"/>
  <c r="Q159" i="113"/>
  <c r="U159" i="113"/>
  <c r="AB159" i="113"/>
  <c r="AA159" i="113" s="1"/>
  <c r="W159" i="113"/>
  <c r="AC159" i="113"/>
  <c r="S159" i="113"/>
  <c r="R159" i="113" s="1"/>
  <c r="Y159" i="113"/>
  <c r="X159" i="113" s="1"/>
  <c r="T159" i="113"/>
  <c r="Z159" i="113"/>
  <c r="AE159" i="113"/>
  <c r="AD159" i="113" s="1"/>
  <c r="Q143" i="113"/>
  <c r="U143" i="113"/>
  <c r="AE143" i="113"/>
  <c r="AD143" i="113" s="1"/>
  <c r="W143" i="113"/>
  <c r="AB143" i="113"/>
  <c r="AA143" i="113" s="1"/>
  <c r="S143" i="113"/>
  <c r="R143" i="113" s="1"/>
  <c r="Y143" i="113"/>
  <c r="X143" i="113" s="1"/>
  <c r="AC143" i="113"/>
  <c r="T143" i="113"/>
  <c r="Z143" i="113"/>
  <c r="U127" i="113"/>
  <c r="AB127" i="113"/>
  <c r="AA127" i="113" s="1"/>
  <c r="S127" i="113"/>
  <c r="R127" i="113" s="1"/>
  <c r="W127" i="113"/>
  <c r="AC127" i="113"/>
  <c r="T127" i="113"/>
  <c r="Y127" i="113"/>
  <c r="X127" i="113" s="1"/>
  <c r="Q127" i="113"/>
  <c r="Z127" i="113"/>
  <c r="AE127" i="113"/>
  <c r="AD127" i="113" s="1"/>
  <c r="U111" i="113"/>
  <c r="AB111" i="113"/>
  <c r="AA111" i="113" s="1"/>
  <c r="S111" i="113"/>
  <c r="R111" i="113" s="1"/>
  <c r="W111" i="113"/>
  <c r="AC111" i="113"/>
  <c r="T111" i="113"/>
  <c r="Y111" i="113"/>
  <c r="X111" i="113" s="1"/>
  <c r="Q111" i="113"/>
  <c r="Z111" i="113"/>
  <c r="AE111" i="113"/>
  <c r="AD111" i="113" s="1"/>
  <c r="U95" i="113"/>
  <c r="AB95" i="113"/>
  <c r="AA95" i="113" s="1"/>
  <c r="S95" i="113"/>
  <c r="R95" i="113" s="1"/>
  <c r="W95" i="113"/>
  <c r="AC95" i="113"/>
  <c r="T95" i="113"/>
  <c r="Q95" i="113"/>
  <c r="Z95" i="113"/>
  <c r="AE95" i="113"/>
  <c r="AD95" i="113" s="1"/>
  <c r="U79" i="113"/>
  <c r="AB79" i="113"/>
  <c r="AA79" i="113" s="1"/>
  <c r="S79" i="113"/>
  <c r="R79" i="113" s="1"/>
  <c r="W79" i="113"/>
  <c r="AC79" i="113"/>
  <c r="T79" i="113"/>
  <c r="Y79" i="113"/>
  <c r="X79" i="113" s="1"/>
  <c r="Q79" i="113"/>
  <c r="Z79" i="113"/>
  <c r="AE79" i="113"/>
  <c r="AD79" i="113" s="1"/>
  <c r="W63" i="113"/>
  <c r="AB63" i="113"/>
  <c r="AA63" i="113" s="1"/>
  <c r="S63" i="113"/>
  <c r="R63" i="113" s="1"/>
  <c r="AC63" i="113"/>
  <c r="T63" i="113"/>
  <c r="Y63" i="113"/>
  <c r="X63" i="113" s="1"/>
  <c r="Q63" i="113"/>
  <c r="U63" i="113"/>
  <c r="Z63" i="113"/>
  <c r="AE63" i="113"/>
  <c r="AD63" i="113" s="1"/>
  <c r="T47" i="113"/>
  <c r="Y47" i="113"/>
  <c r="X47" i="113" s="1"/>
  <c r="Q47" i="113"/>
  <c r="U47" i="113"/>
  <c r="Z47" i="113"/>
  <c r="W47" i="113"/>
  <c r="AB47" i="113"/>
  <c r="AA47" i="113" s="1"/>
  <c r="S47" i="113"/>
  <c r="R47" i="113" s="1"/>
  <c r="AC47" i="113"/>
  <c r="AE47" i="113"/>
  <c r="AD47" i="113" s="1"/>
  <c r="T31" i="113"/>
  <c r="Y31" i="113"/>
  <c r="X31" i="113" s="1"/>
  <c r="Q31" i="113"/>
  <c r="U31" i="113"/>
  <c r="Z31" i="113"/>
  <c r="AE31" i="113"/>
  <c r="AD31" i="113" s="1"/>
  <c r="W31" i="113"/>
  <c r="AB31" i="113"/>
  <c r="AA31" i="113" s="1"/>
  <c r="S31" i="113"/>
  <c r="R31" i="113" s="1"/>
  <c r="AC31" i="113"/>
  <c r="Q15" i="113"/>
  <c r="U15" i="113"/>
  <c r="Z15" i="113"/>
  <c r="AE15" i="113"/>
  <c r="AD15" i="113" s="1"/>
  <c r="W15" i="113"/>
  <c r="AB15" i="113"/>
  <c r="AA15" i="113" s="1"/>
  <c r="S15" i="113"/>
  <c r="R15" i="113" s="1"/>
  <c r="AC15" i="113"/>
  <c r="T15" i="113"/>
  <c r="Y15" i="113"/>
  <c r="X15" i="113" s="1"/>
  <c r="X199" i="114"/>
  <c r="AC199" i="114"/>
  <c r="AB199" i="114" s="1"/>
  <c r="AM199" i="114"/>
  <c r="AR199" i="114"/>
  <c r="AQ199" i="114" s="1"/>
  <c r="AV199" i="114"/>
  <c r="BA199" i="114"/>
  <c r="AZ199" i="114" s="1"/>
  <c r="Z199" i="114"/>
  <c r="Y199" i="114" s="1"/>
  <c r="AD199" i="114"/>
  <c r="AI199" i="114"/>
  <c r="AH199" i="114" s="1"/>
  <c r="AS199" i="114"/>
  <c r="AX199" i="114"/>
  <c r="AW199" i="114" s="1"/>
  <c r="BB199" i="114"/>
  <c r="AA199" i="114"/>
  <c r="AF199" i="114"/>
  <c r="AE199" i="114" s="1"/>
  <c r="AJ199" i="114"/>
  <c r="AO199" i="114"/>
  <c r="AN199" i="114" s="1"/>
  <c r="AY199" i="114"/>
  <c r="BD199" i="114"/>
  <c r="BC199" i="114" s="1"/>
  <c r="AG199" i="114"/>
  <c r="AL199" i="114"/>
  <c r="AK199" i="114" s="1"/>
  <c r="AP199" i="114"/>
  <c r="AU199" i="114"/>
  <c r="AT199" i="114" s="1"/>
  <c r="X183" i="114"/>
  <c r="AC183" i="114"/>
  <c r="AB183" i="114" s="1"/>
  <c r="AM183" i="114"/>
  <c r="AR183" i="114"/>
  <c r="AQ183" i="114" s="1"/>
  <c r="AV183" i="114"/>
  <c r="BA183" i="114"/>
  <c r="AZ183" i="114" s="1"/>
  <c r="Z183" i="114"/>
  <c r="Y183" i="114" s="1"/>
  <c r="AD183" i="114"/>
  <c r="AI183" i="114"/>
  <c r="AH183" i="114" s="1"/>
  <c r="AS183" i="114"/>
  <c r="AX183" i="114"/>
  <c r="AW183" i="114" s="1"/>
  <c r="BB183" i="114"/>
  <c r="AA183" i="114"/>
  <c r="AF183" i="114"/>
  <c r="AE183" i="114" s="1"/>
  <c r="AJ183" i="114"/>
  <c r="AO183" i="114"/>
  <c r="AN183" i="114" s="1"/>
  <c r="AY183" i="114"/>
  <c r="BD183" i="114"/>
  <c r="BC183" i="114" s="1"/>
  <c r="AG183" i="114"/>
  <c r="AL183" i="114"/>
  <c r="AK183" i="114" s="1"/>
  <c r="AP183" i="114"/>
  <c r="AU183" i="114"/>
  <c r="AT183" i="114" s="1"/>
  <c r="X167" i="114"/>
  <c r="AC167" i="114"/>
  <c r="AB167" i="114" s="1"/>
  <c r="AM167" i="114"/>
  <c r="AR167" i="114"/>
  <c r="AQ167" i="114" s="1"/>
  <c r="AV167" i="114"/>
  <c r="BA167" i="114"/>
  <c r="AZ167" i="114" s="1"/>
  <c r="Z167" i="114"/>
  <c r="Y167" i="114" s="1"/>
  <c r="AD167" i="114"/>
  <c r="AI167" i="114"/>
  <c r="AH167" i="114" s="1"/>
  <c r="AS167" i="114"/>
  <c r="AX167" i="114"/>
  <c r="AW167" i="114" s="1"/>
  <c r="BB167" i="114"/>
  <c r="AA167" i="114"/>
  <c r="AF167" i="114"/>
  <c r="AE167" i="114" s="1"/>
  <c r="AJ167" i="114"/>
  <c r="AO167" i="114"/>
  <c r="AN167" i="114" s="1"/>
  <c r="AY167" i="114"/>
  <c r="BD167" i="114"/>
  <c r="BC167" i="114" s="1"/>
  <c r="AG167" i="114"/>
  <c r="AL167" i="114"/>
  <c r="AK167" i="114" s="1"/>
  <c r="AP167" i="114"/>
  <c r="AU167" i="114"/>
  <c r="AT167" i="114" s="1"/>
  <c r="X151" i="114"/>
  <c r="AC151" i="114"/>
  <c r="AB151" i="114" s="1"/>
  <c r="AG151" i="114"/>
  <c r="AM151" i="114"/>
  <c r="AR151" i="114"/>
  <c r="AQ151" i="114" s="1"/>
  <c r="AV151" i="114"/>
  <c r="BA151" i="114"/>
  <c r="AZ151" i="114" s="1"/>
  <c r="Z151" i="114"/>
  <c r="Y151" i="114" s="1"/>
  <c r="AD151" i="114"/>
  <c r="AI151" i="114"/>
  <c r="AH151" i="114" s="1"/>
  <c r="AS151" i="114"/>
  <c r="AX151" i="114"/>
  <c r="AW151" i="114" s="1"/>
  <c r="BB151" i="114"/>
  <c r="AA151" i="114"/>
  <c r="AJ151" i="114"/>
  <c r="AO151" i="114"/>
  <c r="AN151" i="114" s="1"/>
  <c r="AY151" i="114"/>
  <c r="AF151" i="114"/>
  <c r="AE151" i="114" s="1"/>
  <c r="AL151" i="114"/>
  <c r="AK151" i="114" s="1"/>
  <c r="AP151" i="114"/>
  <c r="AU151" i="114"/>
  <c r="AT151" i="114" s="1"/>
  <c r="BD151" i="114"/>
  <c r="BC151" i="114" s="1"/>
  <c r="X135" i="114"/>
  <c r="AC135" i="114"/>
  <c r="AB135" i="114" s="1"/>
  <c r="AM135" i="114"/>
  <c r="AR135" i="114"/>
  <c r="AQ135" i="114" s="1"/>
  <c r="AV135" i="114"/>
  <c r="BA135" i="114"/>
  <c r="AZ135" i="114" s="1"/>
  <c r="Z135" i="114"/>
  <c r="Y135" i="114" s="1"/>
  <c r="AD135" i="114"/>
  <c r="AI135" i="114"/>
  <c r="AH135" i="114" s="1"/>
  <c r="AS135" i="114"/>
  <c r="AX135" i="114"/>
  <c r="AW135" i="114" s="1"/>
  <c r="BB135" i="114"/>
  <c r="AA135" i="114"/>
  <c r="AF135" i="114"/>
  <c r="AE135" i="114" s="1"/>
  <c r="AJ135" i="114"/>
  <c r="AO135" i="114"/>
  <c r="AN135" i="114" s="1"/>
  <c r="AY135" i="114"/>
  <c r="BD135" i="114"/>
  <c r="BC135" i="114" s="1"/>
  <c r="AG135" i="114"/>
  <c r="AL135" i="114"/>
  <c r="AK135" i="114" s="1"/>
  <c r="AP135" i="114"/>
  <c r="AU135" i="114"/>
  <c r="AT135" i="114" s="1"/>
  <c r="AG115" i="114"/>
  <c r="AL115" i="114"/>
  <c r="AK115" i="114" s="1"/>
  <c r="AP115" i="114"/>
  <c r="AU115" i="114"/>
  <c r="AT115" i="114" s="1"/>
  <c r="X115" i="114"/>
  <c r="AC115" i="114"/>
  <c r="AB115" i="114" s="1"/>
  <c r="AM115" i="114"/>
  <c r="AR115" i="114"/>
  <c r="AQ115" i="114" s="1"/>
  <c r="AV115" i="114"/>
  <c r="BA115" i="114"/>
  <c r="AZ115" i="114" s="1"/>
  <c r="Z115" i="114"/>
  <c r="Y115" i="114" s="1"/>
  <c r="AD115" i="114"/>
  <c r="AI115" i="114"/>
  <c r="AH115" i="114" s="1"/>
  <c r="AS115" i="114"/>
  <c r="AX115" i="114"/>
  <c r="AW115" i="114" s="1"/>
  <c r="BB115" i="114"/>
  <c r="AA115" i="114"/>
  <c r="AF115" i="114"/>
  <c r="AE115" i="114" s="1"/>
  <c r="AJ115" i="114"/>
  <c r="AO115" i="114"/>
  <c r="AN115" i="114" s="1"/>
  <c r="AY115" i="114"/>
  <c r="BD115" i="114"/>
  <c r="BC115" i="114" s="1"/>
  <c r="AF99" i="114"/>
  <c r="AE99" i="114" s="1"/>
  <c r="AL99" i="114"/>
  <c r="AK99" i="114" s="1"/>
  <c r="AP99" i="114"/>
  <c r="AU99" i="114"/>
  <c r="AT99" i="114" s="1"/>
  <c r="BD99" i="114"/>
  <c r="BC99" i="114" s="1"/>
  <c r="X99" i="114"/>
  <c r="AC99" i="114"/>
  <c r="AB99" i="114" s="1"/>
  <c r="AG99" i="114"/>
  <c r="AM99" i="114"/>
  <c r="AR99" i="114"/>
  <c r="AQ99" i="114" s="1"/>
  <c r="AV99" i="114"/>
  <c r="BA99" i="114"/>
  <c r="AZ99" i="114" s="1"/>
  <c r="Z99" i="114"/>
  <c r="Y99" i="114" s="1"/>
  <c r="AD99" i="114"/>
  <c r="AI99" i="114"/>
  <c r="AH99" i="114" s="1"/>
  <c r="AS99" i="114"/>
  <c r="AX99" i="114"/>
  <c r="AW99" i="114" s="1"/>
  <c r="BB99" i="114"/>
  <c r="AA99" i="114"/>
  <c r="AJ99" i="114"/>
  <c r="AO99" i="114"/>
  <c r="AN99" i="114" s="1"/>
  <c r="AY99" i="114"/>
  <c r="AA83" i="114"/>
  <c r="AJ83" i="114"/>
  <c r="AO83" i="114"/>
  <c r="AN83" i="114" s="1"/>
  <c r="AS83" i="114"/>
  <c r="AY83" i="114"/>
  <c r="AF83" i="114"/>
  <c r="AE83" i="114" s="1"/>
  <c r="AL83" i="114"/>
  <c r="AK83" i="114" s="1"/>
  <c r="AP83" i="114"/>
  <c r="AU83" i="114"/>
  <c r="AT83" i="114" s="1"/>
  <c r="BD83" i="114"/>
  <c r="BC83" i="114" s="1"/>
  <c r="X83" i="114"/>
  <c r="AC83" i="114"/>
  <c r="AB83" i="114" s="1"/>
  <c r="AG83" i="114"/>
  <c r="AM83" i="114"/>
  <c r="AV83" i="114"/>
  <c r="BA83" i="114"/>
  <c r="AZ83" i="114" s="1"/>
  <c r="Z83" i="114"/>
  <c r="Y83" i="114" s="1"/>
  <c r="AD83" i="114"/>
  <c r="AI83" i="114"/>
  <c r="AH83" i="114" s="1"/>
  <c r="AR83" i="114"/>
  <c r="AQ83" i="114" s="1"/>
  <c r="AX83" i="114"/>
  <c r="AW83" i="114" s="1"/>
  <c r="BB83" i="114"/>
  <c r="AA63" i="114"/>
  <c r="AF63" i="114"/>
  <c r="AE63" i="114" s="1"/>
  <c r="AP63" i="114"/>
  <c r="AU63" i="114"/>
  <c r="AT63" i="114" s="1"/>
  <c r="AY63" i="114"/>
  <c r="BD63" i="114"/>
  <c r="BC63" i="114" s="1"/>
  <c r="X63" i="114"/>
  <c r="AC63" i="114"/>
  <c r="AB63" i="114" s="1"/>
  <c r="AG63" i="114"/>
  <c r="AL63" i="114"/>
  <c r="AK63" i="114" s="1"/>
  <c r="AV63" i="114"/>
  <c r="BA63" i="114"/>
  <c r="AZ63" i="114" s="1"/>
  <c r="AD63" i="114"/>
  <c r="AI63" i="114"/>
  <c r="AH63" i="114" s="1"/>
  <c r="AM63" i="114"/>
  <c r="AR63" i="114"/>
  <c r="AQ63" i="114" s="1"/>
  <c r="BB63" i="114"/>
  <c r="Z63" i="114"/>
  <c r="Y63" i="114" s="1"/>
  <c r="AJ63" i="114"/>
  <c r="AO63" i="114"/>
  <c r="AN63" i="114" s="1"/>
  <c r="AS63" i="114"/>
  <c r="AX63" i="114"/>
  <c r="AW63" i="114" s="1"/>
  <c r="AD47" i="114"/>
  <c r="AI47" i="114"/>
  <c r="AH47" i="114" s="1"/>
  <c r="AM47" i="114"/>
  <c r="Z47" i="114"/>
  <c r="Y47" i="114" s="1"/>
  <c r="AJ47" i="114"/>
  <c r="AA47" i="114"/>
  <c r="AF47" i="114"/>
  <c r="AE47" i="114" s="1"/>
  <c r="AP47" i="114"/>
  <c r="AU47" i="114"/>
  <c r="AT47" i="114" s="1"/>
  <c r="AY47" i="114"/>
  <c r="X47" i="114"/>
  <c r="AC47" i="114"/>
  <c r="AB47" i="114" s="1"/>
  <c r="AG47" i="114"/>
  <c r="AL47" i="114"/>
  <c r="AK47" i="114" s="1"/>
  <c r="AV47" i="114"/>
  <c r="BA47" i="114"/>
  <c r="AZ47" i="114" s="1"/>
  <c r="AS47" i="114"/>
  <c r="BD47" i="114"/>
  <c r="BC47" i="114" s="1"/>
  <c r="AO47" i="114"/>
  <c r="AN47" i="114" s="1"/>
  <c r="AX47" i="114"/>
  <c r="AW47" i="114" s="1"/>
  <c r="AR47" i="114"/>
  <c r="AQ47" i="114" s="1"/>
  <c r="BB47" i="114"/>
  <c r="X31" i="114"/>
  <c r="AC31" i="114"/>
  <c r="AB31" i="114" s="1"/>
  <c r="AG31" i="114"/>
  <c r="AL31" i="114"/>
  <c r="AK31" i="114" s="1"/>
  <c r="AV31" i="114"/>
  <c r="BA31" i="114"/>
  <c r="AZ31" i="114" s="1"/>
  <c r="AD31" i="114"/>
  <c r="AI31" i="114"/>
  <c r="AH31" i="114" s="1"/>
  <c r="AM31" i="114"/>
  <c r="AR31" i="114"/>
  <c r="AQ31" i="114" s="1"/>
  <c r="BB31" i="114"/>
  <c r="Z31" i="114"/>
  <c r="Y31" i="114" s="1"/>
  <c r="AJ31" i="114"/>
  <c r="AO31" i="114"/>
  <c r="AN31" i="114" s="1"/>
  <c r="AS31" i="114"/>
  <c r="AX31" i="114"/>
  <c r="AW31" i="114" s="1"/>
  <c r="AA31" i="114"/>
  <c r="AF31" i="114"/>
  <c r="AE31" i="114" s="1"/>
  <c r="AP31" i="114"/>
  <c r="AU31" i="114"/>
  <c r="AT31" i="114" s="1"/>
  <c r="AY31" i="114"/>
  <c r="BD31" i="114"/>
  <c r="BC31" i="114" s="1"/>
  <c r="Z15" i="114"/>
  <c r="Y15" i="114" s="1"/>
  <c r="AD15" i="114"/>
  <c r="AI15" i="114"/>
  <c r="AH15" i="114" s="1"/>
  <c r="AM15" i="114"/>
  <c r="AV15" i="114"/>
  <c r="BD15" i="114"/>
  <c r="BC15" i="114" s="1"/>
  <c r="AA15" i="114"/>
  <c r="AJ15" i="114"/>
  <c r="AR15" i="114"/>
  <c r="AQ15" i="114" s="1"/>
  <c r="BA15" i="114"/>
  <c r="AZ15" i="114" s="1"/>
  <c r="AS15" i="114"/>
  <c r="BB15" i="114"/>
  <c r="AC15" i="114"/>
  <c r="AB15" i="114" s="1"/>
  <c r="AL15" i="114"/>
  <c r="AK15" i="114" s="1"/>
  <c r="AU15" i="114"/>
  <c r="AT15" i="114" s="1"/>
  <c r="X15" i="114"/>
  <c r="AF15" i="114"/>
  <c r="AE15" i="114" s="1"/>
  <c r="AO15" i="114"/>
  <c r="AN15" i="114" s="1"/>
  <c r="AX15" i="114"/>
  <c r="AW15" i="114" s="1"/>
  <c r="AY15" i="114"/>
  <c r="AG15" i="114"/>
  <c r="AP15" i="114"/>
  <c r="S166" i="113"/>
  <c r="R166" i="113" s="1"/>
  <c r="W166" i="113"/>
  <c r="AC166" i="113"/>
  <c r="T166" i="113"/>
  <c r="Y166" i="113"/>
  <c r="X166" i="113" s="1"/>
  <c r="AE166" i="113"/>
  <c r="AD166" i="113" s="1"/>
  <c r="Z166" i="113"/>
  <c r="Q166" i="113"/>
  <c r="U166" i="113"/>
  <c r="AB166" i="113"/>
  <c r="AA166" i="113" s="1"/>
  <c r="S126" i="113"/>
  <c r="R126" i="113" s="1"/>
  <c r="W126" i="113"/>
  <c r="AB126" i="113"/>
  <c r="AA126" i="113" s="1"/>
  <c r="T126" i="113"/>
  <c r="AC126" i="113"/>
  <c r="Y126" i="113"/>
  <c r="X126" i="113" s="1"/>
  <c r="AE126" i="113"/>
  <c r="AD126" i="113" s="1"/>
  <c r="Q126" i="113"/>
  <c r="U126" i="113"/>
  <c r="Z126" i="113"/>
  <c r="S94" i="113"/>
  <c r="R94" i="113" s="1"/>
  <c r="W94" i="113"/>
  <c r="AB94" i="113"/>
  <c r="AA94" i="113" s="1"/>
  <c r="T94" i="113"/>
  <c r="AC94" i="113"/>
  <c r="AE94" i="113"/>
  <c r="AD94" i="113" s="1"/>
  <c r="Q94" i="113"/>
  <c r="U94" i="113"/>
  <c r="Z94" i="113"/>
  <c r="Z58" i="113"/>
  <c r="AE58" i="113"/>
  <c r="AD58" i="113" s="1"/>
  <c r="Q58" i="113"/>
  <c r="U58" i="113"/>
  <c r="S58" i="113"/>
  <c r="R58" i="113" s="1"/>
  <c r="W58" i="113"/>
  <c r="AB58" i="113"/>
  <c r="AA58" i="113" s="1"/>
  <c r="T58" i="113"/>
  <c r="Y58" i="113"/>
  <c r="X58" i="113" s="1"/>
  <c r="AC58" i="113"/>
  <c r="Z26" i="113"/>
  <c r="AE26" i="113"/>
  <c r="AD26" i="113" s="1"/>
  <c r="Q26" i="113"/>
  <c r="U26" i="113"/>
  <c r="S26" i="113"/>
  <c r="R26" i="113" s="1"/>
  <c r="W26" i="113"/>
  <c r="AB26" i="113"/>
  <c r="AA26" i="113" s="1"/>
  <c r="T26" i="113"/>
  <c r="Y26" i="113"/>
  <c r="X26" i="113" s="1"/>
  <c r="AC26" i="113"/>
  <c r="Q189" i="113"/>
  <c r="U189" i="113"/>
  <c r="AE189" i="113"/>
  <c r="AD189" i="113" s="1"/>
  <c r="W189" i="113"/>
  <c r="AB189" i="113"/>
  <c r="AA189" i="113" s="1"/>
  <c r="S189" i="113"/>
  <c r="R189" i="113" s="1"/>
  <c r="AC189" i="113"/>
  <c r="T189" i="113"/>
  <c r="Y189" i="113"/>
  <c r="X189" i="113" s="1"/>
  <c r="Z189" i="113"/>
  <c r="T173" i="113"/>
  <c r="Y173" i="113"/>
  <c r="X173" i="113" s="1"/>
  <c r="AE173" i="113"/>
  <c r="AD173" i="113" s="1"/>
  <c r="U173" i="113"/>
  <c r="Z173" i="113"/>
  <c r="Q173" i="113"/>
  <c r="W173" i="113"/>
  <c r="AB173" i="113"/>
  <c r="AA173" i="113" s="1"/>
  <c r="S173" i="113"/>
  <c r="R173" i="113" s="1"/>
  <c r="AC173" i="113"/>
  <c r="Q157" i="113"/>
  <c r="T157" i="113"/>
  <c r="Y157" i="113"/>
  <c r="X157" i="113" s="1"/>
  <c r="AE157" i="113"/>
  <c r="AD157" i="113" s="1"/>
  <c r="U157" i="113"/>
  <c r="Z157" i="113"/>
  <c r="W157" i="113"/>
  <c r="AB157" i="113"/>
  <c r="AA157" i="113" s="1"/>
  <c r="S157" i="113"/>
  <c r="R157" i="113" s="1"/>
  <c r="AC157" i="113"/>
  <c r="S141" i="113"/>
  <c r="R141" i="113" s="1"/>
  <c r="AB141" i="113"/>
  <c r="AA141" i="113" s="1"/>
  <c r="T141" i="113"/>
  <c r="Y141" i="113"/>
  <c r="X141" i="113" s="1"/>
  <c r="AC141" i="113"/>
  <c r="Q141" i="113"/>
  <c r="U141" i="113"/>
  <c r="Z141" i="113"/>
  <c r="W141" i="113"/>
  <c r="AE141" i="113"/>
  <c r="AD141" i="113" s="1"/>
  <c r="S125" i="113"/>
  <c r="R125" i="113" s="1"/>
  <c r="AB125" i="113"/>
  <c r="AA125" i="113" s="1"/>
  <c r="T125" i="113"/>
  <c r="Y125" i="113"/>
  <c r="X125" i="113" s="1"/>
  <c r="AC125" i="113"/>
  <c r="U125" i="113"/>
  <c r="Z125" i="113"/>
  <c r="Q125" i="113"/>
  <c r="W125" i="113"/>
  <c r="S109" i="113"/>
  <c r="R109" i="113" s="1"/>
  <c r="AB109" i="113"/>
  <c r="AA109" i="113" s="1"/>
  <c r="T109" i="113"/>
  <c r="AC109" i="113"/>
  <c r="U109" i="113"/>
  <c r="Z109" i="113"/>
  <c r="AE109" i="113"/>
  <c r="AD109" i="113" s="1"/>
  <c r="Q109" i="113"/>
  <c r="W109" i="113"/>
  <c r="S93" i="113"/>
  <c r="R93" i="113" s="1"/>
  <c r="AB93" i="113"/>
  <c r="AA93" i="113" s="1"/>
  <c r="T93" i="113"/>
  <c r="AC93" i="113"/>
  <c r="U93" i="113"/>
  <c r="Z93" i="113"/>
  <c r="AE93" i="113"/>
  <c r="AD93" i="113" s="1"/>
  <c r="Q93" i="113"/>
  <c r="W93" i="113"/>
  <c r="S77" i="113"/>
  <c r="R77" i="113" s="1"/>
  <c r="AB77" i="113"/>
  <c r="AA77" i="113" s="1"/>
  <c r="T77" i="113"/>
  <c r="Y77" i="113"/>
  <c r="X77" i="113" s="1"/>
  <c r="AC77" i="113"/>
  <c r="U77" i="113"/>
  <c r="Z77" i="113"/>
  <c r="AE77" i="113"/>
  <c r="AD77" i="113" s="1"/>
  <c r="Q77" i="113"/>
  <c r="W77" i="113"/>
  <c r="S61" i="113"/>
  <c r="R61" i="113" s="1"/>
  <c r="AC61" i="113"/>
  <c r="T61" i="113"/>
  <c r="Y61" i="113"/>
  <c r="X61" i="113" s="1"/>
  <c r="Q61" i="113"/>
  <c r="U61" i="113"/>
  <c r="Z61" i="113"/>
  <c r="AE61" i="113"/>
  <c r="AD61" i="113" s="1"/>
  <c r="W61" i="113"/>
  <c r="AB61" i="113"/>
  <c r="AA61" i="113" s="1"/>
  <c r="Q45" i="113"/>
  <c r="U45" i="113"/>
  <c r="Z45" i="113"/>
  <c r="AE45" i="113"/>
  <c r="AD45" i="113" s="1"/>
  <c r="W45" i="113"/>
  <c r="AB45" i="113"/>
  <c r="AA45" i="113" s="1"/>
  <c r="S45" i="113"/>
  <c r="R45" i="113" s="1"/>
  <c r="AC45" i="113"/>
  <c r="T45" i="113"/>
  <c r="Y45" i="113"/>
  <c r="X45" i="113" s="1"/>
  <c r="T29" i="113"/>
  <c r="Z29" i="113"/>
  <c r="AE29" i="113"/>
  <c r="AD29" i="113" s="1"/>
  <c r="Q29" i="113"/>
  <c r="U29" i="113"/>
  <c r="AB29" i="113"/>
  <c r="AA29" i="113" s="1"/>
  <c r="W29" i="113"/>
  <c r="AC29" i="113"/>
  <c r="S29" i="113"/>
  <c r="R29" i="113" s="1"/>
  <c r="Y29" i="113"/>
  <c r="X29" i="113" s="1"/>
  <c r="W13" i="113"/>
  <c r="AB13" i="113"/>
  <c r="AA13" i="113" s="1"/>
  <c r="S13" i="113"/>
  <c r="R13" i="113" s="1"/>
  <c r="Y13" i="113"/>
  <c r="X13" i="113" s="1"/>
  <c r="AC13" i="113"/>
  <c r="T13" i="113"/>
  <c r="Z13" i="113"/>
  <c r="Q13" i="113"/>
  <c r="U13" i="113"/>
  <c r="AE13" i="113"/>
  <c r="AD13" i="113" s="1"/>
  <c r="U150" i="113"/>
  <c r="AB150" i="113"/>
  <c r="AA150" i="113" s="1"/>
  <c r="S150" i="113"/>
  <c r="R150" i="113" s="1"/>
  <c r="W150" i="113"/>
  <c r="AC150" i="113"/>
  <c r="T150" i="113"/>
  <c r="Y150" i="113"/>
  <c r="X150" i="113" s="1"/>
  <c r="Q150" i="113"/>
  <c r="Z150" i="113"/>
  <c r="AE150" i="113"/>
  <c r="AD150" i="113" s="1"/>
  <c r="Z192" i="113"/>
  <c r="AE192" i="113"/>
  <c r="AD192" i="113" s="1"/>
  <c r="Q192" i="113"/>
  <c r="U192" i="113"/>
  <c r="Y192" i="113"/>
  <c r="X192" i="113" s="1"/>
  <c r="S192" i="113"/>
  <c r="R192" i="113" s="1"/>
  <c r="W192" i="113"/>
  <c r="AB192" i="113"/>
  <c r="AA192" i="113" s="1"/>
  <c r="T192" i="113"/>
  <c r="AC192" i="113"/>
  <c r="Q176" i="113"/>
  <c r="W176" i="113"/>
  <c r="AB176" i="113"/>
  <c r="AA176" i="113" s="1"/>
  <c r="S176" i="113"/>
  <c r="R176" i="113" s="1"/>
  <c r="Y176" i="113"/>
  <c r="X176" i="113" s="1"/>
  <c r="AC176" i="113"/>
  <c r="T176" i="113"/>
  <c r="Z176" i="113"/>
  <c r="AE176" i="113"/>
  <c r="AD176" i="113" s="1"/>
  <c r="U176" i="113"/>
  <c r="Q160" i="113"/>
  <c r="W160" i="113"/>
  <c r="AB160" i="113"/>
  <c r="AA160" i="113" s="1"/>
  <c r="S160" i="113"/>
  <c r="R160" i="113" s="1"/>
  <c r="Y160" i="113"/>
  <c r="X160" i="113" s="1"/>
  <c r="AC160" i="113"/>
  <c r="T160" i="113"/>
  <c r="Z160" i="113"/>
  <c r="AE160" i="113"/>
  <c r="AD160" i="113" s="1"/>
  <c r="U160" i="113"/>
  <c r="U144" i="113"/>
  <c r="Z144" i="113"/>
  <c r="AE144" i="113"/>
  <c r="AD144" i="113" s="1"/>
  <c r="Q144" i="113"/>
  <c r="W144" i="113"/>
  <c r="S144" i="113"/>
  <c r="R144" i="113" s="1"/>
  <c r="AB144" i="113"/>
  <c r="AA144" i="113" s="1"/>
  <c r="T144" i="113"/>
  <c r="Y144" i="113"/>
  <c r="X144" i="113" s="1"/>
  <c r="AC144" i="113"/>
  <c r="Q128" i="113"/>
  <c r="U128" i="113"/>
  <c r="AE128" i="113"/>
  <c r="AD128" i="113" s="1"/>
  <c r="W128" i="113"/>
  <c r="AB128" i="113"/>
  <c r="AA128" i="113" s="1"/>
  <c r="S128" i="113"/>
  <c r="R128" i="113" s="1"/>
  <c r="Y128" i="113"/>
  <c r="X128" i="113" s="1"/>
  <c r="AC128" i="113"/>
  <c r="T128" i="113"/>
  <c r="Z128" i="113"/>
  <c r="Q112" i="113"/>
  <c r="U112" i="113"/>
  <c r="AE112" i="113"/>
  <c r="AD112" i="113" s="1"/>
  <c r="W112" i="113"/>
  <c r="AB112" i="113"/>
  <c r="AA112" i="113" s="1"/>
  <c r="S112" i="113"/>
  <c r="R112" i="113" s="1"/>
  <c r="AC112" i="113"/>
  <c r="T112" i="113"/>
  <c r="Z112" i="113"/>
  <c r="Q96" i="113"/>
  <c r="U96" i="113"/>
  <c r="AE96" i="113"/>
  <c r="AD96" i="113" s="1"/>
  <c r="W96" i="113"/>
  <c r="AB96" i="113"/>
  <c r="AA96" i="113" s="1"/>
  <c r="S96" i="113"/>
  <c r="R96" i="113" s="1"/>
  <c r="AC96" i="113"/>
  <c r="T96" i="113"/>
  <c r="Z96" i="113"/>
  <c r="Q80" i="113"/>
  <c r="U80" i="113"/>
  <c r="AE80" i="113"/>
  <c r="AD80" i="113" s="1"/>
  <c r="W80" i="113"/>
  <c r="AB80" i="113"/>
  <c r="AA80" i="113" s="1"/>
  <c r="S80" i="113"/>
  <c r="R80" i="113" s="1"/>
  <c r="Y80" i="113"/>
  <c r="X80" i="113" s="1"/>
  <c r="AC80" i="113"/>
  <c r="T80" i="113"/>
  <c r="Z80" i="113"/>
  <c r="Q64" i="113"/>
  <c r="U64" i="113"/>
  <c r="S64" i="113"/>
  <c r="R64" i="113" s="1"/>
  <c r="W64" i="113"/>
  <c r="AB64" i="113"/>
  <c r="AA64" i="113" s="1"/>
  <c r="T64" i="113"/>
  <c r="AC64" i="113"/>
  <c r="Z64" i="113"/>
  <c r="AE64" i="113"/>
  <c r="AD64" i="113" s="1"/>
  <c r="S48" i="113"/>
  <c r="R48" i="113" s="1"/>
  <c r="U48" i="113"/>
  <c r="Q48" i="113"/>
  <c r="W48" i="113"/>
  <c r="AB48" i="113"/>
  <c r="AA48" i="113" s="1"/>
  <c r="T48" i="113"/>
  <c r="Y48" i="113"/>
  <c r="X48" i="113" s="1"/>
  <c r="AC48" i="113"/>
  <c r="Z48" i="113"/>
  <c r="AE48" i="113"/>
  <c r="AD48" i="113" s="1"/>
  <c r="T32" i="113"/>
  <c r="Y32" i="113"/>
  <c r="X32" i="113" s="1"/>
  <c r="AC32" i="113"/>
  <c r="Z32" i="113"/>
  <c r="AE32" i="113"/>
  <c r="AD32" i="113" s="1"/>
  <c r="Q32" i="113"/>
  <c r="U32" i="113"/>
  <c r="S32" i="113"/>
  <c r="R32" i="113" s="1"/>
  <c r="W32" i="113"/>
  <c r="AB32" i="113"/>
  <c r="AA32" i="113" s="1"/>
  <c r="Z16" i="113"/>
  <c r="AE16" i="113"/>
  <c r="AD16" i="113" s="1"/>
  <c r="Q16" i="113"/>
  <c r="U16" i="113"/>
  <c r="S16" i="113"/>
  <c r="R16" i="113" s="1"/>
  <c r="W16" i="113"/>
  <c r="AB16" i="113"/>
  <c r="AA16" i="113" s="1"/>
  <c r="T16" i="113"/>
  <c r="Y16" i="113"/>
  <c r="X16" i="113" s="1"/>
  <c r="AC16" i="113"/>
  <c r="Q170" i="113"/>
  <c r="U170" i="113"/>
  <c r="AB170" i="113"/>
  <c r="AA170" i="113" s="1"/>
  <c r="S170" i="113"/>
  <c r="R170" i="113" s="1"/>
  <c r="W170" i="113"/>
  <c r="AC170" i="113"/>
  <c r="T170" i="113"/>
  <c r="Y170" i="113"/>
  <c r="X170" i="113" s="1"/>
  <c r="AE170" i="113"/>
  <c r="AD170" i="113" s="1"/>
  <c r="Z170" i="113"/>
  <c r="Y138" i="113"/>
  <c r="X138" i="113" s="1"/>
  <c r="AE138" i="113"/>
  <c r="AD138" i="113" s="1"/>
  <c r="Q138" i="113"/>
  <c r="U138" i="113"/>
  <c r="Z138" i="113"/>
  <c r="S138" i="113"/>
  <c r="R138" i="113" s="1"/>
  <c r="W138" i="113"/>
  <c r="AB138" i="113"/>
  <c r="AA138" i="113" s="1"/>
  <c r="T138" i="113"/>
  <c r="AC138" i="113"/>
  <c r="AE106" i="113"/>
  <c r="AD106" i="113" s="1"/>
  <c r="Q106" i="113"/>
  <c r="U106" i="113"/>
  <c r="Z106" i="113"/>
  <c r="S106" i="113"/>
  <c r="R106" i="113" s="1"/>
  <c r="W106" i="113"/>
  <c r="AB106" i="113"/>
  <c r="AA106" i="113" s="1"/>
  <c r="T106" i="113"/>
  <c r="AC106" i="113"/>
  <c r="Z74" i="113"/>
  <c r="AE74" i="113"/>
  <c r="AD74" i="113" s="1"/>
  <c r="Q74" i="113"/>
  <c r="U74" i="113"/>
  <c r="S74" i="113"/>
  <c r="R74" i="113" s="1"/>
  <c r="W74" i="113"/>
  <c r="AB74" i="113"/>
  <c r="AA74" i="113" s="1"/>
  <c r="T74" i="113"/>
  <c r="Y74" i="113"/>
  <c r="X74" i="113" s="1"/>
  <c r="AC74" i="113"/>
  <c r="Z46" i="113"/>
  <c r="AE46" i="113"/>
  <c r="AD46" i="113" s="1"/>
  <c r="Q46" i="113"/>
  <c r="U46" i="113"/>
  <c r="S46" i="113"/>
  <c r="R46" i="113" s="1"/>
  <c r="W46" i="113"/>
  <c r="AB46" i="113"/>
  <c r="AA46" i="113" s="1"/>
  <c r="T46" i="113"/>
  <c r="Y46" i="113"/>
  <c r="X46" i="113" s="1"/>
  <c r="AC46" i="113"/>
  <c r="Z18" i="113"/>
  <c r="AE18" i="113"/>
  <c r="AD18" i="113" s="1"/>
  <c r="Q18" i="113"/>
  <c r="U18" i="113"/>
  <c r="S18" i="113"/>
  <c r="R18" i="113" s="1"/>
  <c r="W18" i="113"/>
  <c r="AB18" i="113"/>
  <c r="AA18" i="113" s="1"/>
  <c r="T18" i="113"/>
  <c r="Y18" i="113"/>
  <c r="X18" i="113" s="1"/>
  <c r="AC18" i="113"/>
  <c r="W187" i="113"/>
  <c r="AB187" i="113"/>
  <c r="AA187" i="113" s="1"/>
  <c r="S187" i="113"/>
  <c r="R187" i="113" s="1"/>
  <c r="AC187" i="113"/>
  <c r="T187" i="113"/>
  <c r="Y187" i="113"/>
  <c r="X187" i="113" s="1"/>
  <c r="Q187" i="113"/>
  <c r="U187" i="113"/>
  <c r="Z187" i="113"/>
  <c r="AE187" i="113"/>
  <c r="AD187" i="113" s="1"/>
  <c r="W171" i="113"/>
  <c r="AC171" i="113"/>
  <c r="S171" i="113"/>
  <c r="R171" i="113" s="1"/>
  <c r="Y171" i="113"/>
  <c r="X171" i="113" s="1"/>
  <c r="T171" i="113"/>
  <c r="Z171" i="113"/>
  <c r="AE171" i="113"/>
  <c r="AD171" i="113" s="1"/>
  <c r="Q171" i="113"/>
  <c r="U171" i="113"/>
  <c r="AB171" i="113"/>
  <c r="AA171" i="113" s="1"/>
  <c r="S155" i="113"/>
  <c r="R155" i="113" s="1"/>
  <c r="Y155" i="113"/>
  <c r="X155" i="113" s="1"/>
  <c r="AC155" i="113"/>
  <c r="T155" i="113"/>
  <c r="Z155" i="113"/>
  <c r="Q155" i="113"/>
  <c r="U155" i="113"/>
  <c r="AE155" i="113"/>
  <c r="AD155" i="113" s="1"/>
  <c r="W155" i="113"/>
  <c r="AB155" i="113"/>
  <c r="AA155" i="113" s="1"/>
  <c r="T139" i="113"/>
  <c r="Y139" i="113"/>
  <c r="X139" i="113" s="1"/>
  <c r="Q139" i="113"/>
  <c r="Z139" i="113"/>
  <c r="AE139" i="113"/>
  <c r="AD139" i="113" s="1"/>
  <c r="U139" i="113"/>
  <c r="AB139" i="113"/>
  <c r="AA139" i="113" s="1"/>
  <c r="S139" i="113"/>
  <c r="R139" i="113" s="1"/>
  <c r="W139" i="113"/>
  <c r="AC139" i="113"/>
  <c r="T123" i="113"/>
  <c r="Y123" i="113"/>
  <c r="X123" i="113" s="1"/>
  <c r="Q123" i="113"/>
  <c r="Z123" i="113"/>
  <c r="U123" i="113"/>
  <c r="AB123" i="113"/>
  <c r="AA123" i="113" s="1"/>
  <c r="S123" i="113"/>
  <c r="R123" i="113" s="1"/>
  <c r="W123" i="113"/>
  <c r="AC123" i="113"/>
  <c r="T107" i="113"/>
  <c r="Q107" i="113"/>
  <c r="Z107" i="113"/>
  <c r="AE107" i="113"/>
  <c r="AD107" i="113" s="1"/>
  <c r="U107" i="113"/>
  <c r="AB107" i="113"/>
  <c r="AA107" i="113" s="1"/>
  <c r="S107" i="113"/>
  <c r="R107" i="113" s="1"/>
  <c r="W107" i="113"/>
  <c r="AC107" i="113"/>
  <c r="T91" i="113"/>
  <c r="Y91" i="113"/>
  <c r="X91" i="113" s="1"/>
  <c r="Q91" i="113"/>
  <c r="Z91" i="113"/>
  <c r="AE91" i="113"/>
  <c r="AD91" i="113" s="1"/>
  <c r="U91" i="113"/>
  <c r="AB91" i="113"/>
  <c r="AA91" i="113" s="1"/>
  <c r="S91" i="113"/>
  <c r="R91" i="113" s="1"/>
  <c r="W91" i="113"/>
  <c r="AC91" i="113"/>
  <c r="T75" i="113"/>
  <c r="Q75" i="113"/>
  <c r="Z75" i="113"/>
  <c r="AE75" i="113"/>
  <c r="AD75" i="113" s="1"/>
  <c r="U75" i="113"/>
  <c r="AB75" i="113"/>
  <c r="AA75" i="113" s="1"/>
  <c r="S75" i="113"/>
  <c r="R75" i="113" s="1"/>
  <c r="W75" i="113"/>
  <c r="AC75" i="113"/>
  <c r="T59" i="113"/>
  <c r="Y59" i="113"/>
  <c r="X59" i="113" s="1"/>
  <c r="Q59" i="113"/>
  <c r="U59" i="113"/>
  <c r="Z59" i="113"/>
  <c r="AE59" i="113"/>
  <c r="AD59" i="113" s="1"/>
  <c r="W59" i="113"/>
  <c r="AB59" i="113"/>
  <c r="AA59" i="113" s="1"/>
  <c r="S59" i="113"/>
  <c r="R59" i="113" s="1"/>
  <c r="AC59" i="113"/>
  <c r="W43" i="113"/>
  <c r="AB43" i="113"/>
  <c r="AA43" i="113" s="1"/>
  <c r="S43" i="113"/>
  <c r="R43" i="113" s="1"/>
  <c r="AC43" i="113"/>
  <c r="T43" i="113"/>
  <c r="Y43" i="113"/>
  <c r="X43" i="113" s="1"/>
  <c r="Q43" i="113"/>
  <c r="U43" i="113"/>
  <c r="Z43" i="113"/>
  <c r="AE43" i="113"/>
  <c r="AD43" i="113" s="1"/>
  <c r="T27" i="113"/>
  <c r="Y27" i="113"/>
  <c r="X27" i="113" s="1"/>
  <c r="Q27" i="113"/>
  <c r="U27" i="113"/>
  <c r="Z27" i="113"/>
  <c r="AE27" i="113"/>
  <c r="AD27" i="113" s="1"/>
  <c r="W27" i="113"/>
  <c r="AB27" i="113"/>
  <c r="AA27" i="113" s="1"/>
  <c r="S27" i="113"/>
  <c r="R27" i="113" s="1"/>
  <c r="AC27" i="113"/>
  <c r="T9" i="113"/>
  <c r="Z9" i="113"/>
  <c r="AE9" i="113"/>
  <c r="AD9" i="113" s="1"/>
  <c r="Q9" i="113"/>
  <c r="U9" i="113"/>
  <c r="AB9" i="113"/>
  <c r="AA9" i="113" s="1"/>
  <c r="W9" i="113"/>
  <c r="AC9" i="113"/>
  <c r="S9" i="113"/>
  <c r="R9" i="113" s="1"/>
  <c r="Y9" i="113"/>
  <c r="X9" i="113" s="1"/>
  <c r="AA195" i="114"/>
  <c r="AF195" i="114"/>
  <c r="AE195" i="114" s="1"/>
  <c r="AJ195" i="114"/>
  <c r="AO195" i="114"/>
  <c r="AN195" i="114" s="1"/>
  <c r="AY195" i="114"/>
  <c r="BD195" i="114"/>
  <c r="BC195" i="114" s="1"/>
  <c r="AG195" i="114"/>
  <c r="AL195" i="114"/>
  <c r="AK195" i="114" s="1"/>
  <c r="AP195" i="114"/>
  <c r="AU195" i="114"/>
  <c r="AT195" i="114" s="1"/>
  <c r="X195" i="114"/>
  <c r="AC195" i="114"/>
  <c r="AB195" i="114" s="1"/>
  <c r="AM195" i="114"/>
  <c r="AR195" i="114"/>
  <c r="AQ195" i="114" s="1"/>
  <c r="AV195" i="114"/>
  <c r="BA195" i="114"/>
  <c r="AZ195" i="114" s="1"/>
  <c r="Z195" i="114"/>
  <c r="Y195" i="114" s="1"/>
  <c r="AD195" i="114"/>
  <c r="AI195" i="114"/>
  <c r="AH195" i="114" s="1"/>
  <c r="AS195" i="114"/>
  <c r="AX195" i="114"/>
  <c r="AW195" i="114" s="1"/>
  <c r="BB195" i="114"/>
  <c r="AA179" i="114"/>
  <c r="AF179" i="114"/>
  <c r="AE179" i="114" s="1"/>
  <c r="AJ179" i="114"/>
  <c r="AO179" i="114"/>
  <c r="AN179" i="114" s="1"/>
  <c r="AY179" i="114"/>
  <c r="BD179" i="114"/>
  <c r="BC179" i="114" s="1"/>
  <c r="AG179" i="114"/>
  <c r="AL179" i="114"/>
  <c r="AK179" i="114" s="1"/>
  <c r="AP179" i="114"/>
  <c r="AU179" i="114"/>
  <c r="AT179" i="114" s="1"/>
  <c r="X179" i="114"/>
  <c r="AC179" i="114"/>
  <c r="AB179" i="114" s="1"/>
  <c r="AM179" i="114"/>
  <c r="AR179" i="114"/>
  <c r="AQ179" i="114" s="1"/>
  <c r="AV179" i="114"/>
  <c r="BA179" i="114"/>
  <c r="AZ179" i="114" s="1"/>
  <c r="Z179" i="114"/>
  <c r="Y179" i="114" s="1"/>
  <c r="AD179" i="114"/>
  <c r="AI179" i="114"/>
  <c r="AH179" i="114" s="1"/>
  <c r="AS179" i="114"/>
  <c r="AX179" i="114"/>
  <c r="AW179" i="114" s="1"/>
  <c r="BB179" i="114"/>
  <c r="AA163" i="114"/>
  <c r="AF163" i="114"/>
  <c r="AE163" i="114" s="1"/>
  <c r="AJ163" i="114"/>
  <c r="AO163" i="114"/>
  <c r="AN163" i="114" s="1"/>
  <c r="AY163" i="114"/>
  <c r="BD163" i="114"/>
  <c r="BC163" i="114" s="1"/>
  <c r="AG163" i="114"/>
  <c r="AL163" i="114"/>
  <c r="AK163" i="114" s="1"/>
  <c r="AP163" i="114"/>
  <c r="AU163" i="114"/>
  <c r="AT163" i="114" s="1"/>
  <c r="X163" i="114"/>
  <c r="AC163" i="114"/>
  <c r="AB163" i="114" s="1"/>
  <c r="AM163" i="114"/>
  <c r="AR163" i="114"/>
  <c r="AQ163" i="114" s="1"/>
  <c r="AV163" i="114"/>
  <c r="BA163" i="114"/>
  <c r="AZ163" i="114" s="1"/>
  <c r="Z163" i="114"/>
  <c r="Y163" i="114" s="1"/>
  <c r="AD163" i="114"/>
  <c r="AI163" i="114"/>
  <c r="AH163" i="114" s="1"/>
  <c r="AS163" i="114"/>
  <c r="AX163" i="114"/>
  <c r="AW163" i="114" s="1"/>
  <c r="BB163" i="114"/>
  <c r="AA147" i="114"/>
  <c r="AF147" i="114"/>
  <c r="AE147" i="114" s="1"/>
  <c r="AJ147" i="114"/>
  <c r="AO147" i="114"/>
  <c r="AN147" i="114" s="1"/>
  <c r="AY147" i="114"/>
  <c r="BD147" i="114"/>
  <c r="BC147" i="114" s="1"/>
  <c r="AG147" i="114"/>
  <c r="AL147" i="114"/>
  <c r="AK147" i="114" s="1"/>
  <c r="AP147" i="114"/>
  <c r="AU147" i="114"/>
  <c r="AT147" i="114" s="1"/>
  <c r="X147" i="114"/>
  <c r="AC147" i="114"/>
  <c r="AB147" i="114" s="1"/>
  <c r="AM147" i="114"/>
  <c r="AR147" i="114"/>
  <c r="AQ147" i="114" s="1"/>
  <c r="AV147" i="114"/>
  <c r="BA147" i="114"/>
  <c r="AZ147" i="114" s="1"/>
  <c r="Z147" i="114"/>
  <c r="Y147" i="114" s="1"/>
  <c r="AD147" i="114"/>
  <c r="AI147" i="114"/>
  <c r="AH147" i="114" s="1"/>
  <c r="AS147" i="114"/>
  <c r="AX147" i="114"/>
  <c r="AW147" i="114" s="1"/>
  <c r="BB147" i="114"/>
  <c r="AA131" i="114"/>
  <c r="AF131" i="114"/>
  <c r="AE131" i="114" s="1"/>
  <c r="AJ131" i="114"/>
  <c r="AO131" i="114"/>
  <c r="AN131" i="114" s="1"/>
  <c r="AY131" i="114"/>
  <c r="BD131" i="114"/>
  <c r="BC131" i="114" s="1"/>
  <c r="AG131" i="114"/>
  <c r="AL131" i="114"/>
  <c r="AK131" i="114" s="1"/>
  <c r="AP131" i="114"/>
  <c r="AU131" i="114"/>
  <c r="AT131" i="114" s="1"/>
  <c r="X131" i="114"/>
  <c r="AC131" i="114"/>
  <c r="AB131" i="114" s="1"/>
  <c r="AM131" i="114"/>
  <c r="AR131" i="114"/>
  <c r="AQ131" i="114" s="1"/>
  <c r="AV131" i="114"/>
  <c r="BA131" i="114"/>
  <c r="AZ131" i="114" s="1"/>
  <c r="Z131" i="114"/>
  <c r="Y131" i="114" s="1"/>
  <c r="AD131" i="114"/>
  <c r="AI131" i="114"/>
  <c r="AH131" i="114" s="1"/>
  <c r="AS131" i="114"/>
  <c r="AX131" i="114"/>
  <c r="AW131" i="114" s="1"/>
  <c r="BB131" i="114"/>
  <c r="Z111" i="114"/>
  <c r="Y111" i="114" s="1"/>
  <c r="AD111" i="114"/>
  <c r="AI111" i="114"/>
  <c r="AH111" i="114" s="1"/>
  <c r="AS111" i="114"/>
  <c r="AX111" i="114"/>
  <c r="AW111" i="114" s="1"/>
  <c r="BB111" i="114"/>
  <c r="AA111" i="114"/>
  <c r="AF111" i="114"/>
  <c r="AE111" i="114" s="1"/>
  <c r="AJ111" i="114"/>
  <c r="AO111" i="114"/>
  <c r="AN111" i="114" s="1"/>
  <c r="AY111" i="114"/>
  <c r="BD111" i="114"/>
  <c r="BC111" i="114" s="1"/>
  <c r="AG111" i="114"/>
  <c r="AL111" i="114"/>
  <c r="AK111" i="114" s="1"/>
  <c r="AP111" i="114"/>
  <c r="AU111" i="114"/>
  <c r="AT111" i="114" s="1"/>
  <c r="X111" i="114"/>
  <c r="AC111" i="114"/>
  <c r="AB111" i="114" s="1"/>
  <c r="AM111" i="114"/>
  <c r="AR111" i="114"/>
  <c r="AQ111" i="114" s="1"/>
  <c r="AV111" i="114"/>
  <c r="BA111" i="114"/>
  <c r="AZ111" i="114" s="1"/>
  <c r="X95" i="114"/>
  <c r="AC95" i="114"/>
  <c r="AB95" i="114" s="1"/>
  <c r="AM95" i="114"/>
  <c r="AV95" i="114"/>
  <c r="BA95" i="114"/>
  <c r="AZ95" i="114" s="1"/>
  <c r="Z95" i="114"/>
  <c r="Y95" i="114" s="1"/>
  <c r="AD95" i="114"/>
  <c r="AI95" i="114"/>
  <c r="AH95" i="114" s="1"/>
  <c r="AR95" i="114"/>
  <c r="AQ95" i="114" s="1"/>
  <c r="AX95" i="114"/>
  <c r="AW95" i="114" s="1"/>
  <c r="BB95" i="114"/>
  <c r="AA95" i="114"/>
  <c r="AF95" i="114"/>
  <c r="AE95" i="114" s="1"/>
  <c r="AJ95" i="114"/>
  <c r="AO95" i="114"/>
  <c r="AN95" i="114" s="1"/>
  <c r="AS95" i="114"/>
  <c r="AY95" i="114"/>
  <c r="BD95" i="114"/>
  <c r="BC95" i="114" s="1"/>
  <c r="AG95" i="114"/>
  <c r="AL95" i="114"/>
  <c r="AK95" i="114" s="1"/>
  <c r="AP95" i="114"/>
  <c r="AU95" i="114"/>
  <c r="AT95" i="114" s="1"/>
  <c r="AA75" i="114"/>
  <c r="AJ75" i="114"/>
  <c r="AO75" i="114"/>
  <c r="AN75" i="114" s="1"/>
  <c r="AS75" i="114"/>
  <c r="AY75" i="114"/>
  <c r="AF75" i="114"/>
  <c r="AE75" i="114" s="1"/>
  <c r="AL75" i="114"/>
  <c r="AK75" i="114" s="1"/>
  <c r="AP75" i="114"/>
  <c r="AU75" i="114"/>
  <c r="AT75" i="114" s="1"/>
  <c r="BD75" i="114"/>
  <c r="BC75" i="114" s="1"/>
  <c r="X75" i="114"/>
  <c r="AC75" i="114"/>
  <c r="AB75" i="114" s="1"/>
  <c r="AG75" i="114"/>
  <c r="AM75" i="114"/>
  <c r="AV75" i="114"/>
  <c r="BA75" i="114"/>
  <c r="AZ75" i="114" s="1"/>
  <c r="Z75" i="114"/>
  <c r="Y75" i="114" s="1"/>
  <c r="AD75" i="114"/>
  <c r="AI75" i="114"/>
  <c r="AH75" i="114" s="1"/>
  <c r="AR75" i="114"/>
  <c r="AQ75" i="114" s="1"/>
  <c r="AX75" i="114"/>
  <c r="AW75" i="114" s="1"/>
  <c r="BB75" i="114"/>
  <c r="AD59" i="114"/>
  <c r="AI59" i="114"/>
  <c r="AH59" i="114" s="1"/>
  <c r="AM59" i="114"/>
  <c r="AR59" i="114"/>
  <c r="AQ59" i="114" s="1"/>
  <c r="BB59" i="114"/>
  <c r="Z59" i="114"/>
  <c r="Y59" i="114" s="1"/>
  <c r="AJ59" i="114"/>
  <c r="AO59" i="114"/>
  <c r="AN59" i="114" s="1"/>
  <c r="AS59" i="114"/>
  <c r="AX59" i="114"/>
  <c r="AW59" i="114" s="1"/>
  <c r="AA59" i="114"/>
  <c r="AF59" i="114"/>
  <c r="AE59" i="114" s="1"/>
  <c r="AP59" i="114"/>
  <c r="AU59" i="114"/>
  <c r="AT59" i="114" s="1"/>
  <c r="AY59" i="114"/>
  <c r="BD59" i="114"/>
  <c r="BC59" i="114" s="1"/>
  <c r="X59" i="114"/>
  <c r="AC59" i="114"/>
  <c r="AB59" i="114" s="1"/>
  <c r="AG59" i="114"/>
  <c r="AL59" i="114"/>
  <c r="AK59" i="114" s="1"/>
  <c r="AV59" i="114"/>
  <c r="BA59" i="114"/>
  <c r="AZ59" i="114" s="1"/>
  <c r="AA43" i="114"/>
  <c r="AF43" i="114"/>
  <c r="AE43" i="114" s="1"/>
  <c r="AP43" i="114"/>
  <c r="AU43" i="114"/>
  <c r="AT43" i="114" s="1"/>
  <c r="AY43" i="114"/>
  <c r="BD43" i="114"/>
  <c r="BC43" i="114" s="1"/>
  <c r="X43" i="114"/>
  <c r="AC43" i="114"/>
  <c r="AB43" i="114" s="1"/>
  <c r="AG43" i="114"/>
  <c r="AL43" i="114"/>
  <c r="AK43" i="114" s="1"/>
  <c r="AV43" i="114"/>
  <c r="BA43" i="114"/>
  <c r="AZ43" i="114" s="1"/>
  <c r="AD43" i="114"/>
  <c r="AI43" i="114"/>
  <c r="AH43" i="114" s="1"/>
  <c r="AM43" i="114"/>
  <c r="AR43" i="114"/>
  <c r="AQ43" i="114" s="1"/>
  <c r="BB43" i="114"/>
  <c r="Z43" i="114"/>
  <c r="Y43" i="114" s="1"/>
  <c r="AJ43" i="114"/>
  <c r="AO43" i="114"/>
  <c r="AN43" i="114" s="1"/>
  <c r="AS43" i="114"/>
  <c r="AX43" i="114"/>
  <c r="AW43" i="114" s="1"/>
  <c r="Z27" i="114"/>
  <c r="Y27" i="114" s="1"/>
  <c r="AJ27" i="114"/>
  <c r="AO27" i="114"/>
  <c r="AN27" i="114" s="1"/>
  <c r="AS27" i="114"/>
  <c r="AX27" i="114"/>
  <c r="AW27" i="114" s="1"/>
  <c r="AA27" i="114"/>
  <c r="AF27" i="114"/>
  <c r="AE27" i="114" s="1"/>
  <c r="AP27" i="114"/>
  <c r="AU27" i="114"/>
  <c r="AT27" i="114" s="1"/>
  <c r="AY27" i="114"/>
  <c r="BD27" i="114"/>
  <c r="BC27" i="114" s="1"/>
  <c r="X27" i="114"/>
  <c r="AC27" i="114"/>
  <c r="AB27" i="114" s="1"/>
  <c r="AG27" i="114"/>
  <c r="AL27" i="114"/>
  <c r="AK27" i="114" s="1"/>
  <c r="AV27" i="114"/>
  <c r="BA27" i="114"/>
  <c r="AZ27" i="114" s="1"/>
  <c r="AD27" i="114"/>
  <c r="AI27" i="114"/>
  <c r="AH27" i="114" s="1"/>
  <c r="AM27" i="114"/>
  <c r="AR27" i="114"/>
  <c r="AQ27" i="114" s="1"/>
  <c r="BB27" i="114"/>
  <c r="AA11" i="114"/>
  <c r="AJ11" i="114"/>
  <c r="AR11" i="114"/>
  <c r="AQ11" i="114" s="1"/>
  <c r="BA11" i="114"/>
  <c r="AZ11" i="114" s="1"/>
  <c r="X11" i="114"/>
  <c r="AF11" i="114"/>
  <c r="AE11" i="114" s="1"/>
  <c r="AO11" i="114"/>
  <c r="AN11" i="114" s="1"/>
  <c r="AS11" i="114"/>
  <c r="AX11" i="114"/>
  <c r="AW11" i="114" s="1"/>
  <c r="BB11" i="114"/>
  <c r="AC11" i="114"/>
  <c r="AB11" i="114" s="1"/>
  <c r="AG11" i="114"/>
  <c r="AL11" i="114"/>
  <c r="AK11" i="114" s="1"/>
  <c r="AP11" i="114"/>
  <c r="AU11" i="114"/>
  <c r="AT11" i="114" s="1"/>
  <c r="AY11" i="114"/>
  <c r="AM11" i="114"/>
  <c r="BD11" i="114"/>
  <c r="BC11" i="114" s="1"/>
  <c r="Z11" i="114"/>
  <c r="Y11" i="114" s="1"/>
  <c r="AD11" i="114"/>
  <c r="AV11" i="114"/>
  <c r="AI11" i="114"/>
  <c r="AH11" i="114" s="1"/>
  <c r="Z190" i="113"/>
  <c r="Q190" i="113"/>
  <c r="U190" i="113"/>
  <c r="S190" i="113"/>
  <c r="R190" i="113" s="1"/>
  <c r="W190" i="113"/>
  <c r="AB190" i="113"/>
  <c r="AA190" i="113" s="1"/>
  <c r="T190" i="113"/>
  <c r="Y190" i="113"/>
  <c r="X190" i="113" s="1"/>
  <c r="AC190" i="113"/>
  <c r="AE190" i="113"/>
  <c r="AD190" i="113" s="1"/>
  <c r="T154" i="113"/>
  <c r="Y154" i="113"/>
  <c r="X154" i="113" s="1"/>
  <c r="Q154" i="113"/>
  <c r="Z154" i="113"/>
  <c r="AE154" i="113"/>
  <c r="AD154" i="113" s="1"/>
  <c r="U154" i="113"/>
  <c r="AB154" i="113"/>
  <c r="AA154" i="113" s="1"/>
  <c r="S154" i="113"/>
  <c r="R154" i="113" s="1"/>
  <c r="W154" i="113"/>
  <c r="AC154" i="113"/>
  <c r="S118" i="113"/>
  <c r="R118" i="113" s="1"/>
  <c r="W118" i="113"/>
  <c r="AB118" i="113"/>
  <c r="AA118" i="113" s="1"/>
  <c r="T118" i="113"/>
  <c r="AC118" i="113"/>
  <c r="Y118" i="113"/>
  <c r="X118" i="113" s="1"/>
  <c r="AE118" i="113"/>
  <c r="AD118" i="113" s="1"/>
  <c r="Q118" i="113"/>
  <c r="U118" i="113"/>
  <c r="Z118" i="113"/>
  <c r="S86" i="113"/>
  <c r="R86" i="113" s="1"/>
  <c r="W86" i="113"/>
  <c r="AB86" i="113"/>
  <c r="AA86" i="113" s="1"/>
  <c r="T86" i="113"/>
  <c r="AC86" i="113"/>
  <c r="Y86" i="113"/>
  <c r="X86" i="113" s="1"/>
  <c r="AE86" i="113"/>
  <c r="AD86" i="113" s="1"/>
  <c r="Q86" i="113"/>
  <c r="U86" i="113"/>
  <c r="Z86" i="113"/>
  <c r="Z50" i="113"/>
  <c r="AE50" i="113"/>
  <c r="AD50" i="113" s="1"/>
  <c r="Q50" i="113"/>
  <c r="U50" i="113"/>
  <c r="S50" i="113"/>
  <c r="R50" i="113" s="1"/>
  <c r="W50" i="113"/>
  <c r="AB50" i="113"/>
  <c r="AA50" i="113" s="1"/>
  <c r="T50" i="113"/>
  <c r="Y50" i="113"/>
  <c r="X50" i="113" s="1"/>
  <c r="AC50" i="113"/>
  <c r="Q8" i="113"/>
  <c r="Z8" i="113"/>
  <c r="AE8" i="113"/>
  <c r="AD8" i="113" s="1"/>
  <c r="U8" i="113"/>
  <c r="AB8" i="113"/>
  <c r="AA8" i="113" s="1"/>
  <c r="S8" i="113"/>
  <c r="R8" i="113" s="1"/>
  <c r="W8" i="113"/>
  <c r="AC8" i="113"/>
  <c r="T8" i="113"/>
  <c r="Y8" i="113"/>
  <c r="X8" i="113" s="1"/>
  <c r="W185" i="113"/>
  <c r="AB185" i="113"/>
  <c r="AA185" i="113" s="1"/>
  <c r="S185" i="113"/>
  <c r="R185" i="113" s="1"/>
  <c r="AC185" i="113"/>
  <c r="T185" i="113"/>
  <c r="Y185" i="113"/>
  <c r="X185" i="113" s="1"/>
  <c r="AE185" i="113"/>
  <c r="AD185" i="113" s="1"/>
  <c r="Q185" i="113"/>
  <c r="U185" i="113"/>
  <c r="Z185" i="113"/>
  <c r="U169" i="113"/>
  <c r="Z169" i="113"/>
  <c r="Q169" i="113"/>
  <c r="W169" i="113"/>
  <c r="AB169" i="113"/>
  <c r="AA169" i="113" s="1"/>
  <c r="S169" i="113"/>
  <c r="R169" i="113" s="1"/>
  <c r="AC169" i="113"/>
  <c r="T169" i="113"/>
  <c r="Y169" i="113"/>
  <c r="X169" i="113" s="1"/>
  <c r="AE169" i="113"/>
  <c r="AD169" i="113" s="1"/>
  <c r="Y153" i="113"/>
  <c r="X153" i="113" s="1"/>
  <c r="AE153" i="113"/>
  <c r="AD153" i="113" s="1"/>
  <c r="Q153" i="113"/>
  <c r="U153" i="113"/>
  <c r="Z153" i="113"/>
  <c r="S153" i="113"/>
  <c r="R153" i="113" s="1"/>
  <c r="W153" i="113"/>
  <c r="AB153" i="113"/>
  <c r="AA153" i="113" s="1"/>
  <c r="T153" i="113"/>
  <c r="AC153" i="113"/>
  <c r="U137" i="113"/>
  <c r="Z137" i="113"/>
  <c r="AE137" i="113"/>
  <c r="AD137" i="113" s="1"/>
  <c r="Q137" i="113"/>
  <c r="W137" i="113"/>
  <c r="S137" i="113"/>
  <c r="R137" i="113" s="1"/>
  <c r="AB137" i="113"/>
  <c r="AA137" i="113" s="1"/>
  <c r="T137" i="113"/>
  <c r="Y137" i="113"/>
  <c r="X137" i="113" s="1"/>
  <c r="AC137" i="113"/>
  <c r="U121" i="113"/>
  <c r="Z121" i="113"/>
  <c r="AE121" i="113"/>
  <c r="AD121" i="113" s="1"/>
  <c r="Q121" i="113"/>
  <c r="W121" i="113"/>
  <c r="S121" i="113"/>
  <c r="R121" i="113" s="1"/>
  <c r="AB121" i="113"/>
  <c r="AA121" i="113" s="1"/>
  <c r="T121" i="113"/>
  <c r="Y121" i="113"/>
  <c r="X121" i="113" s="1"/>
  <c r="AC121" i="113"/>
  <c r="U105" i="113"/>
  <c r="Z105" i="113"/>
  <c r="AE105" i="113"/>
  <c r="AD105" i="113" s="1"/>
  <c r="Q105" i="113"/>
  <c r="W105" i="113"/>
  <c r="S105" i="113"/>
  <c r="R105" i="113" s="1"/>
  <c r="AB105" i="113"/>
  <c r="AA105" i="113" s="1"/>
  <c r="T105" i="113"/>
  <c r="AC105" i="113"/>
  <c r="U89" i="113"/>
  <c r="Z89" i="113"/>
  <c r="AE89" i="113"/>
  <c r="AD89" i="113" s="1"/>
  <c r="Q89" i="113"/>
  <c r="W89" i="113"/>
  <c r="S89" i="113"/>
  <c r="R89" i="113" s="1"/>
  <c r="AB89" i="113"/>
  <c r="AA89" i="113" s="1"/>
  <c r="T89" i="113"/>
  <c r="Y89" i="113"/>
  <c r="X89" i="113" s="1"/>
  <c r="AC89" i="113"/>
  <c r="Q73" i="113"/>
  <c r="U73" i="113"/>
  <c r="Z73" i="113"/>
  <c r="AE73" i="113"/>
  <c r="AD73" i="113" s="1"/>
  <c r="W73" i="113"/>
  <c r="AB73" i="113"/>
  <c r="AA73" i="113" s="1"/>
  <c r="S73" i="113"/>
  <c r="R73" i="113" s="1"/>
  <c r="AC73" i="113"/>
  <c r="T73" i="113"/>
  <c r="Y73" i="113"/>
  <c r="X73" i="113" s="1"/>
  <c r="Q57" i="113"/>
  <c r="U57" i="113"/>
  <c r="Z57" i="113"/>
  <c r="AE57" i="113"/>
  <c r="AD57" i="113" s="1"/>
  <c r="W57" i="113"/>
  <c r="AB57" i="113"/>
  <c r="AA57" i="113" s="1"/>
  <c r="S57" i="113"/>
  <c r="R57" i="113" s="1"/>
  <c r="AC57" i="113"/>
  <c r="T57" i="113"/>
  <c r="Y57" i="113"/>
  <c r="X57" i="113" s="1"/>
  <c r="S41" i="113"/>
  <c r="R41" i="113" s="1"/>
  <c r="AC41" i="113"/>
  <c r="T41" i="113"/>
  <c r="Y41" i="113"/>
  <c r="X41" i="113" s="1"/>
  <c r="Q41" i="113"/>
  <c r="U41" i="113"/>
  <c r="Z41" i="113"/>
  <c r="AE41" i="113"/>
  <c r="AD41" i="113" s="1"/>
  <c r="W41" i="113"/>
  <c r="AB41" i="113"/>
  <c r="AA41" i="113" s="1"/>
  <c r="T25" i="113"/>
  <c r="Z25" i="113"/>
  <c r="AE25" i="113"/>
  <c r="AD25" i="113" s="1"/>
  <c r="Q25" i="113"/>
  <c r="U25" i="113"/>
  <c r="AB25" i="113"/>
  <c r="AA25" i="113" s="1"/>
  <c r="W25" i="113"/>
  <c r="AC25" i="113"/>
  <c r="S25" i="113"/>
  <c r="R25" i="113" s="1"/>
  <c r="Y25" i="113"/>
  <c r="X25" i="113" s="1"/>
  <c r="Q7" i="113"/>
  <c r="U7" i="113"/>
  <c r="Z7" i="113"/>
  <c r="S7" i="113"/>
  <c r="R7" i="113" s="1"/>
  <c r="W7" i="113"/>
  <c r="AB7" i="113"/>
  <c r="AA7" i="113" s="1"/>
  <c r="T7" i="113"/>
  <c r="AC7" i="113"/>
  <c r="Y7" i="113"/>
  <c r="X7" i="113" s="1"/>
  <c r="AE7" i="113"/>
  <c r="AD7" i="113" s="1"/>
  <c r="Q14" i="113"/>
  <c r="U14" i="113"/>
  <c r="S14" i="113"/>
  <c r="R14" i="113" s="1"/>
  <c r="W14" i="113"/>
  <c r="AB14" i="113"/>
  <c r="AA14" i="113" s="1"/>
  <c r="T14" i="113"/>
  <c r="Y14" i="113"/>
  <c r="X14" i="113" s="1"/>
  <c r="AC14" i="113"/>
  <c r="Z14" i="113"/>
  <c r="AE14" i="113"/>
  <c r="AD14" i="113" s="1"/>
  <c r="Q188" i="113"/>
  <c r="U188" i="113"/>
  <c r="S188" i="113"/>
  <c r="R188" i="113" s="1"/>
  <c r="W188" i="113"/>
  <c r="AB188" i="113"/>
  <c r="AA188" i="113" s="1"/>
  <c r="T188" i="113"/>
  <c r="Y188" i="113"/>
  <c r="X188" i="113" s="1"/>
  <c r="AC188" i="113"/>
  <c r="Z188" i="113"/>
  <c r="AE188" i="113"/>
  <c r="AD188" i="113" s="1"/>
  <c r="S172" i="113"/>
  <c r="R172" i="113" s="1"/>
  <c r="Y172" i="113"/>
  <c r="X172" i="113" s="1"/>
  <c r="AC172" i="113"/>
  <c r="T172" i="113"/>
  <c r="Z172" i="113"/>
  <c r="AE172" i="113"/>
  <c r="AD172" i="113" s="1"/>
  <c r="U172" i="113"/>
  <c r="Q172" i="113"/>
  <c r="W172" i="113"/>
  <c r="AB172" i="113"/>
  <c r="AA172" i="113" s="1"/>
  <c r="S156" i="113"/>
  <c r="R156" i="113" s="1"/>
  <c r="AB156" i="113"/>
  <c r="AA156" i="113" s="1"/>
  <c r="T156" i="113"/>
  <c r="Y156" i="113"/>
  <c r="X156" i="113" s="1"/>
  <c r="AC156" i="113"/>
  <c r="U156" i="113"/>
  <c r="Z156" i="113"/>
  <c r="AE156" i="113"/>
  <c r="AD156" i="113" s="1"/>
  <c r="Q156" i="113"/>
  <c r="W156" i="113"/>
  <c r="L140" i="113"/>
  <c r="S140" i="113"/>
  <c r="R140" i="113" s="1"/>
  <c r="Y140" i="113"/>
  <c r="X140" i="113" s="1"/>
  <c r="AC140" i="113"/>
  <c r="T140" i="113"/>
  <c r="Z140" i="113"/>
  <c r="AE140" i="113"/>
  <c r="AD140" i="113" s="1"/>
  <c r="Q140" i="113"/>
  <c r="U140" i="113"/>
  <c r="W140" i="113"/>
  <c r="AB140" i="113"/>
  <c r="AA140" i="113" s="1"/>
  <c r="S124" i="113"/>
  <c r="R124" i="113" s="1"/>
  <c r="Y124" i="113"/>
  <c r="X124" i="113" s="1"/>
  <c r="AC124" i="113"/>
  <c r="T124" i="113"/>
  <c r="Z124" i="113"/>
  <c r="Q124" i="113"/>
  <c r="U124" i="113"/>
  <c r="W124" i="113"/>
  <c r="AB124" i="113"/>
  <c r="AA124" i="113" s="1"/>
  <c r="S108" i="113"/>
  <c r="R108" i="113" s="1"/>
  <c r="AC108" i="113"/>
  <c r="T108" i="113"/>
  <c r="Z108" i="113"/>
  <c r="Q108" i="113"/>
  <c r="U108" i="113"/>
  <c r="AE108" i="113"/>
  <c r="AD108" i="113" s="1"/>
  <c r="W108" i="113"/>
  <c r="AB108" i="113"/>
  <c r="AA108" i="113" s="1"/>
  <c r="S92" i="113"/>
  <c r="R92" i="113" s="1"/>
  <c r="Y92" i="113"/>
  <c r="X92" i="113" s="1"/>
  <c r="AC92" i="113"/>
  <c r="T92" i="113"/>
  <c r="Z92" i="113"/>
  <c r="Q92" i="113"/>
  <c r="U92" i="113"/>
  <c r="AE92" i="113"/>
  <c r="AD92" i="113" s="1"/>
  <c r="W92" i="113"/>
  <c r="AB92" i="113"/>
  <c r="AA92" i="113" s="1"/>
  <c r="L76" i="113"/>
  <c r="S76" i="113"/>
  <c r="R76" i="113" s="1"/>
  <c r="Y76" i="113"/>
  <c r="X76" i="113" s="1"/>
  <c r="AC76" i="113"/>
  <c r="T76" i="113"/>
  <c r="Z76" i="113"/>
  <c r="Q76" i="113"/>
  <c r="U76" i="113"/>
  <c r="AE76" i="113"/>
  <c r="AD76" i="113" s="1"/>
  <c r="W76" i="113"/>
  <c r="AB76" i="113"/>
  <c r="AA76" i="113" s="1"/>
  <c r="T60" i="113"/>
  <c r="Y60" i="113"/>
  <c r="X60" i="113" s="1"/>
  <c r="AC60" i="113"/>
  <c r="Z60" i="113"/>
  <c r="AE60" i="113"/>
  <c r="AD60" i="113" s="1"/>
  <c r="Q60" i="113"/>
  <c r="U60" i="113"/>
  <c r="S60" i="113"/>
  <c r="R60" i="113" s="1"/>
  <c r="W60" i="113"/>
  <c r="AB60" i="113"/>
  <c r="AA60" i="113" s="1"/>
  <c r="Q44" i="113"/>
  <c r="U44" i="113"/>
  <c r="S44" i="113"/>
  <c r="R44" i="113" s="1"/>
  <c r="W44" i="113"/>
  <c r="AB44" i="113"/>
  <c r="AA44" i="113" s="1"/>
  <c r="T44" i="113"/>
  <c r="Y44" i="113"/>
  <c r="X44" i="113" s="1"/>
  <c r="AC44" i="113"/>
  <c r="Z44" i="113"/>
  <c r="AE44" i="113"/>
  <c r="AD44" i="113" s="1"/>
  <c r="T28" i="113"/>
  <c r="Y28" i="113"/>
  <c r="X28" i="113" s="1"/>
  <c r="AE28" i="113"/>
  <c r="AD28" i="113" s="1"/>
  <c r="Z28" i="113"/>
  <c r="Q28" i="113"/>
  <c r="U28" i="113"/>
  <c r="AB28" i="113"/>
  <c r="AA28" i="113" s="1"/>
  <c r="S28" i="113"/>
  <c r="R28" i="113" s="1"/>
  <c r="W28" i="113"/>
  <c r="AC28" i="113"/>
  <c r="S12" i="113"/>
  <c r="R12" i="113" s="1"/>
  <c r="W12" i="113"/>
  <c r="AC12" i="113"/>
  <c r="T12" i="113"/>
  <c r="Y12" i="113"/>
  <c r="X12" i="113" s="1"/>
  <c r="Q12" i="113"/>
  <c r="Z12" i="113"/>
  <c r="AE12" i="113"/>
  <c r="AD12" i="113" s="1"/>
  <c r="U12" i="113"/>
  <c r="AB12" i="113"/>
  <c r="AA12" i="113" s="1"/>
  <c r="T162" i="113"/>
  <c r="Y162" i="113"/>
  <c r="X162" i="113" s="1"/>
  <c r="AE162" i="113"/>
  <c r="AD162" i="113" s="1"/>
  <c r="Z162" i="113"/>
  <c r="Q162" i="113"/>
  <c r="U162" i="113"/>
  <c r="AB162" i="113"/>
  <c r="AA162" i="113" s="1"/>
  <c r="S162" i="113"/>
  <c r="R162" i="113" s="1"/>
  <c r="W162" i="113"/>
  <c r="AC162" i="113"/>
  <c r="Y130" i="113"/>
  <c r="X130" i="113" s="1"/>
  <c r="AE130" i="113"/>
  <c r="AD130" i="113" s="1"/>
  <c r="Q130" i="113"/>
  <c r="U130" i="113"/>
  <c r="Z130" i="113"/>
  <c r="S130" i="113"/>
  <c r="R130" i="113" s="1"/>
  <c r="W130" i="113"/>
  <c r="AB130" i="113"/>
  <c r="AA130" i="113" s="1"/>
  <c r="T130" i="113"/>
  <c r="AC130" i="113"/>
  <c r="AE98" i="113"/>
  <c r="AD98" i="113" s="1"/>
  <c r="Q98" i="113"/>
  <c r="U98" i="113"/>
  <c r="Z98" i="113"/>
  <c r="S98" i="113"/>
  <c r="R98" i="113" s="1"/>
  <c r="W98" i="113"/>
  <c r="AB98" i="113"/>
  <c r="AA98" i="113" s="1"/>
  <c r="T98" i="113"/>
  <c r="AC98" i="113"/>
  <c r="Z66" i="113"/>
  <c r="AE66" i="113"/>
  <c r="AD66" i="113" s="1"/>
  <c r="Q66" i="113"/>
  <c r="U66" i="113"/>
  <c r="S66" i="113"/>
  <c r="R66" i="113" s="1"/>
  <c r="W66" i="113"/>
  <c r="AB66" i="113"/>
  <c r="AA66" i="113" s="1"/>
  <c r="T66" i="113"/>
  <c r="Y66" i="113"/>
  <c r="X66" i="113" s="1"/>
  <c r="AC66" i="113"/>
  <c r="Z38" i="113"/>
  <c r="AE38" i="113"/>
  <c r="AD38" i="113" s="1"/>
  <c r="Q38" i="113"/>
  <c r="U38" i="113"/>
  <c r="S38" i="113"/>
  <c r="R38" i="113" s="1"/>
  <c r="W38" i="113"/>
  <c r="AB38" i="113"/>
  <c r="AA38" i="113" s="1"/>
  <c r="T38" i="113"/>
  <c r="Y38" i="113"/>
  <c r="X38" i="113" s="1"/>
  <c r="AC38" i="113"/>
  <c r="AE199" i="113"/>
  <c r="AD199" i="113" s="1"/>
  <c r="Q199" i="113"/>
  <c r="W199" i="113"/>
  <c r="AB199" i="113"/>
  <c r="AA199" i="113" s="1"/>
  <c r="T199" i="113"/>
  <c r="Z199" i="113"/>
  <c r="S199" i="113"/>
  <c r="R199" i="113" s="1"/>
  <c r="AC199" i="113"/>
  <c r="Y199" i="113"/>
  <c r="X199" i="113" s="1"/>
  <c r="U199" i="113"/>
  <c r="S183" i="113"/>
  <c r="R183" i="113" s="1"/>
  <c r="AC183" i="113"/>
  <c r="T183" i="113"/>
  <c r="Y183" i="113"/>
  <c r="X183" i="113" s="1"/>
  <c r="Q183" i="113"/>
  <c r="U183" i="113"/>
  <c r="Z183" i="113"/>
  <c r="AE183" i="113"/>
  <c r="AD183" i="113" s="1"/>
  <c r="W183" i="113"/>
  <c r="AB183" i="113"/>
  <c r="AA183" i="113" s="1"/>
  <c r="S167" i="113"/>
  <c r="R167" i="113" s="1"/>
  <c r="Y167" i="113"/>
  <c r="X167" i="113" s="1"/>
  <c r="T167" i="113"/>
  <c r="Z167" i="113"/>
  <c r="AE167" i="113"/>
  <c r="AD167" i="113" s="1"/>
  <c r="Q167" i="113"/>
  <c r="U167" i="113"/>
  <c r="AB167" i="113"/>
  <c r="AA167" i="113" s="1"/>
  <c r="W167" i="113"/>
  <c r="AC167" i="113"/>
  <c r="Q151" i="113"/>
  <c r="U151" i="113"/>
  <c r="AE151" i="113"/>
  <c r="AD151" i="113" s="1"/>
  <c r="W151" i="113"/>
  <c r="AB151" i="113"/>
  <c r="AA151" i="113" s="1"/>
  <c r="S151" i="113"/>
  <c r="R151" i="113" s="1"/>
  <c r="Y151" i="113"/>
  <c r="X151" i="113" s="1"/>
  <c r="AC151" i="113"/>
  <c r="T151" i="113"/>
  <c r="Z151" i="113"/>
  <c r="U135" i="113"/>
  <c r="AB135" i="113"/>
  <c r="AA135" i="113" s="1"/>
  <c r="S135" i="113"/>
  <c r="R135" i="113" s="1"/>
  <c r="W135" i="113"/>
  <c r="AC135" i="113"/>
  <c r="T135" i="113"/>
  <c r="Y135" i="113"/>
  <c r="X135" i="113" s="1"/>
  <c r="Q135" i="113"/>
  <c r="Z135" i="113"/>
  <c r="AE135" i="113"/>
  <c r="AD135" i="113" s="1"/>
  <c r="U119" i="113"/>
  <c r="S119" i="113"/>
  <c r="R119" i="113" s="1"/>
  <c r="W119" i="113"/>
  <c r="AC119" i="113"/>
  <c r="T119" i="113"/>
  <c r="Y119" i="113"/>
  <c r="X119" i="113" s="1"/>
  <c r="Q119" i="113"/>
  <c r="Z119" i="113"/>
  <c r="AE119" i="113"/>
  <c r="AD119" i="113" s="1"/>
  <c r="U103" i="113"/>
  <c r="AB103" i="113"/>
  <c r="AA103" i="113" s="1"/>
  <c r="S103" i="113"/>
  <c r="R103" i="113" s="1"/>
  <c r="W103" i="113"/>
  <c r="AC103" i="113"/>
  <c r="T103" i="113"/>
  <c r="Q103" i="113"/>
  <c r="Z103" i="113"/>
  <c r="AE103" i="113"/>
  <c r="AD103" i="113" s="1"/>
  <c r="U87" i="113"/>
  <c r="AB87" i="113"/>
  <c r="AA87" i="113" s="1"/>
  <c r="S87" i="113"/>
  <c r="R87" i="113" s="1"/>
  <c r="W87" i="113"/>
  <c r="AC87" i="113"/>
  <c r="T87" i="113"/>
  <c r="Y87" i="113"/>
  <c r="X87" i="113" s="1"/>
  <c r="Q87" i="113"/>
  <c r="Z87" i="113"/>
  <c r="AE87" i="113"/>
  <c r="AD87" i="113" s="1"/>
  <c r="W71" i="113"/>
  <c r="AB71" i="113"/>
  <c r="AA71" i="113" s="1"/>
  <c r="S71" i="113"/>
  <c r="R71" i="113" s="1"/>
  <c r="AC71" i="113"/>
  <c r="T71" i="113"/>
  <c r="Y71" i="113"/>
  <c r="X71" i="113" s="1"/>
  <c r="Q71" i="113"/>
  <c r="U71" i="113"/>
  <c r="Z71" i="113"/>
  <c r="AE71" i="113"/>
  <c r="AD71" i="113" s="1"/>
  <c r="W55" i="113"/>
  <c r="AB55" i="113"/>
  <c r="AA55" i="113" s="1"/>
  <c r="S55" i="113"/>
  <c r="R55" i="113" s="1"/>
  <c r="AC55" i="113"/>
  <c r="T55" i="113"/>
  <c r="Y55" i="113"/>
  <c r="X55" i="113" s="1"/>
  <c r="Q55" i="113"/>
  <c r="U55" i="113"/>
  <c r="Z55" i="113"/>
  <c r="AE55" i="113"/>
  <c r="AD55" i="113" s="1"/>
  <c r="T39" i="113"/>
  <c r="Y39" i="113"/>
  <c r="X39" i="113" s="1"/>
  <c r="Q39" i="113"/>
  <c r="U39" i="113"/>
  <c r="Z39" i="113"/>
  <c r="AE39" i="113"/>
  <c r="AD39" i="113" s="1"/>
  <c r="W39" i="113"/>
  <c r="AB39" i="113"/>
  <c r="AA39" i="113" s="1"/>
  <c r="S39" i="113"/>
  <c r="R39" i="113" s="1"/>
  <c r="AC39" i="113"/>
  <c r="T23" i="113"/>
  <c r="Y23" i="113"/>
  <c r="X23" i="113" s="1"/>
  <c r="U23" i="113"/>
  <c r="Z23" i="113"/>
  <c r="AE23" i="113"/>
  <c r="AD23" i="113" s="1"/>
  <c r="Q23" i="113"/>
  <c r="W23" i="113"/>
  <c r="AB23" i="113"/>
  <c r="AA23" i="113" s="1"/>
  <c r="S23" i="113"/>
  <c r="R23" i="113" s="1"/>
  <c r="AC23" i="113"/>
  <c r="Q6" i="113"/>
  <c r="AE6" i="113"/>
  <c r="AD6" i="113" s="1"/>
  <c r="U6" i="113"/>
  <c r="W6" i="113"/>
  <c r="S6" i="113"/>
  <c r="R6" i="113" s="1"/>
  <c r="AC6" i="113"/>
  <c r="T6" i="113"/>
  <c r="Y6" i="113"/>
  <c r="X6" i="113" s="1"/>
  <c r="AB6" i="113"/>
  <c r="AA6" i="113" s="1"/>
  <c r="Z6" i="113"/>
  <c r="X191" i="114"/>
  <c r="AC191" i="114"/>
  <c r="AB191" i="114" s="1"/>
  <c r="AM191" i="114"/>
  <c r="AR191" i="114"/>
  <c r="AQ191" i="114" s="1"/>
  <c r="AV191" i="114"/>
  <c r="BA191" i="114"/>
  <c r="AZ191" i="114" s="1"/>
  <c r="Z191" i="114"/>
  <c r="Y191" i="114" s="1"/>
  <c r="AD191" i="114"/>
  <c r="AI191" i="114"/>
  <c r="AH191" i="114" s="1"/>
  <c r="AS191" i="114"/>
  <c r="AX191" i="114"/>
  <c r="AW191" i="114" s="1"/>
  <c r="BB191" i="114"/>
  <c r="AA191" i="114"/>
  <c r="AF191" i="114"/>
  <c r="AE191" i="114" s="1"/>
  <c r="AJ191" i="114"/>
  <c r="AO191" i="114"/>
  <c r="AN191" i="114" s="1"/>
  <c r="AY191" i="114"/>
  <c r="BD191" i="114"/>
  <c r="BC191" i="114" s="1"/>
  <c r="AG191" i="114"/>
  <c r="AL191" i="114"/>
  <c r="AK191" i="114" s="1"/>
  <c r="AP191" i="114"/>
  <c r="AU191" i="114"/>
  <c r="AT191" i="114" s="1"/>
  <c r="X175" i="114"/>
  <c r="AC175" i="114"/>
  <c r="AB175" i="114" s="1"/>
  <c r="AM175" i="114"/>
  <c r="AR175" i="114"/>
  <c r="AQ175" i="114" s="1"/>
  <c r="AV175" i="114"/>
  <c r="BA175" i="114"/>
  <c r="AZ175" i="114" s="1"/>
  <c r="Z175" i="114"/>
  <c r="Y175" i="114" s="1"/>
  <c r="AD175" i="114"/>
  <c r="AI175" i="114"/>
  <c r="AH175" i="114" s="1"/>
  <c r="AS175" i="114"/>
  <c r="AX175" i="114"/>
  <c r="AW175" i="114" s="1"/>
  <c r="BB175" i="114"/>
  <c r="AA175" i="114"/>
  <c r="AF175" i="114"/>
  <c r="AE175" i="114" s="1"/>
  <c r="AJ175" i="114"/>
  <c r="AO175" i="114"/>
  <c r="AN175" i="114" s="1"/>
  <c r="AY175" i="114"/>
  <c r="BD175" i="114"/>
  <c r="BC175" i="114" s="1"/>
  <c r="AG175" i="114"/>
  <c r="AL175" i="114"/>
  <c r="AK175" i="114" s="1"/>
  <c r="AP175" i="114"/>
  <c r="AU175" i="114"/>
  <c r="AT175" i="114" s="1"/>
  <c r="X159" i="114"/>
  <c r="AC159" i="114"/>
  <c r="AB159" i="114" s="1"/>
  <c r="AG159" i="114"/>
  <c r="AM159" i="114"/>
  <c r="AR159" i="114"/>
  <c r="AQ159" i="114" s="1"/>
  <c r="AV159" i="114"/>
  <c r="BA159" i="114"/>
  <c r="AZ159" i="114" s="1"/>
  <c r="Z159" i="114"/>
  <c r="Y159" i="114" s="1"/>
  <c r="AD159" i="114"/>
  <c r="AI159" i="114"/>
  <c r="AH159" i="114" s="1"/>
  <c r="AS159" i="114"/>
  <c r="AX159" i="114"/>
  <c r="AW159" i="114" s="1"/>
  <c r="BB159" i="114"/>
  <c r="AA159" i="114"/>
  <c r="AJ159" i="114"/>
  <c r="AO159" i="114"/>
  <c r="AN159" i="114" s="1"/>
  <c r="AY159" i="114"/>
  <c r="BD159" i="114"/>
  <c r="BC159" i="114" s="1"/>
  <c r="AF159" i="114"/>
  <c r="AE159" i="114" s="1"/>
  <c r="AL159" i="114"/>
  <c r="AK159" i="114" s="1"/>
  <c r="AP159" i="114"/>
  <c r="AU159" i="114"/>
  <c r="AT159" i="114" s="1"/>
  <c r="X143" i="114"/>
  <c r="AC143" i="114"/>
  <c r="AB143" i="114" s="1"/>
  <c r="AM143" i="114"/>
  <c r="AR143" i="114"/>
  <c r="AQ143" i="114" s="1"/>
  <c r="AV143" i="114"/>
  <c r="BA143" i="114"/>
  <c r="AZ143" i="114" s="1"/>
  <c r="Z143" i="114"/>
  <c r="Y143" i="114" s="1"/>
  <c r="AD143" i="114"/>
  <c r="AI143" i="114"/>
  <c r="AH143" i="114" s="1"/>
  <c r="AS143" i="114"/>
  <c r="AX143" i="114"/>
  <c r="AW143" i="114" s="1"/>
  <c r="BB143" i="114"/>
  <c r="AA143" i="114"/>
  <c r="AF143" i="114"/>
  <c r="AE143" i="114" s="1"/>
  <c r="AJ143" i="114"/>
  <c r="AO143" i="114"/>
  <c r="AN143" i="114" s="1"/>
  <c r="AY143" i="114"/>
  <c r="BD143" i="114"/>
  <c r="BC143" i="114" s="1"/>
  <c r="AG143" i="114"/>
  <c r="AL143" i="114"/>
  <c r="AK143" i="114" s="1"/>
  <c r="AP143" i="114"/>
  <c r="AU143" i="114"/>
  <c r="AT143" i="114" s="1"/>
  <c r="X127" i="114"/>
  <c r="AC127" i="114"/>
  <c r="AB127" i="114" s="1"/>
  <c r="AM127" i="114"/>
  <c r="AR127" i="114"/>
  <c r="AQ127" i="114" s="1"/>
  <c r="AV127" i="114"/>
  <c r="BA127" i="114"/>
  <c r="AZ127" i="114" s="1"/>
  <c r="Z127" i="114"/>
  <c r="Y127" i="114" s="1"/>
  <c r="AD127" i="114"/>
  <c r="AI127" i="114"/>
  <c r="AH127" i="114" s="1"/>
  <c r="AS127" i="114"/>
  <c r="AX127" i="114"/>
  <c r="AW127" i="114" s="1"/>
  <c r="BB127" i="114"/>
  <c r="AA127" i="114"/>
  <c r="AF127" i="114"/>
  <c r="AE127" i="114" s="1"/>
  <c r="AJ127" i="114"/>
  <c r="AO127" i="114"/>
  <c r="AN127" i="114" s="1"/>
  <c r="AY127" i="114"/>
  <c r="BD127" i="114"/>
  <c r="BC127" i="114" s="1"/>
  <c r="AG127" i="114"/>
  <c r="AL127" i="114"/>
  <c r="AK127" i="114" s="1"/>
  <c r="AP127" i="114"/>
  <c r="AU127" i="114"/>
  <c r="AT127" i="114" s="1"/>
  <c r="AG107" i="114"/>
  <c r="AL107" i="114"/>
  <c r="AK107" i="114" s="1"/>
  <c r="AP107" i="114"/>
  <c r="AU107" i="114"/>
  <c r="AT107" i="114" s="1"/>
  <c r="X107" i="114"/>
  <c r="AC107" i="114"/>
  <c r="AB107" i="114" s="1"/>
  <c r="AM107" i="114"/>
  <c r="AR107" i="114"/>
  <c r="AQ107" i="114" s="1"/>
  <c r="AV107" i="114"/>
  <c r="BA107" i="114"/>
  <c r="AZ107" i="114" s="1"/>
  <c r="Z107" i="114"/>
  <c r="Y107" i="114" s="1"/>
  <c r="AD107" i="114"/>
  <c r="AI107" i="114"/>
  <c r="AH107" i="114" s="1"/>
  <c r="AS107" i="114"/>
  <c r="AX107" i="114"/>
  <c r="AW107" i="114" s="1"/>
  <c r="BB107" i="114"/>
  <c r="AA107" i="114"/>
  <c r="AF107" i="114"/>
  <c r="AE107" i="114" s="1"/>
  <c r="AJ107" i="114"/>
  <c r="AO107" i="114"/>
  <c r="AN107" i="114" s="1"/>
  <c r="AY107" i="114"/>
  <c r="BD107" i="114"/>
  <c r="BC107" i="114" s="1"/>
  <c r="AA91" i="114"/>
  <c r="AJ91" i="114"/>
  <c r="AO91" i="114"/>
  <c r="AN91" i="114" s="1"/>
  <c r="AS91" i="114"/>
  <c r="AY91" i="114"/>
  <c r="AF91" i="114"/>
  <c r="AE91" i="114" s="1"/>
  <c r="AL91" i="114"/>
  <c r="AK91" i="114" s="1"/>
  <c r="AP91" i="114"/>
  <c r="AU91" i="114"/>
  <c r="AT91" i="114" s="1"/>
  <c r="BD91" i="114"/>
  <c r="BC91" i="114" s="1"/>
  <c r="X91" i="114"/>
  <c r="AC91" i="114"/>
  <c r="AB91" i="114" s="1"/>
  <c r="AG91" i="114"/>
  <c r="AM91" i="114"/>
  <c r="AV91" i="114"/>
  <c r="BA91" i="114"/>
  <c r="AZ91" i="114" s="1"/>
  <c r="Z91" i="114"/>
  <c r="Y91" i="114" s="1"/>
  <c r="AD91" i="114"/>
  <c r="AI91" i="114"/>
  <c r="AH91" i="114" s="1"/>
  <c r="AR91" i="114"/>
  <c r="AQ91" i="114" s="1"/>
  <c r="AX91" i="114"/>
  <c r="AW91" i="114" s="1"/>
  <c r="BB91" i="114"/>
  <c r="AC71" i="114"/>
  <c r="AB71" i="114" s="1"/>
  <c r="AG71" i="114"/>
  <c r="AL71" i="114"/>
  <c r="AK71" i="114" s="1"/>
  <c r="AU71" i="114"/>
  <c r="AT71" i="114" s="1"/>
  <c r="AY71" i="114"/>
  <c r="BD71" i="114"/>
  <c r="BC71" i="114" s="1"/>
  <c r="X71" i="114"/>
  <c r="AD71" i="114"/>
  <c r="AI71" i="114"/>
  <c r="AH71" i="114" s="1"/>
  <c r="AM71" i="114"/>
  <c r="AR71" i="114"/>
  <c r="AQ71" i="114" s="1"/>
  <c r="AV71" i="114"/>
  <c r="BA71" i="114"/>
  <c r="AZ71" i="114" s="1"/>
  <c r="Z71" i="114"/>
  <c r="Y71" i="114" s="1"/>
  <c r="AJ71" i="114"/>
  <c r="AO71" i="114"/>
  <c r="AN71" i="114" s="1"/>
  <c r="AS71" i="114"/>
  <c r="BB71" i="114"/>
  <c r="AA71" i="114"/>
  <c r="AF71" i="114"/>
  <c r="AE71" i="114" s="1"/>
  <c r="AP71" i="114"/>
  <c r="AX71" i="114"/>
  <c r="AW71" i="114" s="1"/>
  <c r="AA55" i="114"/>
  <c r="AF55" i="114"/>
  <c r="AE55" i="114" s="1"/>
  <c r="AP55" i="114"/>
  <c r="AU55" i="114"/>
  <c r="AT55" i="114" s="1"/>
  <c r="AY55" i="114"/>
  <c r="BD55" i="114"/>
  <c r="BC55" i="114" s="1"/>
  <c r="X55" i="114"/>
  <c r="AC55" i="114"/>
  <c r="AB55" i="114" s="1"/>
  <c r="AG55" i="114"/>
  <c r="AL55" i="114"/>
  <c r="AK55" i="114" s="1"/>
  <c r="AV55" i="114"/>
  <c r="BA55" i="114"/>
  <c r="AZ55" i="114" s="1"/>
  <c r="AD55" i="114"/>
  <c r="AI55" i="114"/>
  <c r="AH55" i="114" s="1"/>
  <c r="AM55" i="114"/>
  <c r="AR55" i="114"/>
  <c r="AQ55" i="114" s="1"/>
  <c r="BB55" i="114"/>
  <c r="Z55" i="114"/>
  <c r="Y55" i="114" s="1"/>
  <c r="AJ55" i="114"/>
  <c r="AO55" i="114"/>
  <c r="AN55" i="114" s="1"/>
  <c r="AS55" i="114"/>
  <c r="AX55" i="114"/>
  <c r="AW55" i="114" s="1"/>
  <c r="AD39" i="114"/>
  <c r="AI39" i="114"/>
  <c r="AH39" i="114" s="1"/>
  <c r="AM39" i="114"/>
  <c r="AR39" i="114"/>
  <c r="AQ39" i="114" s="1"/>
  <c r="BB39" i="114"/>
  <c r="Z39" i="114"/>
  <c r="Y39" i="114" s="1"/>
  <c r="AJ39" i="114"/>
  <c r="AO39" i="114"/>
  <c r="AN39" i="114" s="1"/>
  <c r="AS39" i="114"/>
  <c r="AX39" i="114"/>
  <c r="AW39" i="114" s="1"/>
  <c r="AA39" i="114"/>
  <c r="AF39" i="114"/>
  <c r="AE39" i="114" s="1"/>
  <c r="AP39" i="114"/>
  <c r="AU39" i="114"/>
  <c r="AT39" i="114" s="1"/>
  <c r="AY39" i="114"/>
  <c r="BD39" i="114"/>
  <c r="BC39" i="114" s="1"/>
  <c r="X39" i="114"/>
  <c r="AC39" i="114"/>
  <c r="AB39" i="114" s="1"/>
  <c r="AG39" i="114"/>
  <c r="AL39" i="114"/>
  <c r="AK39" i="114" s="1"/>
  <c r="AV39" i="114"/>
  <c r="BA39" i="114"/>
  <c r="AZ39" i="114" s="1"/>
  <c r="Z23" i="114"/>
  <c r="Y23" i="114" s="1"/>
  <c r="AD23" i="114"/>
  <c r="AI23" i="114"/>
  <c r="AH23" i="114" s="1"/>
  <c r="AM23" i="114"/>
  <c r="AV23" i="114"/>
  <c r="BD23" i="114"/>
  <c r="BC23" i="114" s="1"/>
  <c r="AA23" i="114"/>
  <c r="AJ23" i="114"/>
  <c r="AR23" i="114"/>
  <c r="AQ23" i="114" s="1"/>
  <c r="BA23" i="114"/>
  <c r="AZ23" i="114" s="1"/>
  <c r="X23" i="114"/>
  <c r="AF23" i="114"/>
  <c r="AE23" i="114" s="1"/>
  <c r="AO23" i="114"/>
  <c r="AN23" i="114" s="1"/>
  <c r="AS23" i="114"/>
  <c r="AX23" i="114"/>
  <c r="AW23" i="114" s="1"/>
  <c r="BB23" i="114"/>
  <c r="AG23" i="114"/>
  <c r="AY23" i="114"/>
  <c r="AL23" i="114"/>
  <c r="AK23" i="114" s="1"/>
  <c r="AP23" i="114"/>
  <c r="AC23" i="114"/>
  <c r="AB23" i="114" s="1"/>
  <c r="AU23" i="114"/>
  <c r="AT23" i="114" s="1"/>
  <c r="AA7" i="114"/>
  <c r="AJ7" i="114"/>
  <c r="AJ201" i="114" s="1"/>
  <c r="B17" i="7" s="1"/>
  <c r="AR7" i="114"/>
  <c r="AQ7" i="114" s="1"/>
  <c r="BA7" i="114"/>
  <c r="AZ7" i="114" s="1"/>
  <c r="AF7" i="114"/>
  <c r="AE7" i="114" s="1"/>
  <c r="AO7" i="114"/>
  <c r="AN7" i="114" s="1"/>
  <c r="AS7" i="114"/>
  <c r="AX7" i="114"/>
  <c r="AW7" i="114" s="1"/>
  <c r="BB7" i="114"/>
  <c r="X7" i="114"/>
  <c r="AC7" i="114"/>
  <c r="AB7" i="114" s="1"/>
  <c r="AG7" i="114"/>
  <c r="AL7" i="114"/>
  <c r="AK7" i="114" s="1"/>
  <c r="AP7" i="114"/>
  <c r="AU7" i="114"/>
  <c r="AT7" i="114" s="1"/>
  <c r="AY7" i="114"/>
  <c r="Z7" i="114"/>
  <c r="Y7" i="114" s="1"/>
  <c r="AD7" i="114"/>
  <c r="AI7" i="114"/>
  <c r="AH7" i="114" s="1"/>
  <c r="AM7" i="114"/>
  <c r="AV7" i="114"/>
  <c r="BD7" i="114"/>
  <c r="BC7" i="114" s="1"/>
  <c r="T182" i="113"/>
  <c r="Y182" i="113"/>
  <c r="X182" i="113" s="1"/>
  <c r="AC182" i="113"/>
  <c r="Z182" i="113"/>
  <c r="AE182" i="113"/>
  <c r="AD182" i="113" s="1"/>
  <c r="Q182" i="113"/>
  <c r="U182" i="113"/>
  <c r="S182" i="113"/>
  <c r="R182" i="113" s="1"/>
  <c r="W182" i="113"/>
  <c r="AB182" i="113"/>
  <c r="AA182" i="113" s="1"/>
  <c r="Q142" i="113"/>
  <c r="U142" i="113"/>
  <c r="Z142" i="113"/>
  <c r="S142" i="113"/>
  <c r="R142" i="113" s="1"/>
  <c r="W142" i="113"/>
  <c r="AB142" i="113"/>
  <c r="AA142" i="113" s="1"/>
  <c r="T142" i="113"/>
  <c r="AC142" i="113"/>
  <c r="Y142" i="113"/>
  <c r="X142" i="113" s="1"/>
  <c r="AE142" i="113"/>
  <c r="AD142" i="113" s="1"/>
  <c r="S110" i="113"/>
  <c r="R110" i="113" s="1"/>
  <c r="W110" i="113"/>
  <c r="AB110" i="113"/>
  <c r="AA110" i="113" s="1"/>
  <c r="T110" i="113"/>
  <c r="AC110" i="113"/>
  <c r="Y110" i="113"/>
  <c r="X110" i="113" s="1"/>
  <c r="AE110" i="113"/>
  <c r="AD110" i="113" s="1"/>
  <c r="Q110" i="113"/>
  <c r="U110" i="113"/>
  <c r="Z110" i="113"/>
  <c r="S78" i="113"/>
  <c r="R78" i="113" s="1"/>
  <c r="W78" i="113"/>
  <c r="AB78" i="113"/>
  <c r="AA78" i="113" s="1"/>
  <c r="T78" i="113"/>
  <c r="AC78" i="113"/>
  <c r="Y78" i="113"/>
  <c r="X78" i="113" s="1"/>
  <c r="AE78" i="113"/>
  <c r="AD78" i="113" s="1"/>
  <c r="Q78" i="113"/>
  <c r="U78" i="113"/>
  <c r="Z78" i="113"/>
  <c r="S42" i="113"/>
  <c r="R42" i="113" s="1"/>
  <c r="W42" i="113"/>
  <c r="AB42" i="113"/>
  <c r="AA42" i="113" s="1"/>
  <c r="T42" i="113"/>
  <c r="Y42" i="113"/>
  <c r="X42" i="113" s="1"/>
  <c r="AC42" i="113"/>
  <c r="Z42" i="113"/>
  <c r="AE42" i="113"/>
  <c r="AD42" i="113" s="1"/>
  <c r="Q42" i="113"/>
  <c r="U42" i="113"/>
  <c r="Z197" i="113"/>
  <c r="AB197" i="113"/>
  <c r="AA197" i="113" s="1"/>
  <c r="W197" i="113"/>
  <c r="S197" i="113"/>
  <c r="R197" i="113" s="1"/>
  <c r="AC197" i="113"/>
  <c r="Q197" i="113"/>
  <c r="AE197" i="113"/>
  <c r="AD197" i="113" s="1"/>
  <c r="T197" i="113"/>
  <c r="Y197" i="113"/>
  <c r="X197" i="113" s="1"/>
  <c r="U197" i="113"/>
  <c r="T181" i="113"/>
  <c r="Y181" i="113"/>
  <c r="X181" i="113" s="1"/>
  <c r="Q181" i="113"/>
  <c r="U181" i="113"/>
  <c r="Z181" i="113"/>
  <c r="AE181" i="113"/>
  <c r="AD181" i="113" s="1"/>
  <c r="W181" i="113"/>
  <c r="AB181" i="113"/>
  <c r="AA181" i="113" s="1"/>
  <c r="S181" i="113"/>
  <c r="R181" i="113" s="1"/>
  <c r="AC181" i="113"/>
  <c r="Q165" i="113"/>
  <c r="W165" i="113"/>
  <c r="AB165" i="113"/>
  <c r="AA165" i="113" s="1"/>
  <c r="S165" i="113"/>
  <c r="R165" i="113" s="1"/>
  <c r="AC165" i="113"/>
  <c r="T165" i="113"/>
  <c r="Y165" i="113"/>
  <c r="X165" i="113" s="1"/>
  <c r="AE165" i="113"/>
  <c r="AD165" i="113" s="1"/>
  <c r="U165" i="113"/>
  <c r="Z165" i="113"/>
  <c r="S149" i="113"/>
  <c r="R149" i="113" s="1"/>
  <c r="W149" i="113"/>
  <c r="AB149" i="113"/>
  <c r="AA149" i="113" s="1"/>
  <c r="T149" i="113"/>
  <c r="AC149" i="113"/>
  <c r="Y149" i="113"/>
  <c r="X149" i="113" s="1"/>
  <c r="AE149" i="113"/>
  <c r="AD149" i="113" s="1"/>
  <c r="Q149" i="113"/>
  <c r="U149" i="113"/>
  <c r="Z149" i="113"/>
  <c r="S133" i="113"/>
  <c r="R133" i="113" s="1"/>
  <c r="AB133" i="113"/>
  <c r="AA133" i="113" s="1"/>
  <c r="T133" i="113"/>
  <c r="Y133" i="113"/>
  <c r="X133" i="113" s="1"/>
  <c r="AC133" i="113"/>
  <c r="U133" i="113"/>
  <c r="Z133" i="113"/>
  <c r="AE133" i="113"/>
  <c r="AD133" i="113" s="1"/>
  <c r="Q133" i="113"/>
  <c r="W133" i="113"/>
  <c r="S117" i="113"/>
  <c r="R117" i="113" s="1"/>
  <c r="AB117" i="113"/>
  <c r="AA117" i="113" s="1"/>
  <c r="T117" i="113"/>
  <c r="Y117" i="113"/>
  <c r="X117" i="113" s="1"/>
  <c r="AC117" i="113"/>
  <c r="U117" i="113"/>
  <c r="Z117" i="113"/>
  <c r="AE117" i="113"/>
  <c r="AD117" i="113" s="1"/>
  <c r="Q117" i="113"/>
  <c r="W117" i="113"/>
  <c r="S101" i="113"/>
  <c r="R101" i="113" s="1"/>
  <c r="AB101" i="113"/>
  <c r="AA101" i="113" s="1"/>
  <c r="T101" i="113"/>
  <c r="AC101" i="113"/>
  <c r="U101" i="113"/>
  <c r="Z101" i="113"/>
  <c r="AE101" i="113"/>
  <c r="AD101" i="113" s="1"/>
  <c r="Q101" i="113"/>
  <c r="W101" i="113"/>
  <c r="S85" i="113"/>
  <c r="R85" i="113" s="1"/>
  <c r="AB85" i="113"/>
  <c r="AA85" i="113" s="1"/>
  <c r="T85" i="113"/>
  <c r="Y85" i="113"/>
  <c r="X85" i="113" s="1"/>
  <c r="AC85" i="113"/>
  <c r="U85" i="113"/>
  <c r="Z85" i="113"/>
  <c r="AE85" i="113"/>
  <c r="AD85" i="113" s="1"/>
  <c r="Q85" i="113"/>
  <c r="W85" i="113"/>
  <c r="S69" i="113"/>
  <c r="R69" i="113" s="1"/>
  <c r="AC69" i="113"/>
  <c r="T69" i="113"/>
  <c r="Y69" i="113"/>
  <c r="X69" i="113" s="1"/>
  <c r="Q69" i="113"/>
  <c r="U69" i="113"/>
  <c r="Z69" i="113"/>
  <c r="AE69" i="113"/>
  <c r="AD69" i="113" s="1"/>
  <c r="W69" i="113"/>
  <c r="AB69" i="113"/>
  <c r="AA69" i="113" s="1"/>
  <c r="S53" i="113"/>
  <c r="R53" i="113" s="1"/>
  <c r="AC53" i="113"/>
  <c r="T53" i="113"/>
  <c r="Y53" i="113"/>
  <c r="X53" i="113" s="1"/>
  <c r="Q53" i="113"/>
  <c r="U53" i="113"/>
  <c r="Z53" i="113"/>
  <c r="AE53" i="113"/>
  <c r="AD53" i="113" s="1"/>
  <c r="W53" i="113"/>
  <c r="AB53" i="113"/>
  <c r="AA53" i="113" s="1"/>
  <c r="Q37" i="113"/>
  <c r="U37" i="113"/>
  <c r="Z37" i="113"/>
  <c r="AE37" i="113"/>
  <c r="AD37" i="113" s="1"/>
  <c r="W37" i="113"/>
  <c r="AB37" i="113"/>
  <c r="AA37" i="113" s="1"/>
  <c r="S37" i="113"/>
  <c r="R37" i="113" s="1"/>
  <c r="AC37" i="113"/>
  <c r="T37" i="113"/>
  <c r="Y37" i="113"/>
  <c r="X37" i="113" s="1"/>
  <c r="S21" i="113"/>
  <c r="R21" i="113" s="1"/>
  <c r="Y21" i="113"/>
  <c r="X21" i="113" s="1"/>
  <c r="T21" i="113"/>
  <c r="Z21" i="113"/>
  <c r="AE21" i="113"/>
  <c r="AD21" i="113" s="1"/>
  <c r="Q21" i="113"/>
  <c r="U21" i="113"/>
  <c r="AB21" i="113"/>
  <c r="AA21" i="113" s="1"/>
  <c r="W21" i="113"/>
  <c r="AC21" i="113"/>
  <c r="AB194" i="113"/>
  <c r="AA194" i="113" s="1"/>
  <c r="T194" i="113"/>
  <c r="Y194" i="113"/>
  <c r="X194" i="113" s="1"/>
  <c r="AC194" i="113"/>
  <c r="Z194" i="113"/>
  <c r="AE194" i="113"/>
  <c r="AD194" i="113" s="1"/>
  <c r="W194" i="113"/>
  <c r="Q194" i="113"/>
  <c r="U194" i="113"/>
  <c r="S194" i="113"/>
  <c r="R194" i="113" s="1"/>
  <c r="T200" i="113"/>
  <c r="AE200" i="113"/>
  <c r="AD200" i="113" s="1"/>
  <c r="Q200" i="113"/>
  <c r="U200" i="113"/>
  <c r="AC200" i="113"/>
  <c r="Z200" i="113"/>
  <c r="S200" i="113"/>
  <c r="R200" i="113" s="1"/>
  <c r="W200" i="113"/>
  <c r="AB200" i="113"/>
  <c r="AA200" i="113" s="1"/>
  <c r="Y200" i="113"/>
  <c r="X200" i="113" s="1"/>
  <c r="S184" i="113"/>
  <c r="R184" i="113" s="1"/>
  <c r="W184" i="113"/>
  <c r="AB184" i="113"/>
  <c r="AA184" i="113" s="1"/>
  <c r="T184" i="113"/>
  <c r="Y184" i="113"/>
  <c r="X184" i="113" s="1"/>
  <c r="AC184" i="113"/>
  <c r="Z184" i="113"/>
  <c r="AE184" i="113"/>
  <c r="AD184" i="113" s="1"/>
  <c r="Q184" i="113"/>
  <c r="U184" i="113"/>
  <c r="T168" i="113"/>
  <c r="Z168" i="113"/>
  <c r="AE168" i="113"/>
  <c r="AD168" i="113" s="1"/>
  <c r="U168" i="113"/>
  <c r="Q168" i="113"/>
  <c r="W168" i="113"/>
  <c r="AB168" i="113"/>
  <c r="AA168" i="113" s="1"/>
  <c r="S168" i="113"/>
  <c r="R168" i="113" s="1"/>
  <c r="Y168" i="113"/>
  <c r="X168" i="113" s="1"/>
  <c r="AC168" i="113"/>
  <c r="U152" i="113"/>
  <c r="Z152" i="113"/>
  <c r="AE152" i="113"/>
  <c r="AD152" i="113" s="1"/>
  <c r="Q152" i="113"/>
  <c r="W152" i="113"/>
  <c r="S152" i="113"/>
  <c r="R152" i="113" s="1"/>
  <c r="AB152" i="113"/>
  <c r="AA152" i="113" s="1"/>
  <c r="T152" i="113"/>
  <c r="Y152" i="113"/>
  <c r="X152" i="113" s="1"/>
  <c r="AC152" i="113"/>
  <c r="Q136" i="113"/>
  <c r="U136" i="113"/>
  <c r="AE136" i="113"/>
  <c r="AD136" i="113" s="1"/>
  <c r="W136" i="113"/>
  <c r="AB136" i="113"/>
  <c r="AA136" i="113" s="1"/>
  <c r="S136" i="113"/>
  <c r="R136" i="113" s="1"/>
  <c r="Y136" i="113"/>
  <c r="X136" i="113" s="1"/>
  <c r="AC136" i="113"/>
  <c r="T136" i="113"/>
  <c r="Z136" i="113"/>
  <c r="Q120" i="113"/>
  <c r="U120" i="113"/>
  <c r="W120" i="113"/>
  <c r="AB120" i="113"/>
  <c r="AA120" i="113" s="1"/>
  <c r="S120" i="113"/>
  <c r="R120" i="113" s="1"/>
  <c r="Y120" i="113"/>
  <c r="X120" i="113" s="1"/>
  <c r="AC120" i="113"/>
  <c r="T120" i="113"/>
  <c r="Z120" i="113"/>
  <c r="Q104" i="113"/>
  <c r="U104" i="113"/>
  <c r="AE104" i="113"/>
  <c r="AD104" i="113" s="1"/>
  <c r="W104" i="113"/>
  <c r="AB104" i="113"/>
  <c r="AA104" i="113" s="1"/>
  <c r="S104" i="113"/>
  <c r="R104" i="113" s="1"/>
  <c r="AC104" i="113"/>
  <c r="T104" i="113"/>
  <c r="Z104" i="113"/>
  <c r="Q88" i="113"/>
  <c r="U88" i="113"/>
  <c r="AE88" i="113"/>
  <c r="AD88" i="113" s="1"/>
  <c r="W88" i="113"/>
  <c r="AB88" i="113"/>
  <c r="AA88" i="113" s="1"/>
  <c r="S88" i="113"/>
  <c r="R88" i="113" s="1"/>
  <c r="Y88" i="113"/>
  <c r="X88" i="113" s="1"/>
  <c r="AC88" i="113"/>
  <c r="T88" i="113"/>
  <c r="Z88" i="113"/>
  <c r="Q72" i="113"/>
  <c r="U72" i="113"/>
  <c r="S72" i="113"/>
  <c r="R72" i="113" s="1"/>
  <c r="W72" i="113"/>
  <c r="AB72" i="113"/>
  <c r="AA72" i="113" s="1"/>
  <c r="T72" i="113"/>
  <c r="Y72" i="113"/>
  <c r="X72" i="113" s="1"/>
  <c r="AC72" i="113"/>
  <c r="Z72" i="113"/>
  <c r="AE72" i="113"/>
  <c r="AD72" i="113" s="1"/>
  <c r="Q56" i="113"/>
  <c r="U56" i="113"/>
  <c r="S56" i="113"/>
  <c r="R56" i="113" s="1"/>
  <c r="W56" i="113"/>
  <c r="AB56" i="113"/>
  <c r="AA56" i="113" s="1"/>
  <c r="T56" i="113"/>
  <c r="Y56" i="113"/>
  <c r="X56" i="113" s="1"/>
  <c r="AC56" i="113"/>
  <c r="Z56" i="113"/>
  <c r="AE56" i="113"/>
  <c r="AD56" i="113" s="1"/>
  <c r="T40" i="113"/>
  <c r="Y40" i="113"/>
  <c r="X40" i="113" s="1"/>
  <c r="AC40" i="113"/>
  <c r="Z40" i="113"/>
  <c r="AE40" i="113"/>
  <c r="AD40" i="113" s="1"/>
  <c r="Q40" i="113"/>
  <c r="U40" i="113"/>
  <c r="S40" i="113"/>
  <c r="R40" i="113" s="1"/>
  <c r="W40" i="113"/>
  <c r="AB40" i="113"/>
  <c r="AA40" i="113" s="1"/>
  <c r="T24" i="113"/>
  <c r="Y24" i="113"/>
  <c r="X24" i="113" s="1"/>
  <c r="AE24" i="113"/>
  <c r="AD24" i="113" s="1"/>
  <c r="Z24" i="113"/>
  <c r="Q24" i="113"/>
  <c r="U24" i="113"/>
  <c r="AB24" i="113"/>
  <c r="AA24" i="113" s="1"/>
  <c r="S24" i="113"/>
  <c r="R24" i="113" s="1"/>
  <c r="W24" i="113"/>
  <c r="AC24" i="113"/>
  <c r="AE198" i="113"/>
  <c r="AD198" i="113" s="1"/>
  <c r="S198" i="113"/>
  <c r="R198" i="113" s="1"/>
  <c r="W198" i="113"/>
  <c r="AB198" i="113"/>
  <c r="AA198" i="113" s="1"/>
  <c r="U198" i="113"/>
  <c r="T198" i="113"/>
  <c r="Y198" i="113"/>
  <c r="X198" i="113" s="1"/>
  <c r="AC198" i="113"/>
  <c r="Z198" i="113"/>
  <c r="Q198" i="113"/>
  <c r="Z158" i="113"/>
  <c r="Q158" i="113"/>
  <c r="U158" i="113"/>
  <c r="AB158" i="113"/>
  <c r="AA158" i="113" s="1"/>
  <c r="S158" i="113"/>
  <c r="R158" i="113" s="1"/>
  <c r="W158" i="113"/>
  <c r="AC158" i="113"/>
  <c r="T158" i="113"/>
  <c r="Y158" i="113"/>
  <c r="X158" i="113" s="1"/>
  <c r="AE158" i="113"/>
  <c r="AD158" i="113" s="1"/>
  <c r="Y122" i="113"/>
  <c r="X122" i="113" s="1"/>
  <c r="Q122" i="113"/>
  <c r="U122" i="113"/>
  <c r="Z122" i="113"/>
  <c r="S122" i="113"/>
  <c r="R122" i="113" s="1"/>
  <c r="W122" i="113"/>
  <c r="AB122" i="113"/>
  <c r="AA122" i="113" s="1"/>
  <c r="T122" i="113"/>
  <c r="AC122" i="113"/>
  <c r="Y90" i="113"/>
  <c r="X90" i="113" s="1"/>
  <c r="AE90" i="113"/>
  <c r="AD90" i="113" s="1"/>
  <c r="Q90" i="113"/>
  <c r="U90" i="113"/>
  <c r="Z90" i="113"/>
  <c r="S90" i="113"/>
  <c r="R90" i="113" s="1"/>
  <c r="W90" i="113"/>
  <c r="AB90" i="113"/>
  <c r="AA90" i="113" s="1"/>
  <c r="T90" i="113"/>
  <c r="AC90" i="113"/>
  <c r="S62" i="113"/>
  <c r="R62" i="113" s="1"/>
  <c r="W62" i="113"/>
  <c r="AB62" i="113"/>
  <c r="AA62" i="113" s="1"/>
  <c r="T62" i="113"/>
  <c r="Y62" i="113"/>
  <c r="X62" i="113" s="1"/>
  <c r="AC62" i="113"/>
  <c r="Z62" i="113"/>
  <c r="AE62" i="113"/>
  <c r="AD62" i="113" s="1"/>
  <c r="Q62" i="113"/>
  <c r="U62" i="113"/>
  <c r="Z30" i="113"/>
  <c r="AE30" i="113"/>
  <c r="AD30" i="113" s="1"/>
  <c r="Q30" i="113"/>
  <c r="U30" i="113"/>
  <c r="S30" i="113"/>
  <c r="R30" i="113" s="1"/>
  <c r="W30" i="113"/>
  <c r="AB30" i="113"/>
  <c r="AA30" i="113" s="1"/>
  <c r="T30" i="113"/>
  <c r="Y30" i="113"/>
  <c r="X30" i="113" s="1"/>
  <c r="AC30" i="113"/>
  <c r="S195" i="113"/>
  <c r="R195" i="113" s="1"/>
  <c r="T195" i="113"/>
  <c r="Y195" i="113"/>
  <c r="X195" i="113" s="1"/>
  <c r="AB195" i="113"/>
  <c r="AA195" i="113" s="1"/>
  <c r="AC195" i="113"/>
  <c r="Q195" i="113"/>
  <c r="U195" i="113"/>
  <c r="Z195" i="113"/>
  <c r="AE195" i="113"/>
  <c r="AD195" i="113" s="1"/>
  <c r="W195" i="113"/>
  <c r="Q179" i="113"/>
  <c r="U179" i="113"/>
  <c r="Z179" i="113"/>
  <c r="AE179" i="113"/>
  <c r="AD179" i="113" s="1"/>
  <c r="W179" i="113"/>
  <c r="AB179" i="113"/>
  <c r="AA179" i="113" s="1"/>
  <c r="S179" i="113"/>
  <c r="R179" i="113" s="1"/>
  <c r="AC179" i="113"/>
  <c r="T179" i="113"/>
  <c r="Y179" i="113"/>
  <c r="X179" i="113" s="1"/>
  <c r="T163" i="113"/>
  <c r="Z163" i="113"/>
  <c r="AE163" i="113"/>
  <c r="AD163" i="113" s="1"/>
  <c r="Q163" i="113"/>
  <c r="U163" i="113"/>
  <c r="AB163" i="113"/>
  <c r="AA163" i="113" s="1"/>
  <c r="W163" i="113"/>
  <c r="AC163" i="113"/>
  <c r="S163" i="113"/>
  <c r="R163" i="113" s="1"/>
  <c r="Y163" i="113"/>
  <c r="X163" i="113" s="1"/>
  <c r="S147" i="113"/>
  <c r="R147" i="113" s="1"/>
  <c r="Y147" i="113"/>
  <c r="X147" i="113" s="1"/>
  <c r="AC147" i="113"/>
  <c r="T147" i="113"/>
  <c r="Z147" i="113"/>
  <c r="Q147" i="113"/>
  <c r="U147" i="113"/>
  <c r="AE147" i="113"/>
  <c r="AD147" i="113" s="1"/>
  <c r="W147" i="113"/>
  <c r="AB147" i="113"/>
  <c r="AA147" i="113" s="1"/>
  <c r="T131" i="113"/>
  <c r="Y131" i="113"/>
  <c r="X131" i="113" s="1"/>
  <c r="Q131" i="113"/>
  <c r="Z131" i="113"/>
  <c r="AE131" i="113"/>
  <c r="AD131" i="113" s="1"/>
  <c r="U131" i="113"/>
  <c r="AB131" i="113"/>
  <c r="AA131" i="113" s="1"/>
  <c r="S131" i="113"/>
  <c r="R131" i="113" s="1"/>
  <c r="W131" i="113"/>
  <c r="AC131" i="113"/>
  <c r="T115" i="113"/>
  <c r="Q115" i="113"/>
  <c r="Z115" i="113"/>
  <c r="AE115" i="113"/>
  <c r="AD115" i="113" s="1"/>
  <c r="U115" i="113"/>
  <c r="AB115" i="113"/>
  <c r="AA115" i="113" s="1"/>
  <c r="S115" i="113"/>
  <c r="R115" i="113" s="1"/>
  <c r="W115" i="113"/>
  <c r="AC115" i="113"/>
  <c r="T99" i="113"/>
  <c r="Q99" i="113"/>
  <c r="Z99" i="113"/>
  <c r="AE99" i="113"/>
  <c r="AD99" i="113" s="1"/>
  <c r="U99" i="113"/>
  <c r="AB99" i="113"/>
  <c r="AA99" i="113" s="1"/>
  <c r="S99" i="113"/>
  <c r="R99" i="113" s="1"/>
  <c r="W99" i="113"/>
  <c r="AC99" i="113"/>
  <c r="T83" i="113"/>
  <c r="Y83" i="113"/>
  <c r="X83" i="113" s="1"/>
  <c r="Q83" i="113"/>
  <c r="Z83" i="113"/>
  <c r="AE83" i="113"/>
  <c r="AD83" i="113" s="1"/>
  <c r="U83" i="113"/>
  <c r="AB83" i="113"/>
  <c r="AA83" i="113" s="1"/>
  <c r="S83" i="113"/>
  <c r="R83" i="113" s="1"/>
  <c r="W83" i="113"/>
  <c r="AC83" i="113"/>
  <c r="T67" i="113"/>
  <c r="Y67" i="113"/>
  <c r="X67" i="113" s="1"/>
  <c r="Q67" i="113"/>
  <c r="U67" i="113"/>
  <c r="Z67" i="113"/>
  <c r="AE67" i="113"/>
  <c r="AD67" i="113" s="1"/>
  <c r="W67" i="113"/>
  <c r="AB67" i="113"/>
  <c r="AA67" i="113" s="1"/>
  <c r="S67" i="113"/>
  <c r="R67" i="113" s="1"/>
  <c r="AC67" i="113"/>
  <c r="T51" i="113"/>
  <c r="Y51" i="113"/>
  <c r="X51" i="113" s="1"/>
  <c r="Q51" i="113"/>
  <c r="U51" i="113"/>
  <c r="Z51" i="113"/>
  <c r="AE51" i="113"/>
  <c r="AD51" i="113" s="1"/>
  <c r="W51" i="113"/>
  <c r="AB51" i="113"/>
  <c r="AA51" i="113" s="1"/>
  <c r="S51" i="113"/>
  <c r="R51" i="113" s="1"/>
  <c r="AC51" i="113"/>
  <c r="W35" i="113"/>
  <c r="AB35" i="113"/>
  <c r="AA35" i="113" s="1"/>
  <c r="S35" i="113"/>
  <c r="R35" i="113" s="1"/>
  <c r="AC35" i="113"/>
  <c r="T35" i="113"/>
  <c r="Y35" i="113"/>
  <c r="X35" i="113" s="1"/>
  <c r="Q35" i="113"/>
  <c r="U35" i="113"/>
  <c r="Z35" i="113"/>
  <c r="AE35" i="113"/>
  <c r="AD35" i="113" s="1"/>
  <c r="T19" i="113"/>
  <c r="Y19" i="113"/>
  <c r="X19" i="113" s="1"/>
  <c r="Q19" i="113"/>
  <c r="U19" i="113"/>
  <c r="Z19" i="113"/>
  <c r="AE19" i="113"/>
  <c r="AD19" i="113" s="1"/>
  <c r="W19" i="113"/>
  <c r="AB19" i="113"/>
  <c r="AA19" i="113" s="1"/>
  <c r="S19" i="113"/>
  <c r="R19" i="113" s="1"/>
  <c r="AC19" i="113"/>
  <c r="T11" i="113"/>
  <c r="AC11" i="113"/>
  <c r="AE11" i="113"/>
  <c r="AD11" i="113" s="1"/>
  <c r="Q11" i="113"/>
  <c r="U11" i="113"/>
  <c r="Z11" i="113"/>
  <c r="S11" i="113"/>
  <c r="R11" i="113" s="1"/>
  <c r="W11" i="113"/>
  <c r="AB11" i="113"/>
  <c r="AA11" i="113" s="1"/>
  <c r="B11" i="7"/>
  <c r="AA401" i="103"/>
  <c r="S401" i="103"/>
  <c r="AD401" i="103"/>
  <c r="B15" i="7" s="1"/>
  <c r="AJ100" i="103"/>
  <c r="AL100" i="103"/>
  <c r="AI100" i="103" s="1"/>
  <c r="AL232" i="103"/>
  <c r="AI232" i="103" s="1"/>
  <c r="AJ232" i="103"/>
  <c r="AJ274" i="103"/>
  <c r="AL274" i="103"/>
  <c r="AI274" i="103" s="1"/>
  <c r="AJ276" i="103"/>
  <c r="AL276" i="103"/>
  <c r="AI276" i="103" s="1"/>
  <c r="AJ223" i="103"/>
  <c r="AL223" i="103"/>
  <c r="AI223" i="103" s="1"/>
  <c r="AL209" i="103"/>
  <c r="AI209" i="103" s="1"/>
  <c r="AL134" i="103"/>
  <c r="AI134" i="103" s="1"/>
  <c r="AL197" i="103"/>
  <c r="AI197" i="103" s="1"/>
  <c r="AL317" i="103"/>
  <c r="AI317" i="103" s="1"/>
  <c r="AL213" i="103"/>
  <c r="AI213" i="103" s="1"/>
  <c r="AL361" i="103"/>
  <c r="AI361" i="103" s="1"/>
  <c r="AL239" i="103"/>
  <c r="AI239" i="103" s="1"/>
  <c r="AL95" i="103"/>
  <c r="AI95" i="103" s="1"/>
  <c r="AL183" i="103"/>
  <c r="AI183" i="103" s="1"/>
  <c r="AL72" i="103"/>
  <c r="AI72" i="103" s="1"/>
  <c r="AL320" i="103"/>
  <c r="AI320" i="103" s="1"/>
  <c r="AL220" i="103"/>
  <c r="AI220" i="103" s="1"/>
  <c r="AL329" i="103"/>
  <c r="AI329" i="103" s="1"/>
  <c r="AL395" i="103"/>
  <c r="AI395" i="103" s="1"/>
  <c r="AL374" i="103"/>
  <c r="AI374" i="103" s="1"/>
  <c r="AL55" i="103"/>
  <c r="AI55" i="103" s="1"/>
  <c r="AJ63" i="103"/>
  <c r="AL63" i="103"/>
  <c r="AI63" i="103" s="1"/>
  <c r="AJ144" i="103"/>
  <c r="AL144" i="103"/>
  <c r="AI144" i="103" s="1"/>
  <c r="AL272" i="103"/>
  <c r="AI272" i="103" s="1"/>
  <c r="AJ251" i="103"/>
  <c r="AL251" i="103"/>
  <c r="AI251" i="103" s="1"/>
  <c r="AL353" i="103"/>
  <c r="AI353" i="103" s="1"/>
  <c r="AL319" i="103"/>
  <c r="AI319" i="103" s="1"/>
  <c r="AJ257" i="103"/>
  <c r="AL257" i="103"/>
  <c r="AI257" i="103" s="1"/>
  <c r="AL230" i="103"/>
  <c r="AI230" i="103" s="1"/>
  <c r="AJ246" i="103"/>
  <c r="AL246" i="103"/>
  <c r="AI246" i="103" s="1"/>
  <c r="AJ346" i="103"/>
  <c r="AL346" i="103"/>
  <c r="AI346" i="103" s="1"/>
  <c r="AJ87" i="103"/>
  <c r="AL87" i="103"/>
  <c r="AI87" i="103" s="1"/>
  <c r="AL321" i="103"/>
  <c r="AI321" i="103" s="1"/>
  <c r="AJ367" i="103"/>
  <c r="AL367" i="103"/>
  <c r="AI367" i="103" s="1"/>
  <c r="AJ294" i="103"/>
  <c r="AL294" i="103"/>
  <c r="AI294" i="103" s="1"/>
  <c r="AL75" i="103"/>
  <c r="AI75" i="103" s="1"/>
  <c r="AL326" i="103"/>
  <c r="AI326" i="103" s="1"/>
  <c r="AL218" i="103"/>
  <c r="AI218" i="103" s="1"/>
  <c r="AI167" i="113"/>
  <c r="AI197" i="113"/>
  <c r="AI118" i="113"/>
  <c r="AI44" i="113"/>
  <c r="AI45" i="113"/>
  <c r="AI179" i="113"/>
  <c r="AI160" i="113"/>
  <c r="AI71" i="113"/>
  <c r="AJ184" i="103"/>
  <c r="AL184" i="103"/>
  <c r="AI184" i="103" s="1"/>
  <c r="AJ312" i="103"/>
  <c r="AL312" i="103"/>
  <c r="AI312" i="103" s="1"/>
  <c r="AJ19" i="103"/>
  <c r="AL19" i="103"/>
  <c r="AI19" i="103" s="1"/>
  <c r="L10" i="113"/>
  <c r="Y10" i="113" s="1"/>
  <c r="X10" i="113" s="1"/>
  <c r="L182" i="113"/>
  <c r="AK182" i="113"/>
  <c r="AH182" i="113" s="1"/>
  <c r="AK142" i="113"/>
  <c r="AH142" i="113" s="1"/>
  <c r="L142" i="113"/>
  <c r="L78" i="113"/>
  <c r="L42" i="113"/>
  <c r="AK181" i="113"/>
  <c r="AH181" i="113" s="1"/>
  <c r="L181" i="113"/>
  <c r="L149" i="113"/>
  <c r="AK149" i="113"/>
  <c r="AH149" i="113" s="1"/>
  <c r="L101" i="113"/>
  <c r="Y101" i="113" s="1"/>
  <c r="X101" i="113" s="1"/>
  <c r="AK101" i="113"/>
  <c r="AH101" i="113" s="1"/>
  <c r="L69" i="113"/>
  <c r="L53" i="113"/>
  <c r="L194" i="113"/>
  <c r="L200" i="113"/>
  <c r="AK200" i="113"/>
  <c r="AH200" i="113" s="1"/>
  <c r="AK184" i="113"/>
  <c r="AH184" i="113" s="1"/>
  <c r="L184" i="113"/>
  <c r="L168" i="113"/>
  <c r="L136" i="113"/>
  <c r="L120" i="113"/>
  <c r="AK120" i="113" s="1"/>
  <c r="AH120" i="113" s="1"/>
  <c r="L104" i="113"/>
  <c r="AK104" i="113" s="1"/>
  <c r="AH104" i="113" s="1"/>
  <c r="L88" i="113"/>
  <c r="L72" i="113"/>
  <c r="AK56" i="113"/>
  <c r="AH56" i="113" s="1"/>
  <c r="L56" i="113"/>
  <c r="AK40" i="113"/>
  <c r="AH40" i="113" s="1"/>
  <c r="L40" i="113"/>
  <c r="AK24" i="113"/>
  <c r="AH24" i="113" s="1"/>
  <c r="L24" i="113"/>
  <c r="L198" i="113"/>
  <c r="L158" i="113"/>
  <c r="AK158" i="113"/>
  <c r="AH158" i="113" s="1"/>
  <c r="L122" i="113"/>
  <c r="AK122" i="113" s="1"/>
  <c r="AH122" i="113" s="1"/>
  <c r="L62" i="113"/>
  <c r="AK62" i="113"/>
  <c r="AH62" i="113" s="1"/>
  <c r="AK30" i="113"/>
  <c r="AH30" i="113" s="1"/>
  <c r="L30" i="113"/>
  <c r="L195" i="113"/>
  <c r="L163" i="113"/>
  <c r="AK163" i="113"/>
  <c r="AH163" i="113" s="1"/>
  <c r="L147" i="113"/>
  <c r="AK115" i="113"/>
  <c r="AH115" i="113" s="1"/>
  <c r="L115" i="113"/>
  <c r="Y115" i="113" s="1"/>
  <c r="X115" i="113" s="1"/>
  <c r="AK99" i="113"/>
  <c r="AH99" i="113" s="1"/>
  <c r="L99" i="113"/>
  <c r="Y99" i="113" s="1"/>
  <c r="X99" i="113" s="1"/>
  <c r="AK83" i="113"/>
  <c r="AH83" i="113" s="1"/>
  <c r="L83" i="113"/>
  <c r="L67" i="113"/>
  <c r="AK67" i="113"/>
  <c r="AH67" i="113" s="1"/>
  <c r="AK51" i="113"/>
  <c r="AH51" i="113" s="1"/>
  <c r="L51" i="113"/>
  <c r="L35" i="113"/>
  <c r="L11" i="113"/>
  <c r="Y11" i="113" s="1"/>
  <c r="X11" i="113" s="1"/>
  <c r="AI21" i="113"/>
  <c r="AI165" i="113"/>
  <c r="AI141" i="113"/>
  <c r="AI20" i="113"/>
  <c r="AI110" i="113"/>
  <c r="AI37" i="113"/>
  <c r="AI155" i="113"/>
  <c r="AL282" i="103"/>
  <c r="AI282" i="103" s="1"/>
  <c r="AJ328" i="103"/>
  <c r="AL328" i="103"/>
  <c r="AI328" i="103" s="1"/>
  <c r="AL217" i="103"/>
  <c r="AI217" i="103" s="1"/>
  <c r="AJ198" i="103"/>
  <c r="AL198" i="103"/>
  <c r="AI198" i="103" s="1"/>
  <c r="AJ248" i="103"/>
  <c r="AL248" i="103"/>
  <c r="AI248" i="103" s="1"/>
  <c r="L174" i="113"/>
  <c r="L134" i="113"/>
  <c r="AK134" i="113"/>
  <c r="AH134" i="113" s="1"/>
  <c r="L102" i="113"/>
  <c r="Y102" i="113" s="1"/>
  <c r="X102" i="113" s="1"/>
  <c r="L70" i="113"/>
  <c r="L34" i="113"/>
  <c r="L193" i="113"/>
  <c r="L177" i="113"/>
  <c r="AK177" i="113"/>
  <c r="AH177" i="113" s="1"/>
  <c r="L161" i="113"/>
  <c r="AK161" i="113"/>
  <c r="AH161" i="113" s="1"/>
  <c r="L145" i="113"/>
  <c r="L113" i="113"/>
  <c r="Y113" i="113" s="1"/>
  <c r="X113" i="113" s="1"/>
  <c r="L97" i="113"/>
  <c r="AK97" i="113" s="1"/>
  <c r="AH97" i="113" s="1"/>
  <c r="L81" i="113"/>
  <c r="AK81" i="113"/>
  <c r="AH81" i="113" s="1"/>
  <c r="L65" i="113"/>
  <c r="AK65" i="113"/>
  <c r="AH65" i="113" s="1"/>
  <c r="AI49" i="113"/>
  <c r="AK33" i="113"/>
  <c r="AH33" i="113" s="1"/>
  <c r="L33" i="113"/>
  <c r="L17" i="113"/>
  <c r="L178" i="113"/>
  <c r="AK178" i="113"/>
  <c r="AH178" i="113" s="1"/>
  <c r="L196" i="113"/>
  <c r="L164" i="113"/>
  <c r="AK164" i="113"/>
  <c r="AH164" i="113" s="1"/>
  <c r="L148" i="113"/>
  <c r="AK132" i="113"/>
  <c r="AH132" i="113" s="1"/>
  <c r="L132" i="113"/>
  <c r="L116" i="113"/>
  <c r="AK116" i="113" s="1"/>
  <c r="AH116" i="113" s="1"/>
  <c r="L100" i="113"/>
  <c r="Y100" i="113" s="1"/>
  <c r="X100" i="113" s="1"/>
  <c r="L84" i="113"/>
  <c r="AK84" i="113"/>
  <c r="AH84" i="113" s="1"/>
  <c r="L68" i="113"/>
  <c r="L52" i="113"/>
  <c r="AK36" i="113"/>
  <c r="AH36" i="113" s="1"/>
  <c r="L36" i="113"/>
  <c r="L186" i="113"/>
  <c r="L146" i="113"/>
  <c r="AK146" i="113"/>
  <c r="AH146" i="113" s="1"/>
  <c r="L114" i="113"/>
  <c r="AK114" i="113" s="1"/>
  <c r="AH114" i="113" s="1"/>
  <c r="L82" i="113"/>
  <c r="AB82" i="113" s="1"/>
  <c r="AA82" i="113" s="1"/>
  <c r="L191" i="113"/>
  <c r="AK191" i="113"/>
  <c r="AH191" i="113" s="1"/>
  <c r="L159" i="113"/>
  <c r="AK159" i="113"/>
  <c r="AH159" i="113" s="1"/>
  <c r="AK95" i="113"/>
  <c r="AH95" i="113" s="1"/>
  <c r="L95" i="113"/>
  <c r="Y95" i="113" s="1"/>
  <c r="X95" i="113" s="1"/>
  <c r="L79" i="113"/>
  <c r="L63" i="113"/>
  <c r="L47" i="113"/>
  <c r="AK47" i="113"/>
  <c r="AH47" i="113" s="1"/>
  <c r="L31" i="113"/>
  <c r="AK31" i="113"/>
  <c r="AH31" i="113" s="1"/>
  <c r="L15" i="113"/>
  <c r="AI121" i="113"/>
  <c r="AI127" i="113"/>
  <c r="AI129" i="113"/>
  <c r="AI19" i="113"/>
  <c r="AI133" i="113"/>
  <c r="AI12" i="113"/>
  <c r="AI50" i="113"/>
  <c r="AJ88" i="103"/>
  <c r="AL88" i="103"/>
  <c r="AI88" i="103" s="1"/>
  <c r="AL51" i="103"/>
  <c r="AI51" i="103" s="1"/>
  <c r="AJ142" i="103"/>
  <c r="AL142" i="103"/>
  <c r="AI142" i="103" s="1"/>
  <c r="AJ379" i="103"/>
  <c r="AL379" i="103"/>
  <c r="AI379" i="103" s="1"/>
  <c r="AL41" i="103"/>
  <c r="AI41" i="103" s="1"/>
  <c r="AL176" i="103"/>
  <c r="AI176" i="103" s="1"/>
  <c r="AD201" i="114"/>
  <c r="B14" i="7" s="1"/>
  <c r="L166" i="113"/>
  <c r="AK166" i="113"/>
  <c r="AH166" i="113" s="1"/>
  <c r="L94" i="113"/>
  <c r="AK94" i="113" s="1"/>
  <c r="AH94" i="113" s="1"/>
  <c r="L58" i="113"/>
  <c r="L26" i="113"/>
  <c r="L189" i="113"/>
  <c r="AK173" i="113"/>
  <c r="AH173" i="113" s="1"/>
  <c r="L173" i="113"/>
  <c r="L157" i="113"/>
  <c r="L125" i="113"/>
  <c r="AK125" i="113" s="1"/>
  <c r="AH125" i="113" s="1"/>
  <c r="L109" i="113"/>
  <c r="AK109" i="113" s="1"/>
  <c r="AH109" i="113" s="1"/>
  <c r="L93" i="113"/>
  <c r="AK93" i="113" s="1"/>
  <c r="AH93" i="113" s="1"/>
  <c r="L77" i="113"/>
  <c r="L61" i="113"/>
  <c r="AK29" i="113"/>
  <c r="AH29" i="113" s="1"/>
  <c r="L29" i="113"/>
  <c r="L150" i="113"/>
  <c r="AK150" i="113"/>
  <c r="AH150" i="113" s="1"/>
  <c r="L192" i="113"/>
  <c r="L176" i="113"/>
  <c r="AK176" i="113"/>
  <c r="AH176" i="113" s="1"/>
  <c r="L144" i="113"/>
  <c r="L112" i="113"/>
  <c r="Y112" i="113" s="1"/>
  <c r="X112" i="113" s="1"/>
  <c r="L96" i="113"/>
  <c r="Y96" i="113" s="1"/>
  <c r="X96" i="113" s="1"/>
  <c r="L80" i="113"/>
  <c r="L64" i="113"/>
  <c r="AK64" i="113" s="1"/>
  <c r="AH64" i="113" s="1"/>
  <c r="AK48" i="113"/>
  <c r="AH48" i="113" s="1"/>
  <c r="L48" i="113"/>
  <c r="L32" i="113"/>
  <c r="AK32" i="113"/>
  <c r="AH32" i="113" s="1"/>
  <c r="L16" i="113"/>
  <c r="AK170" i="113"/>
  <c r="AH170" i="113" s="1"/>
  <c r="L170" i="113"/>
  <c r="L138" i="113"/>
  <c r="L106" i="113"/>
  <c r="AK106" i="113" s="1"/>
  <c r="AH106" i="113" s="1"/>
  <c r="L74" i="113"/>
  <c r="L46" i="113"/>
  <c r="L18" i="113"/>
  <c r="L187" i="113"/>
  <c r="L171" i="113"/>
  <c r="L139" i="113"/>
  <c r="AK139" i="113"/>
  <c r="AH139" i="113" s="1"/>
  <c r="L123" i="113"/>
  <c r="AK123" i="113" s="1"/>
  <c r="AH123" i="113" s="1"/>
  <c r="L107" i="113"/>
  <c r="Y107" i="113" s="1"/>
  <c r="X107" i="113" s="1"/>
  <c r="L91" i="113"/>
  <c r="L75" i="113"/>
  <c r="Y75" i="113" s="1"/>
  <c r="X75" i="113" s="1"/>
  <c r="AK59" i="113"/>
  <c r="AH59" i="113" s="1"/>
  <c r="L59" i="113"/>
  <c r="AK43" i="113"/>
  <c r="AH43" i="113" s="1"/>
  <c r="L43" i="113"/>
  <c r="L27" i="113"/>
  <c r="AK27" i="113"/>
  <c r="AH27" i="113" s="1"/>
  <c r="L9" i="113"/>
  <c r="AI85" i="113"/>
  <c r="AI143" i="113"/>
  <c r="AI180" i="113"/>
  <c r="AI111" i="113"/>
  <c r="AI54" i="113"/>
  <c r="AI130" i="113"/>
  <c r="AI126" i="113"/>
  <c r="AI87" i="113"/>
  <c r="AI13" i="113"/>
  <c r="AI22" i="113"/>
  <c r="AJ322" i="103"/>
  <c r="AL322" i="103"/>
  <c r="AI322" i="103" s="1"/>
  <c r="L190" i="113"/>
  <c r="AK190" i="113"/>
  <c r="AH190" i="113" s="1"/>
  <c r="AK154" i="113"/>
  <c r="AH154" i="113" s="1"/>
  <c r="L154" i="113"/>
  <c r="L8" i="113"/>
  <c r="L185" i="113"/>
  <c r="L169" i="113"/>
  <c r="L153" i="113"/>
  <c r="AK153" i="113"/>
  <c r="AH153" i="113" s="1"/>
  <c r="AK137" i="113"/>
  <c r="AH137" i="113" s="1"/>
  <c r="L137" i="113"/>
  <c r="L105" i="113"/>
  <c r="Y105" i="113" s="1"/>
  <c r="X105" i="113" s="1"/>
  <c r="AK89" i="113"/>
  <c r="AH89" i="113" s="1"/>
  <c r="L89" i="113"/>
  <c r="AK73" i="113"/>
  <c r="AH73" i="113" s="1"/>
  <c r="L73" i="113"/>
  <c r="L57" i="113"/>
  <c r="L41" i="113"/>
  <c r="L25" i="113"/>
  <c r="L7" i="113"/>
  <c r="AK7" i="113"/>
  <c r="AH7" i="113" s="1"/>
  <c r="AK14" i="113"/>
  <c r="AH14" i="113" s="1"/>
  <c r="L14" i="113"/>
  <c r="L188" i="113"/>
  <c r="L172" i="113"/>
  <c r="L156" i="113"/>
  <c r="AI140" i="113"/>
  <c r="L124" i="113"/>
  <c r="AK124" i="113" s="1"/>
  <c r="AH124" i="113" s="1"/>
  <c r="L108" i="113"/>
  <c r="AK108" i="113" s="1"/>
  <c r="AH108" i="113" s="1"/>
  <c r="L92" i="113"/>
  <c r="AK92" i="113"/>
  <c r="AH92" i="113" s="1"/>
  <c r="AI76" i="113"/>
  <c r="L60" i="113"/>
  <c r="L28" i="113"/>
  <c r="AK162" i="113"/>
  <c r="AH162" i="113" s="1"/>
  <c r="L162" i="113"/>
  <c r="L98" i="113"/>
  <c r="AK98" i="113" s="1"/>
  <c r="AH98" i="113" s="1"/>
  <c r="AK66" i="113"/>
  <c r="AH66" i="113" s="1"/>
  <c r="L66" i="113"/>
  <c r="L38" i="113"/>
  <c r="AK199" i="113"/>
  <c r="AH199" i="113" s="1"/>
  <c r="L199" i="113"/>
  <c r="L183" i="113"/>
  <c r="L151" i="113"/>
  <c r="AK151" i="113"/>
  <c r="AH151" i="113" s="1"/>
  <c r="L135" i="113"/>
  <c r="L119" i="113"/>
  <c r="AK119" i="113" s="1"/>
  <c r="AH119" i="113" s="1"/>
  <c r="L103" i="113"/>
  <c r="AK103" i="113" s="1"/>
  <c r="AH103" i="113" s="1"/>
  <c r="L55" i="113"/>
  <c r="AK55" i="113"/>
  <c r="AH55" i="113" s="1"/>
  <c r="AK39" i="113"/>
  <c r="AH39" i="113" s="1"/>
  <c r="L39" i="113"/>
  <c r="L23" i="113"/>
  <c r="AI6" i="113"/>
  <c r="AK6" i="113"/>
  <c r="AH6" i="113" s="1"/>
  <c r="AK165" i="113"/>
  <c r="AH165" i="113" s="1"/>
  <c r="AK129" i="113"/>
  <c r="AH129" i="113" s="1"/>
  <c r="AK133" i="113"/>
  <c r="AH133" i="113" s="1"/>
  <c r="AK50" i="113"/>
  <c r="AH50" i="113" s="1"/>
  <c r="AK143" i="113"/>
  <c r="AH143" i="113" s="1"/>
  <c r="AK45" i="113"/>
  <c r="AH45" i="113" s="1"/>
  <c r="AK160" i="113"/>
  <c r="AH160" i="113" s="1"/>
  <c r="AI152" i="113"/>
  <c r="AK152" i="113"/>
  <c r="AH152" i="113" s="1"/>
  <c r="AK13" i="113"/>
  <c r="AH13" i="113" s="1"/>
  <c r="AK20" i="113"/>
  <c r="AH20" i="113" s="1"/>
  <c r="AI128" i="113"/>
  <c r="AK128" i="113"/>
  <c r="AH128" i="113" s="1"/>
  <c r="AK127" i="113"/>
  <c r="AH127" i="113" s="1"/>
  <c r="AI90" i="113"/>
  <c r="AK90" i="113"/>
  <c r="AH90" i="113" s="1"/>
  <c r="AK85" i="113"/>
  <c r="AH85" i="113" s="1"/>
  <c r="AK167" i="113"/>
  <c r="AH167" i="113" s="1"/>
  <c r="AK197" i="113"/>
  <c r="AH197" i="113" s="1"/>
  <c r="AI117" i="113"/>
  <c r="AK117" i="113"/>
  <c r="AH117" i="113" s="1"/>
  <c r="AK118" i="113"/>
  <c r="AH118" i="113" s="1"/>
  <c r="AI131" i="113"/>
  <c r="AK131" i="113"/>
  <c r="AH131" i="113" s="1"/>
  <c r="AK179" i="113"/>
  <c r="AH179" i="113" s="1"/>
  <c r="AI175" i="113"/>
  <c r="AK175" i="113"/>
  <c r="AH175" i="113" s="1"/>
  <c r="AK130" i="113"/>
  <c r="AH130" i="113" s="1"/>
  <c r="AI86" i="113"/>
  <c r="AK86" i="113"/>
  <c r="AH86" i="113" s="1"/>
  <c r="AK71" i="113"/>
  <c r="AH71" i="113" s="1"/>
  <c r="AK87" i="113"/>
  <c r="AH87" i="113" s="1"/>
  <c r="AK37" i="113"/>
  <c r="AH37" i="113" s="1"/>
  <c r="B8" i="7"/>
  <c r="Q5" i="69"/>
  <c r="N119" i="69"/>
  <c r="U403" i="103"/>
  <c r="V401" i="103"/>
  <c r="C11" i="7" s="1"/>
  <c r="W401" i="103"/>
  <c r="D11" i="7" s="1"/>
  <c r="AE401" i="103"/>
  <c r="C15" i="7" s="1"/>
  <c r="AF401" i="103"/>
  <c r="D15" i="7" s="1"/>
  <c r="E15" i="7" s="1"/>
  <c r="Y201" i="114"/>
  <c r="C12" i="7" s="1"/>
  <c r="AB401" i="103"/>
  <c r="AC401" i="103"/>
  <c r="T401" i="103"/>
  <c r="AL201" i="114"/>
  <c r="D17" i="7" s="1"/>
  <c r="R401" i="103"/>
  <c r="Y401" i="103"/>
  <c r="Z401" i="103"/>
  <c r="N119" i="117" l="1"/>
  <c r="P5" i="117"/>
  <c r="D8" i="7" s="1"/>
  <c r="E8" i="7" s="1"/>
  <c r="O5" i="117"/>
  <c r="C8" i="7" s="1"/>
  <c r="O5" i="69"/>
  <c r="C7" i="7" s="1"/>
  <c r="B7" i="7"/>
  <c r="P5" i="69"/>
  <c r="D7" i="7" s="1"/>
  <c r="E17" i="7"/>
  <c r="AR201" i="114"/>
  <c r="BD201" i="114"/>
  <c r="AU201" i="114"/>
  <c r="AK105" i="113"/>
  <c r="AH105" i="113" s="1"/>
  <c r="AK107" i="113"/>
  <c r="AH107" i="113" s="1"/>
  <c r="AK112" i="113"/>
  <c r="AH112" i="113" s="1"/>
  <c r="AK82" i="113"/>
  <c r="AH82" i="113" s="1"/>
  <c r="AK100" i="113"/>
  <c r="AH100" i="113" s="1"/>
  <c r="AK113" i="113"/>
  <c r="AH113" i="113" s="1"/>
  <c r="AE120" i="113"/>
  <c r="AD120" i="113" s="1"/>
  <c r="AB119" i="113"/>
  <c r="AA119" i="113" s="1"/>
  <c r="Y93" i="113"/>
  <c r="X93" i="113" s="1"/>
  <c r="AE125" i="113"/>
  <c r="AD125" i="113" s="1"/>
  <c r="Y94" i="113"/>
  <c r="X94" i="113" s="1"/>
  <c r="Y97" i="113"/>
  <c r="X97" i="113" s="1"/>
  <c r="AK102" i="113"/>
  <c r="AH102" i="113" s="1"/>
  <c r="Y103" i="113"/>
  <c r="X103" i="113" s="1"/>
  <c r="Y98" i="113"/>
  <c r="X98" i="113" s="1"/>
  <c r="AE123" i="113"/>
  <c r="AD123" i="113" s="1"/>
  <c r="Y106" i="113"/>
  <c r="X106" i="113" s="1"/>
  <c r="Y114" i="113"/>
  <c r="X114" i="113" s="1"/>
  <c r="AK75" i="113"/>
  <c r="AH75" i="113" s="1"/>
  <c r="AK96" i="113"/>
  <c r="AH96" i="113" s="1"/>
  <c r="Y104" i="113"/>
  <c r="X104" i="113" s="1"/>
  <c r="Y109" i="113"/>
  <c r="X109" i="113" s="1"/>
  <c r="Y116" i="113"/>
  <c r="X116" i="113" s="1"/>
  <c r="AE122" i="113"/>
  <c r="AD122" i="113" s="1"/>
  <c r="Y108" i="113"/>
  <c r="X108" i="113" s="1"/>
  <c r="AE124" i="113"/>
  <c r="AD124" i="113" s="1"/>
  <c r="Y64" i="113"/>
  <c r="X64" i="113" s="1"/>
  <c r="AM201" i="114"/>
  <c r="AY201" i="114"/>
  <c r="AG201" i="114"/>
  <c r="B16" i="7" s="1"/>
  <c r="AP201" i="114"/>
  <c r="BB201" i="114"/>
  <c r="AE201" i="114"/>
  <c r="C14" i="7" s="1"/>
  <c r="AV201" i="114"/>
  <c r="AS201" i="114"/>
  <c r="X201" i="114"/>
  <c r="B12" i="7" s="1"/>
  <c r="AA201" i="114"/>
  <c r="B13" i="7" s="1"/>
  <c r="AB201" i="114"/>
  <c r="C13" i="7" s="1"/>
  <c r="R201" i="113"/>
  <c r="AO201" i="114"/>
  <c r="S201" i="113"/>
  <c r="AK10" i="113"/>
  <c r="AH10" i="113" s="1"/>
  <c r="AI201" i="114"/>
  <c r="D16" i="7" s="1"/>
  <c r="E16" i="7" s="1"/>
  <c r="AF201" i="114"/>
  <c r="D14" i="7" s="1"/>
  <c r="AX201" i="114"/>
  <c r="Z201" i="114"/>
  <c r="D12" i="7" s="1"/>
  <c r="E12" i="7" s="1"/>
  <c r="H12" i="7" s="1"/>
  <c r="BA201" i="114"/>
  <c r="AC201" i="114"/>
  <c r="D13" i="7" s="1"/>
  <c r="AK201" i="114"/>
  <c r="C17" i="7" s="1"/>
  <c r="AA203" i="114"/>
  <c r="AH201" i="114"/>
  <c r="C16" i="7" s="1"/>
  <c r="AZ201" i="114"/>
  <c r="BC201" i="114"/>
  <c r="AN201" i="114"/>
  <c r="AW201" i="114"/>
  <c r="AQ201" i="114"/>
  <c r="AT201" i="114"/>
  <c r="U201" i="113"/>
  <c r="V201" i="113"/>
  <c r="AI23" i="113"/>
  <c r="AI151" i="113"/>
  <c r="AI199" i="113"/>
  <c r="AI108" i="113"/>
  <c r="AI188" i="113"/>
  <c r="AI7" i="113"/>
  <c r="AI25" i="113"/>
  <c r="AI73" i="113"/>
  <c r="AI105" i="113"/>
  <c r="AI27" i="113"/>
  <c r="AI123" i="113"/>
  <c r="AI46" i="113"/>
  <c r="AI96" i="113"/>
  <c r="AI112" i="113"/>
  <c r="AI144" i="113"/>
  <c r="AK192" i="113"/>
  <c r="AH192" i="113" s="1"/>
  <c r="AI192" i="113"/>
  <c r="AI150" i="113"/>
  <c r="AI109" i="113"/>
  <c r="AI157" i="113"/>
  <c r="AI26" i="113"/>
  <c r="AI94" i="113"/>
  <c r="AI31" i="113"/>
  <c r="AI100" i="113"/>
  <c r="AI132" i="113"/>
  <c r="AI164" i="113"/>
  <c r="AI196" i="113"/>
  <c r="AI178" i="113"/>
  <c r="AI145" i="113"/>
  <c r="AI134" i="113"/>
  <c r="AI62" i="113"/>
  <c r="AI72" i="113"/>
  <c r="AI104" i="113"/>
  <c r="AK69" i="113"/>
  <c r="AH69" i="113" s="1"/>
  <c r="AI69" i="113"/>
  <c r="AI101" i="113"/>
  <c r="AI42" i="113"/>
  <c r="AI78" i="113"/>
  <c r="AI142" i="113"/>
  <c r="AI39" i="113"/>
  <c r="AI103" i="113"/>
  <c r="AI119" i="113"/>
  <c r="AI66" i="113"/>
  <c r="AI60" i="113"/>
  <c r="AI153" i="113"/>
  <c r="AI169" i="113"/>
  <c r="AI185" i="113"/>
  <c r="AI8" i="113"/>
  <c r="AI190" i="113"/>
  <c r="AI107" i="113"/>
  <c r="AI139" i="113"/>
  <c r="AI187" i="113"/>
  <c r="AI74" i="113"/>
  <c r="AI170" i="113"/>
  <c r="AI29" i="113"/>
  <c r="AI77" i="113"/>
  <c r="AI166" i="113"/>
  <c r="AI95" i="113"/>
  <c r="AI36" i="113"/>
  <c r="AI116" i="113"/>
  <c r="AI17" i="113"/>
  <c r="AI33" i="113"/>
  <c r="AI65" i="113"/>
  <c r="AI113" i="113"/>
  <c r="AI161" i="113"/>
  <c r="AI102" i="113"/>
  <c r="AI174" i="113"/>
  <c r="AI158" i="113"/>
  <c r="AI24" i="113"/>
  <c r="AI40" i="113"/>
  <c r="AI56" i="113"/>
  <c r="AI120" i="113"/>
  <c r="AI136" i="113"/>
  <c r="AI184" i="113"/>
  <c r="AI53" i="113"/>
  <c r="AI182" i="113"/>
  <c r="AI10" i="113"/>
  <c r="AI183" i="113"/>
  <c r="AI38" i="113"/>
  <c r="AI162" i="113"/>
  <c r="AI92" i="113"/>
  <c r="AI156" i="113"/>
  <c r="AI14" i="113"/>
  <c r="AI89" i="113"/>
  <c r="AI137" i="113"/>
  <c r="AI154" i="113"/>
  <c r="AI43" i="113"/>
  <c r="AI59" i="113"/>
  <c r="AI75" i="113"/>
  <c r="AI106" i="113"/>
  <c r="AI48" i="113"/>
  <c r="AI80" i="113"/>
  <c r="AI61" i="113"/>
  <c r="AI93" i="113"/>
  <c r="AI173" i="113"/>
  <c r="AI189" i="113"/>
  <c r="AI58" i="113"/>
  <c r="AI15" i="113"/>
  <c r="AI47" i="113"/>
  <c r="AI63" i="113"/>
  <c r="AI159" i="113"/>
  <c r="AI68" i="113"/>
  <c r="AI148" i="113"/>
  <c r="AI177" i="113"/>
  <c r="AI34" i="113"/>
  <c r="AI67" i="113"/>
  <c r="AI99" i="113"/>
  <c r="AI115" i="113"/>
  <c r="AI30" i="113"/>
  <c r="AI88" i="113"/>
  <c r="AI168" i="113"/>
  <c r="AI194" i="113"/>
  <c r="E14" i="7"/>
  <c r="AI55" i="113"/>
  <c r="AI135" i="113"/>
  <c r="AI98" i="113"/>
  <c r="AI28" i="113"/>
  <c r="AI124" i="113"/>
  <c r="AI172" i="113"/>
  <c r="AI41" i="113"/>
  <c r="AI57" i="113"/>
  <c r="AI9" i="113"/>
  <c r="Q201" i="113"/>
  <c r="AI91" i="113"/>
  <c r="AI171" i="113"/>
  <c r="AI18" i="113"/>
  <c r="AI138" i="113"/>
  <c r="AI16" i="113"/>
  <c r="AI32" i="113"/>
  <c r="AI64" i="113"/>
  <c r="AI176" i="113"/>
  <c r="AI125" i="113"/>
  <c r="AI79" i="113"/>
  <c r="AI191" i="113"/>
  <c r="AI82" i="113"/>
  <c r="AI114" i="113"/>
  <c r="AI146" i="113"/>
  <c r="AI186" i="113"/>
  <c r="AI52" i="113"/>
  <c r="AI84" i="113"/>
  <c r="AI81" i="113"/>
  <c r="AI97" i="113"/>
  <c r="AI193" i="113"/>
  <c r="AI70" i="113"/>
  <c r="AI11" i="113"/>
  <c r="AK11" i="113"/>
  <c r="AH11" i="113" s="1"/>
  <c r="AK35" i="113"/>
  <c r="AH35" i="113" s="1"/>
  <c r="AI35" i="113"/>
  <c r="AI51" i="113"/>
  <c r="AI83" i="113"/>
  <c r="AI147" i="113"/>
  <c r="AI163" i="113"/>
  <c r="AI195" i="113"/>
  <c r="AI122" i="113"/>
  <c r="AI198" i="113"/>
  <c r="AI200" i="113"/>
  <c r="AI149" i="113"/>
  <c r="AI181" i="113"/>
  <c r="X203" i="114"/>
  <c r="R403" i="103"/>
  <c r="E11" i="7"/>
  <c r="E7" i="7" l="1"/>
  <c r="H7" i="7" s="1"/>
  <c r="E13" i="7"/>
  <c r="F13" i="7" s="1"/>
  <c r="X201" i="113"/>
  <c r="C9" i="7" s="1"/>
  <c r="Y201" i="113"/>
  <c r="D9" i="7" s="1"/>
  <c r="W201" i="113"/>
  <c r="AD201" i="113"/>
  <c r="AE201" i="113"/>
  <c r="Z201" i="113"/>
  <c r="B10" i="7" s="1"/>
  <c r="Q203" i="113"/>
  <c r="AC201" i="113"/>
  <c r="AA201" i="113"/>
  <c r="C10" i="7" s="1"/>
  <c r="AB201" i="113"/>
  <c r="D10" i="7" s="1"/>
  <c r="T201" i="113"/>
  <c r="T203" i="113" s="1"/>
  <c r="E10" i="7" l="1"/>
  <c r="B9" i="7"/>
  <c r="E9" i="7" s="1"/>
  <c r="F9" i="7" s="1"/>
  <c r="H9" i="7" l="1"/>
</calcChain>
</file>

<file path=xl/comments1.xml><?xml version="1.0" encoding="utf-8"?>
<comments xmlns="http://schemas.openxmlformats.org/spreadsheetml/2006/main">
  <authors>
    <author>地域保健企画室</author>
  </authors>
  <commentList>
    <comment ref="H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1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2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3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4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5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H6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</commentList>
</comments>
</file>

<file path=xl/comments2.xml><?xml version="1.0" encoding="utf-8"?>
<comments xmlns="http://schemas.openxmlformats.org/spreadsheetml/2006/main">
  <authors>
    <author>地域保健企画室</author>
  </authors>
  <commentLis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9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0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  <comment ref="G1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准看の免許の場合、発行都道府県名を記入</t>
        </r>
      </text>
    </comment>
  </commentList>
</comments>
</file>

<file path=xl/sharedStrings.xml><?xml version="1.0" encoding="utf-8"?>
<sst xmlns="http://schemas.openxmlformats.org/spreadsheetml/2006/main" count="642" uniqueCount="274">
  <si>
    <t>氏　　名</t>
    <phoneticPr fontId="2"/>
  </si>
  <si>
    <t>医 籍 番 号</t>
    <phoneticPr fontId="2"/>
  </si>
  <si>
    <t>登 録 年 月 日
（YYYY/MM/DD)</t>
    <phoneticPr fontId="2"/>
  </si>
  <si>
    <t>採　用　年　月　日
（非常勤：主たる勤務先）</t>
    <phoneticPr fontId="2"/>
  </si>
  <si>
    <t>医</t>
    <rPh sb="0" eb="1">
      <t>イ</t>
    </rPh>
    <phoneticPr fontId="2"/>
  </si>
  <si>
    <t>療養病床</t>
    <rPh sb="0" eb="2">
      <t>リョウヨウ</t>
    </rPh>
    <rPh sb="2" eb="4">
      <t>ビョウショウ</t>
    </rPh>
    <phoneticPr fontId="2"/>
  </si>
  <si>
    <t>計</t>
    <phoneticPr fontId="2"/>
  </si>
  <si>
    <t>前年度1年間の日数</t>
    <rPh sb="0" eb="3">
      <t>ゼンネンド</t>
    </rPh>
    <rPh sb="4" eb="6">
      <t>ネンカン</t>
    </rPh>
    <rPh sb="7" eb="9">
      <t>ニッスウ</t>
    </rPh>
    <phoneticPr fontId="2"/>
  </si>
  <si>
    <t>登 録 年 月 日
（YYYY/MM/DD)</t>
    <phoneticPr fontId="2"/>
  </si>
  <si>
    <t>医　師　名　簿</t>
    <rPh sb="0" eb="1">
      <t>イ</t>
    </rPh>
    <rPh sb="2" eb="3">
      <t>シ</t>
    </rPh>
    <rPh sb="4" eb="5">
      <t>メイ</t>
    </rPh>
    <rPh sb="6" eb="7">
      <t>ボ</t>
    </rPh>
    <phoneticPr fontId="2"/>
  </si>
  <si>
    <t>病　棟　職　員　名　簿</t>
    <rPh sb="0" eb="1">
      <t>ヤマイ</t>
    </rPh>
    <rPh sb="2" eb="3">
      <t>ムネ</t>
    </rPh>
    <rPh sb="4" eb="5">
      <t>ショク</t>
    </rPh>
    <rPh sb="6" eb="7">
      <t>イン</t>
    </rPh>
    <rPh sb="8" eb="9">
      <t>メイ</t>
    </rPh>
    <rPh sb="10" eb="11">
      <t>ボ</t>
    </rPh>
    <phoneticPr fontId="2"/>
  </si>
  <si>
    <t>外　来　職　員　名　簿</t>
    <rPh sb="0" eb="1">
      <t>ソト</t>
    </rPh>
    <rPh sb="2" eb="3">
      <t>ライ</t>
    </rPh>
    <rPh sb="4" eb="5">
      <t>ショク</t>
    </rPh>
    <rPh sb="6" eb="7">
      <t>イン</t>
    </rPh>
    <rPh sb="8" eb="9">
      <t>メイ</t>
    </rPh>
    <rPh sb="10" eb="11">
      <t>ボ</t>
    </rPh>
    <phoneticPr fontId="2"/>
  </si>
  <si>
    <t>氏　　名</t>
    <phoneticPr fontId="2"/>
  </si>
  <si>
    <t>薬剤師</t>
    <rPh sb="0" eb="2">
      <t>ヤクザイ</t>
    </rPh>
    <rPh sb="2" eb="3">
      <t>シ</t>
    </rPh>
    <phoneticPr fontId="2"/>
  </si>
  <si>
    <t>言語療法士</t>
    <rPh sb="0" eb="2">
      <t>ゲンゴ</t>
    </rPh>
    <rPh sb="2" eb="5">
      <t>リョウホウシ</t>
    </rPh>
    <phoneticPr fontId="2"/>
  </si>
  <si>
    <t>コ メ デ ィ カ ル ス タ ッ フ 名 簿</t>
    <rPh sb="20" eb="21">
      <t>メイ</t>
    </rPh>
    <rPh sb="22" eb="23">
      <t>ボ</t>
    </rPh>
    <phoneticPr fontId="2"/>
  </si>
  <si>
    <t>臨床工学士</t>
    <rPh sb="0" eb="2">
      <t>リンショウ</t>
    </rPh>
    <rPh sb="2" eb="5">
      <t>コウガクシ</t>
    </rPh>
    <phoneticPr fontId="2"/>
  </si>
  <si>
    <t>免許番号</t>
    <rPh sb="0" eb="2">
      <t>メンキョ</t>
    </rPh>
    <rPh sb="2" eb="4">
      <t>バンゴウ</t>
    </rPh>
    <phoneticPr fontId="2"/>
  </si>
  <si>
    <t>歯科衛生士</t>
    <phoneticPr fontId="2"/>
  </si>
  <si>
    <t>氏　　名</t>
    <phoneticPr fontId="2"/>
  </si>
  <si>
    <t>事務職</t>
    <rPh sb="0" eb="2">
      <t>ジム</t>
    </rPh>
    <rPh sb="2" eb="3">
      <t>ショク</t>
    </rPh>
    <phoneticPr fontId="2"/>
  </si>
  <si>
    <t>そ の 他 の 職 員 名 簿</t>
    <rPh sb="4" eb="5">
      <t>タ</t>
    </rPh>
    <rPh sb="8" eb="9">
      <t>ショク</t>
    </rPh>
    <rPh sb="10" eb="11">
      <t>イン</t>
    </rPh>
    <rPh sb="12" eb="13">
      <t>メイ</t>
    </rPh>
    <rPh sb="14" eb="15">
      <t>ボ</t>
    </rPh>
    <phoneticPr fontId="2"/>
  </si>
  <si>
    <t>採用</t>
    <rPh sb="0" eb="2">
      <t>サイヨウ</t>
    </rPh>
    <phoneticPr fontId="2"/>
  </si>
  <si>
    <t>登録年月日</t>
    <phoneticPr fontId="2"/>
  </si>
  <si>
    <t>医　　師　　名　　簿</t>
    <rPh sb="0" eb="4">
      <t>イシ</t>
    </rPh>
    <rPh sb="6" eb="7">
      <t>メイ</t>
    </rPh>
    <rPh sb="9" eb="10">
      <t>ボ</t>
    </rPh>
    <phoneticPr fontId="2"/>
  </si>
  <si>
    <t>病　棟　名</t>
    <rPh sb="0" eb="1">
      <t>ヤマイ</t>
    </rPh>
    <rPh sb="2" eb="3">
      <t>ムネ</t>
    </rPh>
    <rPh sb="4" eb="5">
      <t>メイ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</si>
  <si>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</si>
  <si>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</si>
  <si>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</si>
  <si>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</si>
  <si>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新生児数</t>
    <rPh sb="0" eb="1">
      <t>シン</t>
    </rPh>
    <rPh sb="1" eb="2">
      <t>セイ</t>
    </rPh>
    <rPh sb="2" eb="3">
      <t>ジ</t>
    </rPh>
    <rPh sb="3" eb="4">
      <t>スウ</t>
    </rPh>
    <phoneticPr fontId="2"/>
  </si>
  <si>
    <t>+</t>
  </si>
  <si>
    <t>-</t>
  </si>
  <si>
    <t>医師</t>
    <rPh sb="0" eb="2">
      <t>イシ</t>
    </rPh>
    <phoneticPr fontId="2"/>
  </si>
  <si>
    <t>薬剤師</t>
    <rPh sb="0" eb="3">
      <t>ヤクザイシ</t>
    </rPh>
    <phoneticPr fontId="2"/>
  </si>
  <si>
    <t>法定定員</t>
    <rPh sb="0" eb="2">
      <t>ホウテイ</t>
    </rPh>
    <rPh sb="2" eb="4">
      <t>テイイン</t>
    </rPh>
    <phoneticPr fontId="2"/>
  </si>
  <si>
    <t>その他</t>
    <rPh sb="2" eb="3">
      <t>タ</t>
    </rPh>
    <phoneticPr fontId="2"/>
  </si>
  <si>
    <t>３．薬剤師数算定式</t>
    <rPh sb="2" eb="5">
      <t>ヤクザイシ</t>
    </rPh>
    <rPh sb="5" eb="6">
      <t>スウ</t>
    </rPh>
    <rPh sb="6" eb="8">
      <t>サンテイ</t>
    </rPh>
    <rPh sb="8" eb="9">
      <t>シキ</t>
    </rPh>
    <phoneticPr fontId="2"/>
  </si>
  <si>
    <t>医籍番号</t>
  </si>
  <si>
    <t>１日平均</t>
  </si>
  <si>
    <t>精神</t>
    <rPh sb="0" eb="2">
      <t>セイシン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</si>
  <si>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</si>
  <si>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</si>
  <si>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</si>
  <si>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</si>
  <si>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</si>
  <si>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</si>
  <si>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</si>
  <si>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</si>
  <si>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結核</t>
    <rPh sb="0" eb="2">
      <t>ケッカク</t>
    </rPh>
    <phoneticPr fontId="2"/>
  </si>
  <si>
    <t>患者数（延人数）</t>
    <rPh sb="0" eb="3">
      <t>カンジャスウ</t>
    </rPh>
    <rPh sb="4" eb="5">
      <t>ノ</t>
    </rPh>
    <rPh sb="5" eb="7">
      <t>ニンズウ</t>
    </rPh>
    <phoneticPr fontId="2"/>
  </si>
  <si>
    <t>歯科</t>
    <rPh sb="0" eb="2">
      <t>シカ</t>
    </rPh>
    <phoneticPr fontId="2"/>
  </si>
  <si>
    <t>日</t>
    <rPh sb="0" eb="1">
      <t>ニチ</t>
    </rPh>
    <phoneticPr fontId="2"/>
  </si>
  <si>
    <t>時間／週</t>
    <rPh sb="0" eb="2">
      <t>ジカン</t>
    </rPh>
    <rPh sb="3" eb="4">
      <t>シュウ</t>
    </rPh>
    <phoneticPr fontId="2"/>
  </si>
  <si>
    <t>勤務時間</t>
    <rPh sb="0" eb="2">
      <t>キンム</t>
    </rPh>
    <rPh sb="2" eb="4">
      <t>ジカン</t>
    </rPh>
    <phoneticPr fontId="2"/>
  </si>
  <si>
    <t>日勤</t>
    <rPh sb="0" eb="2">
      <t>ニッキン</t>
    </rPh>
    <phoneticPr fontId="2"/>
  </si>
  <si>
    <t>宿直</t>
    <rPh sb="0" eb="2">
      <t>シュクチョク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</si>
  <si>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</si>
  <si>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</si>
  <si>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人数</t>
    <rPh sb="0" eb="2">
      <t>ニンズウ</t>
    </rPh>
    <phoneticPr fontId="2"/>
  </si>
  <si>
    <t>外来診療日数</t>
    <rPh sb="0" eb="2">
      <t>ガイライ</t>
    </rPh>
    <rPh sb="2" eb="5">
      <t>シンリョウビ</t>
    </rPh>
    <rPh sb="5" eb="6">
      <t>スウ</t>
    </rPh>
    <phoneticPr fontId="2"/>
  </si>
  <si>
    <t>常勤換算数</t>
    <rPh sb="0" eb="2">
      <t>ジョウキン</t>
    </rPh>
    <rPh sb="2" eb="4">
      <t>カンザン</t>
    </rPh>
    <rPh sb="4" eb="5">
      <t>スウ</t>
    </rPh>
    <phoneticPr fontId="2"/>
  </si>
  <si>
    <t>充足率</t>
    <rPh sb="0" eb="2">
      <t>ジュウソク</t>
    </rPh>
    <rPh sb="2" eb="3">
      <t>リツ</t>
    </rPh>
    <phoneticPr fontId="2"/>
  </si>
  <si>
    <t>現員</t>
    <rPh sb="0" eb="2">
      <t>ゲンイン</t>
    </rPh>
    <phoneticPr fontId="2"/>
  </si>
  <si>
    <t>計</t>
    <rPh sb="0" eb="1">
      <t>ケイ</t>
    </rPh>
    <phoneticPr fontId="2"/>
  </si>
  <si>
    <t>歯科医師</t>
    <rPh sb="0" eb="2">
      <t>シカ</t>
    </rPh>
    <rPh sb="2" eb="4">
      <t>イシ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</si>
  <si>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</si>
  <si>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</si>
  <si>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常勤／　非常勤</t>
    <rPh sb="0" eb="2">
      <t>ジョウキン</t>
    </rPh>
    <rPh sb="4" eb="7">
      <t>ヒジョウキン</t>
    </rPh>
    <phoneticPr fontId="2"/>
  </si>
  <si>
    <t>採用年月日</t>
    <rPh sb="0" eb="2">
      <t>サイヨウ</t>
    </rPh>
    <rPh sb="2" eb="5">
      <t>ネンガッピ</t>
    </rPh>
    <phoneticPr fontId="2"/>
  </si>
  <si>
    <t>備考</t>
    <rPh sb="0" eb="2">
      <t>ビコウ</t>
    </rPh>
    <phoneticPr fontId="2"/>
  </si>
  <si>
    <t>診療科目</t>
    <rPh sb="0" eb="2">
      <t>シンリョウ</t>
    </rPh>
    <rPh sb="2" eb="4">
      <t>カモク</t>
    </rPh>
    <phoneticPr fontId="2"/>
  </si>
  <si>
    <t>正看</t>
    <rPh sb="0" eb="2">
      <t>セイカン</t>
    </rPh>
    <phoneticPr fontId="2"/>
  </si>
  <si>
    <t>換算</t>
    <rPh sb="0" eb="2">
      <t>カンザン</t>
    </rPh>
    <phoneticPr fontId="2"/>
  </si>
  <si>
    <t>施設名</t>
    <rPh sb="0" eb="2">
      <t>シセツ</t>
    </rPh>
    <rPh sb="2" eb="3">
      <t>メイ</t>
    </rPh>
    <phoneticPr fontId="2"/>
  </si>
  <si>
    <t>氏　名</t>
    <phoneticPr fontId="2"/>
  </si>
  <si>
    <t>別紙２</t>
    <rPh sb="0" eb="2">
      <t>ベッシ</t>
    </rPh>
    <phoneticPr fontId="2"/>
  </si>
  <si>
    <t>外来患者処方せん数</t>
    <rPh sb="0" eb="2">
      <t>ガイライ</t>
    </rPh>
    <rPh sb="2" eb="4">
      <t>カンジャ</t>
    </rPh>
    <rPh sb="4" eb="6">
      <t>ショホウ</t>
    </rPh>
    <rPh sb="8" eb="9">
      <t>スウ</t>
    </rPh>
    <phoneticPr fontId="2"/>
  </si>
  <si>
    <t>５．栄養士</t>
    <rPh sb="2" eb="5">
      <t>エイヨウシ</t>
    </rPh>
    <phoneticPr fontId="2"/>
  </si>
  <si>
    <t>病床１００床以上の病院について１名</t>
    <rPh sb="0" eb="2">
      <t>ビョウショウ</t>
    </rPh>
    <rPh sb="5" eb="6">
      <t>ショウ</t>
    </rPh>
    <rPh sb="6" eb="8">
      <t>イジョウ</t>
    </rPh>
    <rPh sb="9" eb="11">
      <t>ビョウイン</t>
    </rPh>
    <rPh sb="16" eb="17">
      <t>メイ</t>
    </rPh>
    <phoneticPr fontId="2"/>
  </si>
  <si>
    <t>６．歯科医師</t>
    <rPh sb="2" eb="4">
      <t>シカ</t>
    </rPh>
    <rPh sb="4" eb="6">
      <t>イシ</t>
    </rPh>
    <phoneticPr fontId="2"/>
  </si>
  <si>
    <t>区分</t>
    <rPh sb="0" eb="2">
      <t>クブン</t>
    </rPh>
    <phoneticPr fontId="2"/>
  </si>
  <si>
    <t>医　療　従　事　者　充　足　率</t>
    <rPh sb="0" eb="1">
      <t>イ</t>
    </rPh>
    <rPh sb="2" eb="3">
      <t>リョウ</t>
    </rPh>
    <rPh sb="4" eb="5">
      <t>ジュウ</t>
    </rPh>
    <rPh sb="6" eb="7">
      <t>コト</t>
    </rPh>
    <rPh sb="8" eb="9">
      <t>シャ</t>
    </rPh>
    <rPh sb="10" eb="11">
      <t>ミツル</t>
    </rPh>
    <rPh sb="12" eb="13">
      <t>アシ</t>
    </rPh>
    <rPh sb="14" eb="15">
      <t>リツ</t>
    </rPh>
    <phoneticPr fontId="2"/>
  </si>
  <si>
    <t>診療時間に関するデータ</t>
    <rPh sb="0" eb="2">
      <t>シンリョウ</t>
    </rPh>
    <rPh sb="2" eb="4">
      <t>ジカン</t>
    </rPh>
    <rPh sb="5" eb="6">
      <t>カン</t>
    </rPh>
    <phoneticPr fontId="2"/>
  </si>
  <si>
    <t>２．看護師数算定式</t>
    <rPh sb="4" eb="5">
      <t>シ</t>
    </rPh>
    <phoneticPr fontId="2"/>
  </si>
  <si>
    <t>一般</t>
    <rPh sb="0" eb="2">
      <t>イッパン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</si>
  <si>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</si>
  <si>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</si>
  <si>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</si>
  <si>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※</t>
    <phoneticPr fontId="2"/>
  </si>
  <si>
    <t>１．医師数算定式</t>
    <phoneticPr fontId="2"/>
  </si>
  <si>
    <t>=</t>
    <phoneticPr fontId="2"/>
  </si>
  <si>
    <t>P</t>
    <phoneticPr fontId="2"/>
  </si>
  <si>
    <t>※</t>
    <phoneticPr fontId="2"/>
  </si>
  <si>
    <t>Q</t>
    <phoneticPr fontId="2"/>
  </si>
  <si>
    <t>Yは小数点第１位を切り上げ整数とします。</t>
    <phoneticPr fontId="2"/>
  </si>
  <si>
    <t>－</t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</si>
  <si>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</si>
  <si>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</si>
  <si>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</si>
  <si>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放射線技師</t>
    <rPh sb="0" eb="3">
      <t>ホウシャセン</t>
    </rPh>
    <rPh sb="3" eb="5">
      <t>ギシ</t>
    </rPh>
    <phoneticPr fontId="2"/>
  </si>
  <si>
    <t>その他の職員</t>
    <rPh sb="2" eb="3">
      <t>タ</t>
    </rPh>
    <rPh sb="4" eb="6">
      <t>ショクイン</t>
    </rPh>
    <phoneticPr fontId="2"/>
  </si>
  <si>
    <t>4月</t>
    <rPh sb="1" eb="2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</si>
  <si>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</si>
  <si>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</si>
  <si>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</si>
  <si>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常勤
換算</t>
    <rPh sb="0" eb="2">
      <t>ジョウキン</t>
    </rPh>
    <rPh sb="3" eb="5">
      <t>カンザン</t>
    </rPh>
    <phoneticPr fontId="2"/>
  </si>
  <si>
    <t>氏　　名</t>
    <rPh sb="0" eb="1">
      <t>シ</t>
    </rPh>
    <rPh sb="3" eb="4">
      <t>メイ</t>
    </rPh>
    <phoneticPr fontId="2"/>
  </si>
  <si>
    <t>別紙１</t>
    <rPh sb="0" eb="2">
      <t>ベッシ</t>
    </rPh>
    <phoneticPr fontId="2"/>
  </si>
  <si>
    <t>准看</t>
    <rPh sb="0" eb="1">
      <t>ジュン</t>
    </rPh>
    <rPh sb="1" eb="2">
      <t>ミ</t>
    </rPh>
    <phoneticPr fontId="2"/>
  </si>
  <si>
    <t>助</t>
    <rPh sb="0" eb="1">
      <t>ジョ</t>
    </rPh>
    <phoneticPr fontId="2"/>
  </si>
  <si>
    <t>正</t>
    <rPh sb="0" eb="1">
      <t>セイ</t>
    </rPh>
    <phoneticPr fontId="2"/>
  </si>
  <si>
    <t>介</t>
    <rPh sb="0" eb="1">
      <t>スケ</t>
    </rPh>
    <phoneticPr fontId="2"/>
  </si>
  <si>
    <t>助産師（再掲）</t>
    <rPh sb="0" eb="2">
      <t>ジョサン</t>
    </rPh>
    <rPh sb="2" eb="3">
      <t>シ</t>
    </rPh>
    <rPh sb="4" eb="5">
      <t>サイ</t>
    </rPh>
    <rPh sb="5" eb="6">
      <t>ケイ</t>
    </rPh>
    <phoneticPr fontId="2"/>
  </si>
  <si>
    <t>Y</t>
    <phoneticPr fontId="2"/>
  </si>
  <si>
    <t>登録年月日</t>
    <phoneticPr fontId="2"/>
  </si>
  <si>
    <r>
      <t>合計</t>
    </r>
    <r>
      <rPr>
        <sz val="6"/>
        <rFont val="ＭＳ ゴシック"/>
        <family val="3"/>
        <charset val="128"/>
      </rPr>
      <t>（補正）</t>
    </r>
    <rPh sb="0" eb="2">
      <t>ゴウケイ</t>
    </rPh>
    <rPh sb="3" eb="5">
      <t>ホセイ</t>
    </rPh>
    <phoneticPr fontId="2"/>
  </si>
  <si>
    <t>入院・外来患者数に関する資料</t>
    <rPh sb="0" eb="2">
      <t>ニュウイン</t>
    </rPh>
    <rPh sb="3" eb="5">
      <t>ガイライ</t>
    </rPh>
    <rPh sb="5" eb="8">
      <t>カンジャスウ</t>
    </rPh>
    <rPh sb="9" eb="10">
      <t>カン</t>
    </rPh>
    <rPh sb="12" eb="14">
      <t>シリョウ</t>
    </rPh>
    <phoneticPr fontId="2"/>
  </si>
  <si>
    <t>基本情報</t>
    <rPh sb="0" eb="2">
      <t>キホン</t>
    </rPh>
    <rPh sb="2" eb="4">
      <t>ジョウホウ</t>
    </rPh>
    <phoneticPr fontId="2"/>
  </si>
  <si>
    <t>病棟情報</t>
    <rPh sb="0" eb="2">
      <t>ビョウトウ</t>
    </rPh>
    <rPh sb="2" eb="4">
      <t>ジョウホウ</t>
    </rPh>
    <phoneticPr fontId="2"/>
  </si>
  <si>
    <t>病棟名</t>
    <rPh sb="0" eb="2">
      <t>ビョウトウ</t>
    </rPh>
    <rPh sb="2" eb="3">
      <t>メイ</t>
    </rPh>
    <phoneticPr fontId="2"/>
  </si>
  <si>
    <t>病床数</t>
    <rPh sb="0" eb="3">
      <t>ビョウショウスウ</t>
    </rPh>
    <phoneticPr fontId="2"/>
  </si>
  <si>
    <t>内容</t>
    <rPh sb="0" eb="2">
      <t>ナイヨウ</t>
    </rPh>
    <phoneticPr fontId="2"/>
  </si>
  <si>
    <t>時間／週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</si>
  <si>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</si>
  <si>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</si>
  <si>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</si>
  <si>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</si>
  <si>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</si>
  <si>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</si>
  <si>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診　療　科　目</t>
    <rPh sb="0" eb="1">
      <t>ミ</t>
    </rPh>
    <rPh sb="2" eb="3">
      <t>リョウ</t>
    </rPh>
    <rPh sb="4" eb="5">
      <t>カ</t>
    </rPh>
    <rPh sb="6" eb="7">
      <t>メ</t>
    </rPh>
    <phoneticPr fontId="2"/>
  </si>
  <si>
    <t>氏　　名</t>
    <phoneticPr fontId="2"/>
  </si>
  <si>
    <t>勤　　務　　時　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</si>
  <si>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日　　　勤</t>
    <rPh sb="0" eb="1">
      <t>ヒ</t>
    </rPh>
    <rPh sb="4" eb="5">
      <t>ツトム</t>
    </rPh>
    <phoneticPr fontId="2"/>
  </si>
  <si>
    <t>宿　　当　　直</t>
    <rPh sb="0" eb="1">
      <t>ヤド</t>
    </rPh>
    <rPh sb="3" eb="4">
      <t>トウ</t>
    </rPh>
    <rPh sb="6" eb="7">
      <t>チョク</t>
    </rPh>
    <phoneticPr fontId="2"/>
  </si>
  <si>
    <t>備　　　　　考</t>
    <rPh sb="0" eb="1">
      <t>ソナエ</t>
    </rPh>
    <rPh sb="6" eb="7">
      <t>コウ</t>
    </rPh>
    <phoneticPr fontId="2"/>
  </si>
  <si>
    <t>1週間の平均勤務時間</t>
    <rPh sb="1" eb="3">
      <t>シュウカン</t>
    </rPh>
    <rPh sb="4" eb="6">
      <t>ヘイキン</t>
    </rPh>
    <rPh sb="6" eb="8">
      <t>キンム</t>
    </rPh>
    <rPh sb="8" eb="10">
      <t>ジカン</t>
    </rPh>
    <phoneticPr fontId="2"/>
  </si>
  <si>
    <t>補助</t>
    <rPh sb="0" eb="2">
      <t>ホジョ</t>
    </rPh>
    <phoneticPr fontId="2"/>
  </si>
  <si>
    <t>登 録 年 月 日
（YYYY/MM/DD)</t>
    <phoneticPr fontId="2"/>
  </si>
  <si>
    <t>施 設 住 所</t>
    <rPh sb="0" eb="1">
      <t>シ</t>
    </rPh>
    <rPh sb="2" eb="3">
      <t>セツ</t>
    </rPh>
    <rPh sb="4" eb="5">
      <t>ジュウ</t>
    </rPh>
    <rPh sb="6" eb="7">
      <t>ショ</t>
    </rPh>
    <phoneticPr fontId="2"/>
  </si>
  <si>
    <t>施  設  名</t>
    <rPh sb="0" eb="1">
      <t>シ</t>
    </rPh>
    <rPh sb="3" eb="4">
      <t>セツ</t>
    </rPh>
    <rPh sb="6" eb="7">
      <t>メイ</t>
    </rPh>
    <phoneticPr fontId="2"/>
  </si>
  <si>
    <t>記　入　日</t>
    <rPh sb="0" eb="1">
      <t>キ</t>
    </rPh>
    <rPh sb="2" eb="3">
      <t>イリ</t>
    </rPh>
    <rPh sb="4" eb="5">
      <t>ビ</t>
    </rPh>
    <phoneticPr fontId="2"/>
  </si>
  <si>
    <t>記　入　者</t>
    <rPh sb="0" eb="1">
      <t>キ</t>
    </rPh>
    <rPh sb="2" eb="3">
      <t>イリ</t>
    </rPh>
    <rPh sb="4" eb="5">
      <t>シャ</t>
    </rPh>
    <phoneticPr fontId="2"/>
  </si>
  <si>
    <t>医師</t>
    <phoneticPr fontId="2"/>
  </si>
  <si>
    <t>就業規則に定める勤務時間</t>
    <phoneticPr fontId="2"/>
  </si>
  <si>
    <t>常勤の基準となる勤務時間</t>
    <rPh sb="8" eb="10">
      <t>キンム</t>
    </rPh>
    <rPh sb="10" eb="12">
      <t>ジカン</t>
    </rPh>
    <phoneticPr fontId="2"/>
  </si>
  <si>
    <t>感染</t>
    <rPh sb="0" eb="2">
      <t>カンセン</t>
    </rPh>
    <phoneticPr fontId="2"/>
  </si>
  <si>
    <t>病　　　棟</t>
    <rPh sb="0" eb="1">
      <t>ヤマイ</t>
    </rPh>
    <rPh sb="4" eb="5">
      <t>ムネ</t>
    </rPh>
    <phoneticPr fontId="2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</si>
  <si>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2"/>
  </si>
  <si>
    <t>採 用 年 月 日
（YYYY/MM/DD)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</si>
  <si>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備      考</t>
    <rPh sb="0" eb="1">
      <t>ソナエ</t>
    </rPh>
    <rPh sb="7" eb="8">
      <t>コウ</t>
    </rPh>
    <phoneticPr fontId="2"/>
  </si>
  <si>
    <t>氏　　名</t>
    <phoneticPr fontId="2"/>
  </si>
  <si>
    <t>病　　棟　　職　　員　　名　　簿</t>
    <rPh sb="0" eb="1">
      <t>ヤマイ</t>
    </rPh>
    <rPh sb="3" eb="4">
      <t>ムネ</t>
    </rPh>
    <rPh sb="6" eb="7">
      <t>ショク</t>
    </rPh>
    <rPh sb="9" eb="10">
      <t>イン</t>
    </rPh>
    <rPh sb="12" eb="13">
      <t>メイ</t>
    </rPh>
    <rPh sb="15" eb="16">
      <t>ボ</t>
    </rPh>
    <phoneticPr fontId="2"/>
  </si>
  <si>
    <t>正看</t>
    <rPh sb="0" eb="1">
      <t>セイ</t>
    </rPh>
    <rPh sb="1" eb="2">
      <t>ミ</t>
    </rPh>
    <phoneticPr fontId="2"/>
  </si>
  <si>
    <t>職種</t>
    <rPh sb="0" eb="2">
      <t>ショクシュ</t>
    </rPh>
    <phoneticPr fontId="2"/>
  </si>
  <si>
    <t>勤務状況</t>
    <rPh sb="0" eb="2">
      <t>キンム</t>
    </rPh>
    <rPh sb="2" eb="4">
      <t>ジョウキョウ</t>
    </rPh>
    <phoneticPr fontId="2"/>
  </si>
  <si>
    <t>職種・勤務</t>
    <rPh sb="0" eb="2">
      <t>ショクシュ</t>
    </rPh>
    <rPh sb="3" eb="5">
      <t>キンム</t>
    </rPh>
    <phoneticPr fontId="2"/>
  </si>
  <si>
    <t>医 籍 番 号</t>
    <phoneticPr fontId="2"/>
  </si>
  <si>
    <t>登 録 年 月 日
（YYYY/MM/DD)</t>
    <phoneticPr fontId="2"/>
  </si>
  <si>
    <t>採　用　年　月　日
（非常勤：主たる勤務先）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</si>
  <si>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</si>
  <si>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</si>
  <si>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</si>
  <si>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</si>
  <si>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</si>
  <si>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</si>
  <si>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</si>
  <si>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</si>
  <si>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</si>
  <si>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</si>
  <si>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</si>
  <si>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</si>
  <si>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区分</t>
    <phoneticPr fontId="2"/>
  </si>
  <si>
    <t>歯　科　医　師　名　簿</t>
    <rPh sb="0" eb="1">
      <t>ハ</t>
    </rPh>
    <rPh sb="2" eb="3">
      <t>カ</t>
    </rPh>
    <rPh sb="4" eb="5">
      <t>イ</t>
    </rPh>
    <rPh sb="6" eb="7">
      <t>シ</t>
    </rPh>
    <rPh sb="8" eb="9">
      <t>メイ</t>
    </rPh>
    <rPh sb="10" eb="11">
      <t>ボ</t>
    </rPh>
    <phoneticPr fontId="2"/>
  </si>
  <si>
    <t>メイン画面</t>
    <rPh sb="3" eb="5">
      <t>ガメン</t>
    </rPh>
    <phoneticPr fontId="2"/>
  </si>
  <si>
    <t>助産師</t>
    <phoneticPr fontId="2"/>
  </si>
  <si>
    <t>保健師</t>
    <rPh sb="0" eb="2">
      <t>ホケン</t>
    </rPh>
    <rPh sb="2" eb="3">
      <t>シ</t>
    </rPh>
    <phoneticPr fontId="2"/>
  </si>
  <si>
    <t>助産師</t>
    <phoneticPr fontId="2"/>
  </si>
  <si>
    <t>助産師</t>
    <phoneticPr fontId="2"/>
  </si>
  <si>
    <t>調理師</t>
    <rPh sb="0" eb="3">
      <t>チョウリシ</t>
    </rPh>
    <phoneticPr fontId="2"/>
  </si>
  <si>
    <t>氏　名</t>
    <phoneticPr fontId="2"/>
  </si>
  <si>
    <t>登録年月日</t>
    <phoneticPr fontId="2"/>
  </si>
  <si>
    <t>外　　来　　職　　員　　名　　簿</t>
    <rPh sb="0" eb="1">
      <t>ソト</t>
    </rPh>
    <rPh sb="3" eb="4">
      <t>ライ</t>
    </rPh>
    <rPh sb="6" eb="7">
      <t>ショク</t>
    </rPh>
    <rPh sb="9" eb="10">
      <t>イン</t>
    </rPh>
    <rPh sb="12" eb="13">
      <t>メイ</t>
    </rPh>
    <rPh sb="15" eb="16">
      <t>ボ</t>
    </rPh>
    <phoneticPr fontId="2"/>
  </si>
  <si>
    <t>コメディカル</t>
    <phoneticPr fontId="2"/>
  </si>
  <si>
    <t>看護補助者</t>
    <rPh sb="0" eb="2">
      <t>カンゴ</t>
    </rPh>
    <rPh sb="2" eb="5">
      <t>ホジョシャ</t>
    </rPh>
    <phoneticPr fontId="2"/>
  </si>
  <si>
    <t>医師</t>
    <phoneticPr fontId="2"/>
  </si>
  <si>
    <t>就業規則に定める勤務時間</t>
    <phoneticPr fontId="2"/>
  </si>
  <si>
    <t>時間／週</t>
    <phoneticPr fontId="2"/>
  </si>
  <si>
    <t>計</t>
    <phoneticPr fontId="2"/>
  </si>
  <si>
    <t>別紙３</t>
    <rPh sb="0" eb="2">
      <t>ベッシ</t>
    </rPh>
    <phoneticPr fontId="2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</si>
  <si>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2"/>
  </si>
  <si>
    <t>外来患者処方せん数</t>
    <phoneticPr fontId="2"/>
  </si>
  <si>
    <t>新生児数</t>
    <phoneticPr fontId="2"/>
  </si>
  <si>
    <t>療養病床の比率が50%以上</t>
    <rPh sb="0" eb="2">
      <t>リョウヨウ</t>
    </rPh>
    <rPh sb="2" eb="4">
      <t>ビョウショウ</t>
    </rPh>
    <rPh sb="5" eb="7">
      <t>ヒリツ</t>
    </rPh>
    <rPh sb="11" eb="13">
      <t>イジョウ</t>
    </rPh>
    <phoneticPr fontId="2"/>
  </si>
  <si>
    <t>各割り算の結果、端数が出る場合、小数点第2位を切り捨て、小数点第一位までとする。</t>
    <rPh sb="0" eb="1">
      <t>カク</t>
    </rPh>
    <rPh sb="1" eb="2">
      <t>ワ</t>
    </rPh>
    <rPh sb="3" eb="4">
      <t>ザン</t>
    </rPh>
    <rPh sb="5" eb="7">
      <t>ケッカ</t>
    </rPh>
    <rPh sb="8" eb="10">
      <t>ハスウ</t>
    </rPh>
    <rPh sb="11" eb="12">
      <t>デ</t>
    </rPh>
    <rPh sb="13" eb="15">
      <t>バアイ</t>
    </rPh>
    <rPh sb="16" eb="19">
      <t>ショウスウテン</t>
    </rPh>
    <rPh sb="19" eb="20">
      <t>ダイ</t>
    </rPh>
    <rPh sb="21" eb="22">
      <t>イ</t>
    </rPh>
    <rPh sb="23" eb="24">
      <t>キ</t>
    </rPh>
    <rPh sb="25" eb="26">
      <t>ス</t>
    </rPh>
    <rPh sb="28" eb="31">
      <t>ショウスウテン</t>
    </rPh>
    <rPh sb="31" eb="32">
      <t>ダイ</t>
    </rPh>
    <rPh sb="32" eb="34">
      <t>イチイ</t>
    </rPh>
    <phoneticPr fontId="2"/>
  </si>
  <si>
    <t>※</t>
    <phoneticPr fontId="2"/>
  </si>
  <si>
    <t>1日平均患者数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</si>
  <si>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</si>
  <si>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</si>
  <si>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</si>
  <si>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</si>
  <si>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</si>
  <si>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一　般</t>
    <rPh sb="0" eb="1">
      <t>イチ</t>
    </rPh>
    <rPh sb="2" eb="3">
      <t>パン</t>
    </rPh>
    <phoneticPr fontId="2"/>
  </si>
  <si>
    <t>療　　養</t>
    <rPh sb="0" eb="1">
      <t>リョウ</t>
    </rPh>
    <rPh sb="3" eb="4">
      <t>オサム</t>
    </rPh>
    <phoneticPr fontId="2"/>
  </si>
  <si>
    <t>精　　神</t>
    <rPh sb="0" eb="1">
      <t>セイ</t>
    </rPh>
    <rPh sb="3" eb="4">
      <t>カミ</t>
    </rPh>
    <phoneticPr fontId="2"/>
  </si>
  <si>
    <t>結　　核</t>
    <rPh sb="0" eb="1">
      <t>ムスブ</t>
    </rPh>
    <rPh sb="3" eb="4">
      <t>カク</t>
    </rPh>
    <phoneticPr fontId="2"/>
  </si>
  <si>
    <t>感 染 症</t>
    <rPh sb="0" eb="1">
      <t>カン</t>
    </rPh>
    <rPh sb="2" eb="3">
      <t>ソメ</t>
    </rPh>
    <rPh sb="4" eb="5">
      <t>ショウ</t>
    </rPh>
    <phoneticPr fontId="2"/>
  </si>
  <si>
    <t>C</t>
    <phoneticPr fontId="2"/>
  </si>
  <si>
    <t>D</t>
    <phoneticPr fontId="2"/>
  </si>
  <si>
    <t>C'</t>
    <phoneticPr fontId="2"/>
  </si>
  <si>
    <t>G</t>
    <phoneticPr fontId="2"/>
  </si>
  <si>
    <t>H</t>
    <phoneticPr fontId="2"/>
  </si>
  <si>
    <t>一般病床</t>
    <rPh sb="0" eb="2">
      <t>イッパン</t>
    </rPh>
    <rPh sb="2" eb="4">
      <t>ビョウショウ</t>
    </rPh>
    <phoneticPr fontId="2"/>
  </si>
  <si>
    <t>感染症</t>
    <rPh sb="0" eb="2">
      <t>カンセン</t>
    </rPh>
    <rPh sb="2" eb="3">
      <t>ショウ</t>
    </rPh>
    <phoneticPr fontId="2"/>
  </si>
  <si>
    <t>A</t>
    <phoneticPr fontId="2"/>
  </si>
  <si>
    <t>医療従事者　法定定員</t>
    <rPh sb="0" eb="2">
      <t>イリョウ</t>
    </rPh>
    <rPh sb="2" eb="4">
      <t>ジュウジ</t>
    </rPh>
    <rPh sb="4" eb="5">
      <t>シャ</t>
    </rPh>
    <rPh sb="6" eb="8">
      <t>ホウテイ</t>
    </rPh>
    <rPh sb="8" eb="10">
      <t>テイイン</t>
    </rPh>
    <phoneticPr fontId="1"/>
  </si>
  <si>
    <t>= P</t>
    <phoneticPr fontId="2"/>
  </si>
  <si>
    <t>※</t>
    <phoneticPr fontId="2"/>
  </si>
  <si>
    <t>=</t>
    <phoneticPr fontId="2"/>
  </si>
  <si>
    <t>P</t>
    <phoneticPr fontId="2"/>
  </si>
  <si>
    <t>Q</t>
    <phoneticPr fontId="2"/>
  </si>
  <si>
    <t>※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</si>
  <si>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</si>
  <si>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</si>
  <si>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</si>
  <si>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</si>
  <si>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</si>
  <si>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D</t>
    <phoneticPr fontId="2"/>
  </si>
  <si>
    <t>S</t>
    <phoneticPr fontId="2"/>
  </si>
  <si>
    <t>M</t>
    <phoneticPr fontId="2"/>
  </si>
  <si>
    <t>療養・精神以外の入院患者</t>
    <rPh sb="0" eb="2">
      <t>リョウヨウ</t>
    </rPh>
    <rPh sb="3" eb="5">
      <t>セイシン</t>
    </rPh>
    <rPh sb="5" eb="7">
      <t>イガイ</t>
    </rPh>
    <rPh sb="8" eb="10">
      <t>ニュウイン</t>
    </rPh>
    <rPh sb="10" eb="12">
      <t>カンジャ</t>
    </rPh>
    <phoneticPr fontId="2"/>
  </si>
  <si>
    <t>P（入院患者）、Q（外来患者）  は、それぞれに小数点第１位を切り上げ整数とします。</t>
    <rPh sb="2" eb="4">
      <t>ニュウイン</t>
    </rPh>
    <rPh sb="4" eb="6">
      <t>カンジャ</t>
    </rPh>
    <rPh sb="10" eb="12">
      <t>ガイライ</t>
    </rPh>
    <rPh sb="12" eb="14">
      <t>カンジャ</t>
    </rPh>
    <phoneticPr fontId="2"/>
  </si>
  <si>
    <t>J</t>
    <phoneticPr fontId="2"/>
  </si>
  <si>
    <t>+</t>
    <phoneticPr fontId="2"/>
  </si>
  <si>
    <t>×2</t>
    <phoneticPr fontId="2"/>
  </si>
  <si>
    <t>法定
定員</t>
    <rPh sb="0" eb="2">
      <t>ホウテイ</t>
    </rPh>
    <rPh sb="3" eb="5">
      <t>テイイン</t>
    </rPh>
    <phoneticPr fontId="2"/>
  </si>
  <si>
    <t>A</t>
    <phoneticPr fontId="2"/>
  </si>
  <si>
    <t>-</t>
    <phoneticPr fontId="2"/>
  </si>
  <si>
    <t>J</t>
    <phoneticPr fontId="2"/>
  </si>
  <si>
    <t>K</t>
    <phoneticPr fontId="2"/>
  </si>
  <si>
    <t>=</t>
    <phoneticPr fontId="2"/>
  </si>
  <si>
    <t>P</t>
    <phoneticPr fontId="2"/>
  </si>
  <si>
    <t>小数点第２位を切り捨て小数点第１位までとします。</t>
    <phoneticPr fontId="2"/>
  </si>
  <si>
    <t>歯　　科　　医　　師　　名　　簿</t>
    <rPh sb="0" eb="1">
      <t>ハ</t>
    </rPh>
    <rPh sb="3" eb="4">
      <t>カ</t>
    </rPh>
    <rPh sb="6" eb="10">
      <t>イシ</t>
    </rPh>
    <rPh sb="12" eb="13">
      <t>メイ</t>
    </rPh>
    <rPh sb="15" eb="16">
      <t>ボ</t>
    </rPh>
    <phoneticPr fontId="2"/>
  </si>
  <si>
    <t>I</t>
  </si>
  <si>
    <t>J</t>
  </si>
  <si>
    <t>K</t>
  </si>
  <si>
    <t>L</t>
  </si>
  <si>
    <t>M</t>
  </si>
  <si>
    <t>C</t>
  </si>
  <si>
    <t>C'</t>
  </si>
  <si>
    <t>D</t>
  </si>
  <si>
    <t>S</t>
  </si>
  <si>
    <t>歯科衛生士</t>
    <rPh sb="0" eb="2">
      <t>シカ</t>
    </rPh>
    <rPh sb="2" eb="5">
      <t>エイセイシ</t>
    </rPh>
    <phoneticPr fontId="2"/>
  </si>
  <si>
    <t>放射線技師</t>
    <phoneticPr fontId="2"/>
  </si>
  <si>
    <t>臨床工学士</t>
    <phoneticPr fontId="2"/>
  </si>
  <si>
    <t>言語療法士</t>
    <phoneticPr fontId="2"/>
  </si>
  <si>
    <t>耳／眼/精神</t>
    <rPh sb="0" eb="1">
      <t>ミミ</t>
    </rPh>
    <rPh sb="2" eb="3">
      <t>メ</t>
    </rPh>
    <rPh sb="4" eb="6">
      <t>セイシン</t>
    </rPh>
    <phoneticPr fontId="2"/>
  </si>
  <si>
    <t>４．看護補助者</t>
    <rPh sb="2" eb="4">
      <t>カンゴ</t>
    </rPh>
    <rPh sb="4" eb="7">
      <t>ホジョシャ</t>
    </rPh>
    <phoneticPr fontId="2"/>
  </si>
  <si>
    <t>入院合計</t>
    <rPh sb="0" eb="2">
      <t>ニュウイン</t>
    </rPh>
    <rPh sb="2" eb="4">
      <t>ゴウケイ</t>
    </rPh>
    <phoneticPr fontId="2"/>
  </si>
  <si>
    <t>耳/眼/精神</t>
    <rPh sb="0" eb="1">
      <t>ミミ</t>
    </rPh>
    <rPh sb="2" eb="3">
      <t>メ</t>
    </rPh>
    <rPh sb="4" eb="6">
      <t>セイシン</t>
    </rPh>
    <phoneticPr fontId="2"/>
  </si>
  <si>
    <t>Ｓ</t>
    <phoneticPr fontId="2"/>
  </si>
  <si>
    <t>C'</t>
    <phoneticPr fontId="2"/>
  </si>
  <si>
    <t>Y</t>
    <phoneticPr fontId="2"/>
  </si>
  <si>
    <r>
      <rPr>
        <sz val="12"/>
        <rFont val="ＭＳ Ｐゴシック"/>
        <family val="3"/>
        <charset val="128"/>
      </rPr>
      <t>*</t>
    </r>
    <r>
      <rPr>
        <sz val="9"/>
        <rFont val="ＭＳ Ｐゴシック"/>
        <family val="3"/>
        <charset val="128"/>
      </rPr>
      <t>外来患者についての病院の実情に応じて必要と認められる数</t>
    </r>
    <rPh sb="1" eb="3">
      <t>ガイライ</t>
    </rPh>
    <rPh sb="3" eb="5">
      <t>カンジャ</t>
    </rPh>
    <rPh sb="10" eb="11">
      <t>ビョウ</t>
    </rPh>
    <rPh sb="11" eb="12">
      <t>イン</t>
    </rPh>
    <rPh sb="13" eb="15">
      <t>ジツジョウ</t>
    </rPh>
    <rPh sb="16" eb="17">
      <t>オウ</t>
    </rPh>
    <rPh sb="19" eb="21">
      <t>ヒツヨウ</t>
    </rPh>
    <rPh sb="22" eb="23">
      <t>ミト</t>
    </rPh>
    <rPh sb="27" eb="28">
      <t>カズ</t>
    </rPh>
    <phoneticPr fontId="2"/>
  </si>
  <si>
    <t>外来合計</t>
    <rPh sb="0" eb="2">
      <t>ガイライ</t>
    </rPh>
    <rPh sb="2" eb="4">
      <t>ゴウケイ</t>
    </rPh>
    <phoneticPr fontId="2"/>
  </si>
  <si>
    <t>Ｂ</t>
    <phoneticPr fontId="2"/>
  </si>
  <si>
    <t>B</t>
    <phoneticPr fontId="2"/>
  </si>
  <si>
    <t>耳／眼／精神</t>
    <rPh sb="0" eb="1">
      <t>ミミ</t>
    </rPh>
    <rPh sb="2" eb="3">
      <t>メ</t>
    </rPh>
    <rPh sb="4" eb="6">
      <t>セイシン</t>
    </rPh>
    <phoneticPr fontId="2"/>
  </si>
  <si>
    <t>採用年月日</t>
    <rPh sb="0" eb="2">
      <t>サイヨウ</t>
    </rPh>
    <rPh sb="2" eb="5">
      <t>ネンガッピ</t>
    </rPh>
    <phoneticPr fontId="2"/>
  </si>
  <si>
    <t>　</t>
    <phoneticPr fontId="2"/>
  </si>
  <si>
    <t>医療法第18条但し書きの規定に基づく許可の有無</t>
    <rPh sb="0" eb="3">
      <t>イリョウホウ</t>
    </rPh>
    <rPh sb="3" eb="4">
      <t>ダイ</t>
    </rPh>
    <rPh sb="6" eb="7">
      <t>ジョウ</t>
    </rPh>
    <rPh sb="7" eb="8">
      <t>タダ</t>
    </rPh>
    <rPh sb="9" eb="10">
      <t>ガ</t>
    </rPh>
    <rPh sb="12" eb="14">
      <t>キテイ</t>
    </rPh>
    <rPh sb="15" eb="16">
      <t>モト</t>
    </rPh>
    <rPh sb="18" eb="20">
      <t>キョカ</t>
    </rPh>
    <rPh sb="21" eb="23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</si>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</sst>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%"/>
    <numFmt numFmtId="177" formatCode="[$-411]ggge&quot;年&quot;m&quot;月&quot;d&quot;日&quot;;@"/>
    <numFmt numFmtId="178" formatCode="0.00_ "/>
    <numFmt numFmtId="179" formatCode="0.0_ "/>
    <numFmt numFmtId="180" formatCode="0.00;[Red]0.00"/>
    <numFmt numFmtId="181" formatCode="0_ "/>
    <numFmt numFmtId="182" formatCode="0.0000_ "/>
    <numFmt numFmtId="183" formatCode="0.00_);[Red]\(0.00\)"/>
    <numFmt numFmtId="184" formatCode="0.00000_ "/>
    <numFmt numFmtId="185" formatCode="0_);[Red]\(0\)"/>
    <numFmt numFmtId="186" formatCode="0.0_ ;[Red]\-0.0\ "/>
    <numFmt numFmtId="187" formatCode="[$-411]ge\.m\.d;@"/>
    <numFmt numFmtId="188" formatCode="0.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Gulim"/>
      <family val="2"/>
    </font>
    <font>
      <sz val="20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8"/>
      <name val="Gulim"/>
      <family val="2"/>
    </font>
    <font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Gulim"/>
      <family val="2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Gulim"/>
      <family val="2"/>
    </font>
    <font>
      <sz val="14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Gulim"/>
      <family val="2"/>
    </font>
    <font>
      <sz val="8"/>
      <name val="Gulim"/>
      <family val="2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2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179" fontId="13" fillId="2" borderId="2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Protection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76" fontId="14" fillId="2" borderId="1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179" fontId="0" fillId="2" borderId="11" xfId="0" applyNumberFormat="1" applyFill="1" applyBorder="1" applyAlignment="1">
      <alignment horizontal="center" vertical="center"/>
    </xf>
    <xf numFmtId="179" fontId="0" fillId="2" borderId="17" xfId="0" applyNumberForma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Protection="1">
      <alignment vertical="center"/>
      <protection locked="0"/>
    </xf>
    <xf numFmtId="0" fontId="9" fillId="0" borderId="22" xfId="0" applyFont="1" applyFill="1" applyBorder="1" applyProtection="1">
      <alignment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0" fontId="9" fillId="0" borderId="17" xfId="0" applyFont="1" applyFill="1" applyBorder="1" applyProtection="1">
      <alignment vertical="center"/>
      <protection locked="0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center" vertical="center"/>
      <protection locked="0"/>
    </xf>
    <xf numFmtId="177" fontId="7" fillId="0" borderId="11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9" xfId="0" applyNumberFormat="1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177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3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7" fillId="0" borderId="24" xfId="0" applyNumberFormat="1" applyFont="1" applyFill="1" applyBorder="1" applyAlignment="1" applyProtection="1">
      <alignment horizontal="center" vertical="center"/>
      <protection locked="0"/>
    </xf>
    <xf numFmtId="177" fontId="7" fillId="0" borderId="24" xfId="0" applyNumberFormat="1" applyFont="1" applyFill="1" applyBorder="1" applyAlignment="1" applyProtection="1">
      <alignment vertical="center"/>
      <protection locked="0"/>
    </xf>
    <xf numFmtId="177" fontId="7" fillId="0" borderId="30" xfId="0" applyNumberFormat="1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vertical="center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177" fontId="9" fillId="0" borderId="7" xfId="0" applyNumberFormat="1" applyFont="1" applyFill="1" applyBorder="1" applyAlignment="1" applyProtection="1">
      <alignment horizontal="center" vertical="center"/>
      <protection locked="0"/>
    </xf>
    <xf numFmtId="177" fontId="9" fillId="0" borderId="5" xfId="0" applyNumberFormat="1" applyFont="1" applyFill="1" applyBorder="1" applyAlignment="1" applyProtection="1">
      <alignment horizontal="center" vertical="center"/>
      <protection locked="0"/>
    </xf>
    <xf numFmtId="180" fontId="9" fillId="0" borderId="38" xfId="0" applyNumberFormat="1" applyFont="1" applyFill="1" applyBorder="1" applyAlignment="1" applyProtection="1">
      <alignment horizontal="center" vertical="center"/>
      <protection locked="0"/>
    </xf>
    <xf numFmtId="180" fontId="9" fillId="0" borderId="39" xfId="0" applyNumberFormat="1" applyFont="1" applyFill="1" applyBorder="1" applyAlignment="1" applyProtection="1">
      <alignment horizontal="center" vertical="center"/>
      <protection locked="0"/>
    </xf>
    <xf numFmtId="180" fontId="9" fillId="0" borderId="7" xfId="0" applyNumberFormat="1" applyFont="1" applyFill="1" applyBorder="1" applyAlignment="1" applyProtection="1">
      <alignment horizontal="center" vertical="center"/>
      <protection locked="0"/>
    </xf>
    <xf numFmtId="177" fontId="9" fillId="0" borderId="41" xfId="0" applyNumberFormat="1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horizontal="center" vertical="center"/>
      <protection locked="0"/>
    </xf>
    <xf numFmtId="180" fontId="9" fillId="0" borderId="11" xfId="0" applyNumberFormat="1" applyFont="1" applyFill="1" applyBorder="1" applyAlignment="1" applyProtection="1">
      <alignment horizontal="center" vertical="center"/>
      <protection locked="0"/>
    </xf>
    <xf numFmtId="180" fontId="9" fillId="0" borderId="20" xfId="0" applyNumberFormat="1" applyFont="1" applyFill="1" applyBorder="1" applyAlignment="1" applyProtection="1">
      <alignment horizontal="center" vertical="center"/>
      <protection locked="0"/>
    </xf>
    <xf numFmtId="180" fontId="9" fillId="0" borderId="42" xfId="0" applyNumberFormat="1" applyFont="1" applyFill="1" applyBorder="1" applyAlignment="1" applyProtection="1">
      <alignment horizontal="center" vertical="center"/>
      <protection locked="0"/>
    </xf>
    <xf numFmtId="180" fontId="9" fillId="0" borderId="17" xfId="0" applyNumberFormat="1" applyFont="1" applyFill="1" applyBorder="1" applyAlignment="1" applyProtection="1">
      <alignment horizontal="center" vertical="center"/>
      <protection locked="0"/>
    </xf>
    <xf numFmtId="177" fontId="9" fillId="0" borderId="43" xfId="0" applyNumberFormat="1" applyFont="1" applyFill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vertical="center"/>
      <protection locked="0"/>
    </xf>
    <xf numFmtId="180" fontId="9" fillId="0" borderId="28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44" xfId="0" applyNumberFormat="1" applyFont="1" applyFill="1" applyBorder="1" applyAlignment="1" applyProtection="1">
      <alignment horizontal="center" vertical="center"/>
      <protection locked="0"/>
    </xf>
    <xf numFmtId="180" fontId="9" fillId="0" borderId="45" xfId="0" applyNumberFormat="1" applyFont="1" applyFill="1" applyBorder="1" applyAlignment="1" applyProtection="1">
      <alignment horizontal="center" vertical="center"/>
      <protection locked="0"/>
    </xf>
    <xf numFmtId="180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31" xfId="0" applyNumberFormat="1" applyFont="1" applyFill="1" applyBorder="1" applyAlignment="1" applyProtection="1">
      <alignment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3" borderId="47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  <protection locked="0"/>
    </xf>
    <xf numFmtId="0" fontId="9" fillId="3" borderId="25" xfId="0" applyFont="1" applyFill="1" applyBorder="1" applyAlignment="1" applyProtection="1">
      <alignment horizontal="center" vertical="center"/>
    </xf>
    <xf numFmtId="0" fontId="9" fillId="0" borderId="25" xfId="0" applyFont="1" applyFill="1" applyBorder="1" applyProtection="1">
      <alignment vertical="center"/>
      <protection locked="0"/>
    </xf>
    <xf numFmtId="0" fontId="9" fillId="3" borderId="49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vertical="center" wrapText="1"/>
    </xf>
    <xf numFmtId="0" fontId="9" fillId="0" borderId="50" xfId="0" applyFont="1" applyBorder="1" applyProtection="1">
      <alignment vertical="center"/>
    </xf>
    <xf numFmtId="0" fontId="9" fillId="3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Protection="1">
      <alignment vertical="center"/>
      <protection locked="0"/>
    </xf>
    <xf numFmtId="0" fontId="9" fillId="0" borderId="53" xfId="0" applyFont="1" applyFill="1" applyBorder="1" applyProtection="1">
      <alignment vertical="center"/>
      <protection locked="0"/>
    </xf>
    <xf numFmtId="0" fontId="9" fillId="0" borderId="51" xfId="0" applyFont="1" applyFill="1" applyBorder="1" applyProtection="1">
      <alignment vertical="center"/>
      <protection locked="0"/>
    </xf>
    <xf numFmtId="0" fontId="7" fillId="0" borderId="54" xfId="0" applyFont="1" applyBorder="1">
      <alignment vertic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</xf>
    <xf numFmtId="0" fontId="9" fillId="0" borderId="50" xfId="0" applyFont="1" applyFill="1" applyBorder="1" applyProtection="1">
      <alignment vertical="center"/>
    </xf>
    <xf numFmtId="0" fontId="9" fillId="0" borderId="24" xfId="0" applyFont="1" applyFill="1" applyBorder="1" applyProtection="1">
      <alignment vertical="center"/>
    </xf>
    <xf numFmtId="0" fontId="9" fillId="0" borderId="30" xfId="0" applyFont="1" applyFill="1" applyBorder="1" applyProtection="1">
      <alignment vertical="center"/>
    </xf>
    <xf numFmtId="0" fontId="9" fillId="0" borderId="53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</xf>
    <xf numFmtId="0" fontId="9" fillId="0" borderId="30" xfId="0" applyFont="1" applyBorder="1" applyProtection="1">
      <alignment vertical="center"/>
    </xf>
    <xf numFmtId="0" fontId="9" fillId="0" borderId="1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53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25" xfId="0" applyFont="1" applyBorder="1" applyProtection="1">
      <alignment vertical="center"/>
      <protection locked="0"/>
    </xf>
    <xf numFmtId="0" fontId="9" fillId="0" borderId="51" xfId="0" applyFont="1" applyBorder="1" applyProtection="1">
      <alignment vertical="center"/>
      <protection locked="0"/>
    </xf>
    <xf numFmtId="179" fontId="8" fillId="3" borderId="11" xfId="0" applyNumberFormat="1" applyFont="1" applyFill="1" applyBorder="1">
      <alignment vertical="center"/>
    </xf>
    <xf numFmtId="179" fontId="8" fillId="3" borderId="3" xfId="0" applyNumberFormat="1" applyFont="1" applyFill="1" applyBorder="1">
      <alignment vertical="center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2" borderId="32" xfId="0" applyFont="1" applyFill="1" applyBorder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80" fontId="9" fillId="0" borderId="55" xfId="0" applyNumberFormat="1" applyFont="1" applyFill="1" applyBorder="1" applyAlignment="1" applyProtection="1">
      <alignment horizontal="center" vertical="center"/>
      <protection locked="0"/>
    </xf>
    <xf numFmtId="180" fontId="9" fillId="0" borderId="53" xfId="0" applyNumberFormat="1" applyFont="1" applyFill="1" applyBorder="1" applyAlignment="1" applyProtection="1">
      <alignment horizontal="center" vertical="center"/>
      <protection locked="0"/>
    </xf>
    <xf numFmtId="180" fontId="9" fillId="0" borderId="51" xfId="0" applyNumberFormat="1" applyFont="1" applyFill="1" applyBorder="1" applyAlignment="1" applyProtection="1">
      <alignment horizontal="center" vertical="center"/>
      <protection locked="0"/>
    </xf>
    <xf numFmtId="180" fontId="9" fillId="0" borderId="56" xfId="0" applyNumberFormat="1" applyFont="1" applyFill="1" applyBorder="1" applyAlignment="1" applyProtection="1">
      <alignment horizontal="center" vertical="center"/>
      <protection locked="0"/>
    </xf>
    <xf numFmtId="180" fontId="10" fillId="0" borderId="57" xfId="0" applyNumberFormat="1" applyFont="1" applyFill="1" applyBorder="1" applyAlignment="1" applyProtection="1">
      <alignment horizontal="center" vertical="center"/>
    </xf>
    <xf numFmtId="180" fontId="10" fillId="0" borderId="26" xfId="0" applyNumberFormat="1" applyFont="1" applyFill="1" applyBorder="1" applyAlignment="1" applyProtection="1">
      <alignment horizontal="center" vertical="center"/>
    </xf>
    <xf numFmtId="180" fontId="10" fillId="0" borderId="23" xfId="0" applyNumberFormat="1" applyFont="1" applyFill="1" applyBorder="1" applyAlignment="1" applyProtection="1">
      <alignment horizontal="center" vertical="center"/>
    </xf>
    <xf numFmtId="177" fontId="9" fillId="0" borderId="11" xfId="0" applyNumberFormat="1" applyFont="1" applyFill="1" applyBorder="1" applyAlignment="1" applyProtection="1">
      <alignment vertical="center"/>
      <protection locked="0"/>
    </xf>
    <xf numFmtId="177" fontId="9" fillId="0" borderId="9" xfId="0" applyNumberFormat="1" applyFont="1" applyFill="1" applyBorder="1" applyAlignment="1" applyProtection="1">
      <alignment horizontal="center" vertical="center"/>
      <protection locked="0"/>
    </xf>
    <xf numFmtId="177" fontId="9" fillId="0" borderId="3" xfId="0" applyNumberFormat="1" applyFont="1" applyFill="1" applyBorder="1" applyAlignment="1" applyProtection="1">
      <alignment vertical="center"/>
      <protection locked="0"/>
    </xf>
    <xf numFmtId="177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177" fontId="10" fillId="0" borderId="9" xfId="0" applyNumberFormat="1" applyFont="1" applyFill="1" applyBorder="1" applyAlignment="1" applyProtection="1">
      <alignment horizontal="center" vertical="center"/>
    </xf>
    <xf numFmtId="177" fontId="10" fillId="0" borderId="31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180" fontId="9" fillId="0" borderId="48" xfId="0" applyNumberFormat="1" applyFont="1" applyFill="1" applyBorder="1" applyAlignment="1" applyProtection="1">
      <alignment horizontal="center" vertical="center"/>
      <protection locked="0"/>
    </xf>
    <xf numFmtId="180" fontId="9" fillId="0" borderId="21" xfId="0" applyNumberFormat="1" applyFont="1" applyFill="1" applyBorder="1" applyAlignment="1" applyProtection="1">
      <alignment horizontal="center" vertical="center"/>
      <protection locked="0"/>
    </xf>
    <xf numFmtId="180" fontId="9" fillId="0" borderId="49" xfId="0" applyNumberFormat="1" applyFont="1" applyFill="1" applyBorder="1" applyAlignment="1" applyProtection="1">
      <alignment horizontal="center" vertical="center"/>
      <protection locked="0"/>
    </xf>
    <xf numFmtId="18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2" borderId="11" xfId="0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Protection="1">
      <alignment vertical="center"/>
    </xf>
    <xf numFmtId="179" fontId="13" fillId="2" borderId="2" xfId="0" applyNumberFormat="1" applyFont="1" applyFill="1" applyBorder="1" applyProtection="1">
      <alignment vertical="center"/>
    </xf>
    <xf numFmtId="179" fontId="13" fillId="2" borderId="55" xfId="0" applyNumberFormat="1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Protection="1">
      <alignment vertical="center"/>
    </xf>
    <xf numFmtId="0" fontId="24" fillId="2" borderId="0" xfId="0" applyFont="1" applyFill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 applyProtection="1">
      <alignment vertical="center"/>
      <protection locked="0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6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8" fillId="3" borderId="59" xfId="0" applyFont="1" applyFill="1" applyBorder="1" applyAlignment="1" applyProtection="1">
      <alignment horizontal="center" vertical="top" textRotation="255"/>
    </xf>
    <xf numFmtId="0" fontId="8" fillId="3" borderId="62" xfId="0" applyFont="1" applyFill="1" applyBorder="1" applyAlignment="1" applyProtection="1">
      <alignment horizontal="center" vertical="top" textRotation="255"/>
    </xf>
    <xf numFmtId="0" fontId="8" fillId="3" borderId="60" xfId="0" applyFont="1" applyFill="1" applyBorder="1" applyAlignment="1" applyProtection="1">
      <alignment horizontal="center" vertical="top" textRotation="255"/>
    </xf>
    <xf numFmtId="0" fontId="8" fillId="3" borderId="64" xfId="0" applyFont="1" applyFill="1" applyBorder="1" applyAlignment="1" applyProtection="1">
      <alignment horizontal="center" vertical="top" textRotation="255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50" xfId="0" applyFont="1" applyFill="1" applyBorder="1" applyProtection="1">
      <alignment vertical="center"/>
    </xf>
    <xf numFmtId="0" fontId="10" fillId="0" borderId="24" xfId="0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vertical="center" wrapText="1"/>
    </xf>
    <xf numFmtId="0" fontId="10" fillId="0" borderId="24" xfId="0" applyFont="1" applyBorder="1" applyProtection="1">
      <alignment vertical="center"/>
    </xf>
    <xf numFmtId="0" fontId="10" fillId="0" borderId="30" xfId="0" applyFont="1" applyFill="1" applyBorder="1" applyProtection="1">
      <alignment vertical="center"/>
    </xf>
    <xf numFmtId="0" fontId="10" fillId="0" borderId="50" xfId="0" applyFont="1" applyBorder="1" applyProtection="1">
      <alignment vertical="center"/>
    </xf>
    <xf numFmtId="0" fontId="10" fillId="0" borderId="30" xfId="0" applyFont="1" applyBorder="1" applyProtection="1">
      <alignment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51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80" fontId="10" fillId="0" borderId="7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179" fontId="13" fillId="2" borderId="0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vertical="center"/>
    </xf>
    <xf numFmtId="0" fontId="13" fillId="2" borderId="2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6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179" fontId="10" fillId="4" borderId="21" xfId="0" applyNumberFormat="1" applyFont="1" applyFill="1" applyBorder="1" applyProtection="1">
      <alignment vertical="center"/>
    </xf>
    <xf numFmtId="179" fontId="10" fillId="4" borderId="11" xfId="0" applyNumberFormat="1" applyFont="1" applyFill="1" applyBorder="1" applyProtection="1">
      <alignment vertical="center"/>
    </xf>
    <xf numFmtId="179" fontId="10" fillId="4" borderId="3" xfId="0" applyNumberFormat="1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/>
      <protection locked="0" hidden="1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184" fontId="13" fillId="2" borderId="0" xfId="0" applyNumberFormat="1" applyFont="1" applyFill="1" applyBorder="1" applyAlignment="1" applyProtection="1">
      <alignment horizontal="center" vertical="center"/>
    </xf>
    <xf numFmtId="181" fontId="7" fillId="0" borderId="67" xfId="0" applyNumberFormat="1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right" vertical="center"/>
    </xf>
    <xf numFmtId="0" fontId="10" fillId="2" borderId="0" xfId="0" applyFont="1" applyFill="1" applyProtection="1">
      <alignment vertical="center"/>
    </xf>
    <xf numFmtId="179" fontId="13" fillId="2" borderId="0" xfId="0" applyNumberFormat="1" applyFont="1" applyFill="1" applyBorder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2" xfId="0" applyFont="1" applyFill="1" applyBorder="1" applyAlignment="1" applyProtection="1">
      <alignment horizontal="center"/>
    </xf>
    <xf numFmtId="0" fontId="10" fillId="2" borderId="0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82" fontId="13" fillId="2" borderId="0" xfId="0" applyNumberFormat="1" applyFont="1" applyFill="1" applyBorder="1" applyAlignment="1" applyProtection="1">
      <alignment vertical="center"/>
    </xf>
    <xf numFmtId="179" fontId="13" fillId="2" borderId="68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179" fontId="9" fillId="2" borderId="0" xfId="0" applyNumberFormat="1" applyFont="1" applyFill="1" applyProtection="1">
      <alignment vertical="center"/>
    </xf>
    <xf numFmtId="0" fontId="9" fillId="0" borderId="0" xfId="0" applyFont="1">
      <alignment vertical="center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69" xfId="0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181" fontId="7" fillId="0" borderId="66" xfId="0" applyNumberFormat="1" applyFont="1" applyBorder="1" applyProtection="1">
      <alignment vertical="center"/>
      <protection locked="0"/>
    </xf>
    <xf numFmtId="177" fontId="9" fillId="0" borderId="7" xfId="0" applyNumberFormat="1" applyFont="1" applyFill="1" applyBorder="1" applyAlignment="1" applyProtection="1">
      <alignment vertical="center"/>
      <protection locked="0"/>
    </xf>
    <xf numFmtId="177" fontId="9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6" xfId="0" applyNumberFormat="1" applyFont="1" applyFill="1" applyBorder="1" applyAlignment="1" applyProtection="1">
      <alignment horizontal="center" vertical="center"/>
      <protection locked="0"/>
    </xf>
    <xf numFmtId="180" fontId="9" fillId="0" borderId="42" xfId="0" applyNumberFormat="1" applyFont="1" applyFill="1" applyBorder="1" applyAlignment="1" applyProtection="1">
      <alignment horizontal="left" vertical="center"/>
      <protection locked="0"/>
    </xf>
    <xf numFmtId="0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177" fontId="7" fillId="0" borderId="11" xfId="0" applyNumberFormat="1" applyFont="1" applyFill="1" applyBorder="1" applyAlignment="1" applyProtection="1">
      <alignment horizontal="right" vertical="center"/>
      <protection locked="0"/>
    </xf>
    <xf numFmtId="177" fontId="7" fillId="0" borderId="2" xfId="0" applyNumberFormat="1" applyFont="1" applyFill="1" applyBorder="1" applyAlignment="1" applyProtection="1">
      <alignment vertical="center"/>
      <protection locked="0"/>
    </xf>
    <xf numFmtId="180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shrinkToFit="1"/>
    </xf>
    <xf numFmtId="179" fontId="9" fillId="2" borderId="0" xfId="0" applyNumberFormat="1" applyFont="1" applyFill="1" applyAlignment="1" applyProtection="1">
      <alignment vertical="center" shrinkToFit="1"/>
    </xf>
    <xf numFmtId="0" fontId="13" fillId="2" borderId="2" xfId="0" applyFont="1" applyFill="1" applyBorder="1" applyAlignment="1" applyProtection="1">
      <alignment vertical="center"/>
    </xf>
    <xf numFmtId="181" fontId="13" fillId="2" borderId="2" xfId="0" applyNumberFormat="1" applyFont="1" applyFill="1" applyBorder="1" applyAlignment="1" applyProtection="1">
      <alignment horizontal="center"/>
    </xf>
    <xf numFmtId="0" fontId="7" fillId="2" borderId="70" xfId="0" applyFont="1" applyFill="1" applyBorder="1" applyAlignment="1" applyProtection="1">
      <alignment vertical="center"/>
    </xf>
    <xf numFmtId="0" fontId="23" fillId="2" borderId="0" xfId="0" applyFont="1" applyFill="1" applyProtection="1">
      <alignment vertical="center"/>
    </xf>
    <xf numFmtId="179" fontId="32" fillId="2" borderId="0" xfId="0" applyNumberFormat="1" applyFont="1" applyFill="1" applyProtection="1">
      <alignment vertical="center"/>
    </xf>
    <xf numFmtId="0" fontId="31" fillId="2" borderId="70" xfId="0" applyFont="1" applyFill="1" applyBorder="1" applyAlignment="1" applyProtection="1">
      <alignment horizontal="left" vertical="center" indent="1"/>
    </xf>
    <xf numFmtId="0" fontId="20" fillId="0" borderId="2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22" xfId="0" applyFont="1" applyFill="1" applyBorder="1" applyProtection="1">
      <alignment vertical="center"/>
    </xf>
    <xf numFmtId="0" fontId="10" fillId="0" borderId="21" xfId="0" applyFont="1" applyFill="1" applyBorder="1" applyProtection="1">
      <alignment vertical="center"/>
    </xf>
    <xf numFmtId="0" fontId="10" fillId="0" borderId="21" xfId="0" applyFont="1" applyBorder="1" applyProtection="1">
      <alignment vertical="center"/>
    </xf>
    <xf numFmtId="0" fontId="10" fillId="0" borderId="52" xfId="0" applyFont="1" applyFill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0" fontId="10" fillId="0" borderId="11" xfId="0" applyFont="1" applyFill="1" applyBorder="1" applyProtection="1">
      <alignment vertical="center"/>
    </xf>
    <xf numFmtId="0" fontId="10" fillId="0" borderId="53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53" xfId="0" applyFont="1" applyFill="1" applyBorder="1" applyAlignment="1" applyProtection="1">
      <alignment vertical="center" wrapText="1"/>
    </xf>
    <xf numFmtId="0" fontId="10" fillId="0" borderId="53" xfId="0" applyFont="1" applyBorder="1" applyProtection="1">
      <alignment vertical="center"/>
    </xf>
    <xf numFmtId="0" fontId="10" fillId="0" borderId="25" xfId="0" applyFont="1" applyFill="1" applyBorder="1" applyProtection="1">
      <alignment vertical="center"/>
    </xf>
    <xf numFmtId="0" fontId="10" fillId="0" borderId="3" xfId="0" applyFont="1" applyFill="1" applyBorder="1" applyProtection="1">
      <alignment vertical="center"/>
    </xf>
    <xf numFmtId="0" fontId="10" fillId="0" borderId="51" xfId="0" applyFont="1" applyFill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22" xfId="0" applyFont="1" applyBorder="1" applyProtection="1">
      <alignment vertical="center"/>
    </xf>
    <xf numFmtId="0" fontId="10" fillId="0" borderId="52" xfId="0" applyFont="1" applyBorder="1" applyProtection="1">
      <alignment vertical="center"/>
    </xf>
    <xf numFmtId="0" fontId="10" fillId="0" borderId="25" xfId="0" applyFont="1" applyBorder="1" applyProtection="1">
      <alignment vertical="center"/>
    </xf>
    <xf numFmtId="0" fontId="10" fillId="0" borderId="51" xfId="0" applyFont="1" applyBorder="1" applyProtection="1">
      <alignment vertical="center"/>
    </xf>
    <xf numFmtId="186" fontId="8" fillId="3" borderId="11" xfId="0" applyNumberFormat="1" applyFont="1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vertical="center"/>
      <protection locked="0" hidden="1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38" fillId="2" borderId="2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right" vertical="center"/>
    </xf>
    <xf numFmtId="0" fontId="40" fillId="2" borderId="0" xfId="0" applyFont="1" applyFill="1" applyBorder="1" applyAlignment="1" applyProtection="1">
      <alignment horizontal="center" vertical="center"/>
    </xf>
    <xf numFmtId="0" fontId="41" fillId="0" borderId="5" xfId="0" applyNumberFormat="1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NumberFormat="1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187" fontId="16" fillId="2" borderId="0" xfId="0" applyNumberFormat="1" applyFont="1" applyFill="1" applyBorder="1" applyAlignment="1" applyProtection="1">
      <alignment horizontal="center" vertical="center"/>
    </xf>
    <xf numFmtId="187" fontId="17" fillId="0" borderId="0" xfId="0" applyNumberFormat="1" applyFont="1" applyAlignment="1" applyProtection="1">
      <alignment horizontal="center" vertical="center"/>
      <protection hidden="1"/>
    </xf>
    <xf numFmtId="187" fontId="7" fillId="0" borderId="0" xfId="0" applyNumberFormat="1" applyFont="1" applyAlignment="1" applyProtection="1">
      <alignment horizontal="center" vertical="center"/>
      <protection hidden="1"/>
    </xf>
    <xf numFmtId="187" fontId="7" fillId="0" borderId="0" xfId="0" applyNumberFormat="1" applyFont="1" applyAlignment="1" applyProtection="1">
      <alignment horizontal="center" vertical="center"/>
    </xf>
    <xf numFmtId="177" fontId="40" fillId="2" borderId="0" xfId="0" applyNumberFormat="1" applyFont="1" applyFill="1" applyBorder="1" applyAlignment="1" applyProtection="1">
      <alignment horizontal="center" vertical="center"/>
    </xf>
    <xf numFmtId="177" fontId="45" fillId="0" borderId="0" xfId="0" applyNumberFormat="1" applyFont="1" applyAlignment="1" applyProtection="1">
      <alignment horizontal="center" vertical="center"/>
      <protection hidden="1"/>
    </xf>
    <xf numFmtId="177" fontId="45" fillId="0" borderId="0" xfId="0" applyNumberFormat="1" applyFont="1" applyAlignment="1" applyProtection="1">
      <alignment horizontal="center" vertical="center"/>
    </xf>
    <xf numFmtId="185" fontId="40" fillId="2" borderId="0" xfId="0" applyNumberFormat="1" applyFont="1" applyFill="1" applyBorder="1" applyAlignment="1" applyProtection="1">
      <alignment horizontal="center" vertical="center"/>
    </xf>
    <xf numFmtId="185" fontId="45" fillId="0" borderId="0" xfId="0" applyNumberFormat="1" applyFont="1" applyAlignment="1" applyProtection="1">
      <alignment horizontal="center" vertical="center"/>
      <protection hidden="1"/>
    </xf>
    <xf numFmtId="185" fontId="45" fillId="0" borderId="0" xfId="0" applyNumberFormat="1" applyFont="1" applyAlignment="1" applyProtection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 applyProtection="1">
      <alignment vertical="center"/>
      <protection hidden="1"/>
    </xf>
    <xf numFmtId="177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 wrapText="1"/>
      <protection locked="0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80" fontId="41" fillId="0" borderId="9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vertical="center"/>
    </xf>
    <xf numFmtId="0" fontId="4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185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18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41" fillId="0" borderId="5" xfId="0" applyNumberFormat="1" applyFont="1" applyFill="1" applyBorder="1" applyAlignment="1" applyProtection="1">
      <alignment horizontal="center" vertical="center"/>
    </xf>
    <xf numFmtId="0" fontId="41" fillId="0" borderId="5" xfId="0" applyNumberFormat="1" applyFont="1" applyFill="1" applyBorder="1" applyAlignment="1" applyProtection="1">
      <alignment vertical="center"/>
    </xf>
    <xf numFmtId="0" fontId="4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9" xfId="0" applyFont="1" applyFill="1" applyBorder="1" applyAlignment="1" applyProtection="1">
      <alignment vertical="center" textRotation="255"/>
      <protection locked="0"/>
    </xf>
    <xf numFmtId="0" fontId="43" fillId="0" borderId="62" xfId="0" applyFont="1" applyFill="1" applyBorder="1" applyAlignment="1" applyProtection="1">
      <alignment vertical="center" textRotation="255"/>
      <protection locked="0"/>
    </xf>
    <xf numFmtId="0" fontId="44" fillId="0" borderId="62" xfId="0" applyFont="1" applyFill="1" applyBorder="1" applyAlignment="1" applyProtection="1">
      <alignment vertical="center" textRotation="255"/>
      <protection locked="0"/>
    </xf>
    <xf numFmtId="0" fontId="43" fillId="0" borderId="60" xfId="0" applyFont="1" applyFill="1" applyBorder="1" applyAlignment="1" applyProtection="1">
      <alignment vertical="center" textRotation="255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185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31" xfId="0" applyNumberFormat="1" applyFont="1" applyFill="1" applyBorder="1" applyAlignment="1" applyProtection="1">
      <alignment horizontal="center" vertical="center" wrapText="1"/>
      <protection locked="0"/>
    </xf>
    <xf numFmtId="180" fontId="41" fillId="0" borderId="31" xfId="0" applyNumberFormat="1" applyFont="1" applyFill="1" applyBorder="1" applyAlignment="1" applyProtection="1">
      <alignment horizontal="center" vertical="center"/>
    </xf>
    <xf numFmtId="0" fontId="41" fillId="0" borderId="31" xfId="0" applyNumberFormat="1" applyFont="1" applyFill="1" applyBorder="1" applyAlignment="1" applyProtection="1">
      <alignment horizontal="center" vertical="center"/>
    </xf>
    <xf numFmtId="0" fontId="41" fillId="0" borderId="31" xfId="0" applyNumberFormat="1" applyFont="1" applyFill="1" applyBorder="1" applyAlignment="1" applyProtection="1">
      <alignment vertical="center"/>
    </xf>
    <xf numFmtId="0" fontId="41" fillId="0" borderId="31" xfId="0" applyFont="1" applyFill="1" applyBorder="1" applyAlignment="1" applyProtection="1">
      <alignment horizontal="center" vertical="center"/>
    </xf>
    <xf numFmtId="0" fontId="4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9" fillId="0" borderId="0" xfId="0" applyFont="1" applyFill="1" applyBorder="1" applyAlignment="1" applyProtection="1">
      <alignment vertical="center" textRotation="255"/>
      <protection locked="0"/>
    </xf>
    <xf numFmtId="14" fontId="48" fillId="0" borderId="65" xfId="0" applyNumberFormat="1" applyFont="1" applyBorder="1" applyAlignment="1" applyProtection="1">
      <alignment vertical="center"/>
      <protection locked="0"/>
    </xf>
    <xf numFmtId="14" fontId="48" fillId="0" borderId="0" xfId="0" applyNumberFormat="1" applyFont="1" applyBorder="1" applyAlignment="1" applyProtection="1">
      <alignment vertical="center"/>
    </xf>
    <xf numFmtId="0" fontId="48" fillId="0" borderId="0" xfId="0" applyNumberFormat="1" applyFont="1" applyBorder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  <protection locked="0" hidden="1"/>
    </xf>
    <xf numFmtId="0" fontId="48" fillId="0" borderId="0" xfId="0" applyFont="1" applyBorder="1" applyAlignment="1" applyProtection="1">
      <alignment vertical="center"/>
      <protection hidden="1"/>
    </xf>
    <xf numFmtId="188" fontId="48" fillId="0" borderId="0" xfId="0" applyNumberFormat="1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center" vertical="center"/>
    </xf>
    <xf numFmtId="188" fontId="48" fillId="0" borderId="0" xfId="0" applyNumberFormat="1" applyFont="1" applyBorder="1" applyAlignment="1" applyProtection="1">
      <alignment horizontal="center" vertical="center"/>
    </xf>
    <xf numFmtId="0" fontId="48" fillId="0" borderId="65" xfId="0" applyFont="1" applyFill="1" applyBorder="1" applyAlignment="1" applyProtection="1">
      <alignment horizontal="center" vertical="center" wrapText="1"/>
      <protection locked="0"/>
    </xf>
    <xf numFmtId="188" fontId="48" fillId="0" borderId="0" xfId="0" applyNumberFormat="1" applyFont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80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187" fontId="10" fillId="0" borderId="83" xfId="0" applyNumberFormat="1" applyFont="1" applyFill="1" applyBorder="1" applyAlignment="1" applyProtection="1">
      <alignment horizontal="center" vertical="center" wrapText="1"/>
      <protection locked="0"/>
    </xf>
    <xf numFmtId="187" fontId="10" fillId="0" borderId="32" xfId="0" applyNumberFormat="1" applyFont="1" applyFill="1" applyBorder="1" applyAlignment="1" applyProtection="1">
      <alignment horizontal="center" vertical="center" wrapText="1"/>
      <protection locked="0"/>
    </xf>
    <xf numFmtId="187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vertical="center"/>
    </xf>
    <xf numFmtId="0" fontId="10" fillId="0" borderId="80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180" fontId="10" fillId="0" borderId="58" xfId="0" applyNumberFormat="1" applyFont="1" applyFill="1" applyBorder="1" applyAlignment="1" applyProtection="1">
      <alignment horizontal="center" vertical="center"/>
    </xf>
    <xf numFmtId="177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177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1" xfId="0" applyNumberFormat="1" applyFont="1" applyFill="1" applyBorder="1" applyAlignment="1" applyProtection="1">
      <alignment vertical="center"/>
    </xf>
    <xf numFmtId="0" fontId="48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177" fontId="50" fillId="0" borderId="65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hidden="1"/>
    </xf>
    <xf numFmtId="0" fontId="10" fillId="0" borderId="96" xfId="0" applyFont="1" applyFill="1" applyBorder="1" applyAlignment="1" applyProtection="1">
      <alignment horizontal="center" vertical="center" wrapText="1"/>
      <protection locked="0"/>
    </xf>
    <xf numFmtId="0" fontId="10" fillId="0" borderId="83" xfId="0" applyFont="1" applyFill="1" applyBorder="1" applyAlignment="1" applyProtection="1">
      <alignment horizontal="center" vertical="center" wrapText="1"/>
      <protection locked="0"/>
    </xf>
    <xf numFmtId="0" fontId="10" fillId="0" borderId="77" xfId="0" applyFont="1" applyFill="1" applyBorder="1" applyAlignment="1" applyProtection="1">
      <alignment horizontal="center" vertical="center" wrapText="1"/>
      <protection locked="0"/>
    </xf>
    <xf numFmtId="0" fontId="10" fillId="0" borderId="79" xfId="0" applyNumberFormat="1" applyFont="1" applyFill="1" applyBorder="1" applyAlignment="1" applyProtection="1">
      <alignment horizontal="center" vertical="center"/>
    </xf>
    <xf numFmtId="180" fontId="10" fillId="0" borderId="16" xfId="0" applyNumberFormat="1" applyFont="1" applyFill="1" applyBorder="1" applyAlignment="1" applyProtection="1">
      <alignment horizontal="center" vertical="center"/>
    </xf>
    <xf numFmtId="180" fontId="10" fillId="0" borderId="47" xfId="0" applyNumberFormat="1" applyFont="1" applyFill="1" applyBorder="1" applyAlignment="1" applyProtection="1">
      <alignment horizontal="center" vertical="center"/>
    </xf>
    <xf numFmtId="180" fontId="10" fillId="0" borderId="1" xfId="0" applyNumberFormat="1" applyFont="1" applyFill="1" applyBorder="1" applyAlignment="1" applyProtection="1">
      <alignment horizontal="center" vertical="center"/>
    </xf>
    <xf numFmtId="0" fontId="10" fillId="0" borderId="75" xfId="0" applyNumberFormat="1" applyFont="1" applyFill="1" applyBorder="1" applyAlignment="1" applyProtection="1">
      <alignment vertical="center"/>
    </xf>
    <xf numFmtId="0" fontId="10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vertical="center"/>
    </xf>
    <xf numFmtId="0" fontId="0" fillId="2" borderId="80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9" fontId="0" fillId="2" borderId="21" xfId="0" applyNumberFormat="1" applyFill="1" applyBorder="1" applyAlignment="1">
      <alignment horizontal="center" vertical="center"/>
    </xf>
    <xf numFmtId="178" fontId="0" fillId="2" borderId="108" xfId="0" applyNumberFormat="1" applyFill="1" applyBorder="1" applyAlignment="1">
      <alignment horizontal="center" vertical="center"/>
    </xf>
    <xf numFmtId="176" fontId="0" fillId="2" borderId="77" xfId="0" applyNumberForma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14" fillId="2" borderId="109" xfId="0" applyFont="1" applyFill="1" applyBorder="1" applyAlignment="1">
      <alignment horizontal="center" vertical="center"/>
    </xf>
    <xf numFmtId="176" fontId="14" fillId="2" borderId="1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57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8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8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9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</xf>
    <xf numFmtId="0" fontId="7" fillId="0" borderId="8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3" borderId="7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44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8" fillId="3" borderId="76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  <xf numFmtId="179" fontId="9" fillId="3" borderId="21" xfId="0" applyNumberFormat="1" applyFont="1" applyFill="1" applyBorder="1" applyAlignment="1">
      <alignment horizontal="center" vertical="center"/>
    </xf>
    <xf numFmtId="179" fontId="9" fillId="3" borderId="49" xfId="0" applyNumberFormat="1" applyFont="1" applyFill="1" applyBorder="1" applyAlignment="1">
      <alignment horizontal="center" vertical="center"/>
    </xf>
    <xf numFmtId="0" fontId="9" fillId="3" borderId="87" xfId="0" applyFont="1" applyFill="1" applyBorder="1" applyAlignment="1" applyProtection="1">
      <alignment horizontal="center" vertical="center" textRotation="255"/>
    </xf>
    <xf numFmtId="0" fontId="9" fillId="3" borderId="88" xfId="0" applyFont="1" applyFill="1" applyBorder="1" applyAlignment="1" applyProtection="1">
      <alignment horizontal="center" vertical="center" textRotation="255"/>
    </xf>
    <xf numFmtId="0" fontId="9" fillId="3" borderId="7" xfId="0" applyFont="1" applyFill="1" applyBorder="1" applyAlignment="1" applyProtection="1">
      <alignment horizontal="center" vertical="center" textRotation="255"/>
    </xf>
    <xf numFmtId="179" fontId="9" fillId="3" borderId="3" xfId="0" applyNumberFormat="1" applyFont="1" applyFill="1" applyBorder="1" applyAlignment="1">
      <alignment horizontal="center" vertical="center"/>
    </xf>
    <xf numFmtId="179" fontId="9" fillId="3" borderId="23" xfId="0" applyNumberFormat="1" applyFont="1" applyFill="1" applyBorder="1" applyAlignment="1">
      <alignment horizontal="center" vertical="center"/>
    </xf>
    <xf numFmtId="0" fontId="9" fillId="3" borderId="89" xfId="0" applyFont="1" applyFill="1" applyBorder="1" applyAlignment="1" applyProtection="1">
      <alignment horizontal="center" vertical="center"/>
    </xf>
    <xf numFmtId="0" fontId="9" fillId="3" borderId="90" xfId="0" applyFont="1" applyFill="1" applyBorder="1" applyAlignment="1" applyProtection="1">
      <alignment horizontal="center" vertical="center"/>
    </xf>
    <xf numFmtId="0" fontId="9" fillId="3" borderId="91" xfId="0" applyFont="1" applyFill="1" applyBorder="1" applyAlignment="1" applyProtection="1">
      <alignment horizontal="center" vertical="center"/>
    </xf>
    <xf numFmtId="0" fontId="9" fillId="3" borderId="92" xfId="0" applyFont="1" applyFill="1" applyBorder="1" applyAlignment="1" applyProtection="1">
      <alignment horizontal="center" vertical="center"/>
    </xf>
    <xf numFmtId="0" fontId="9" fillId="3" borderId="93" xfId="0" applyFont="1" applyFill="1" applyBorder="1" applyAlignment="1" applyProtection="1">
      <alignment horizontal="center" vertical="center"/>
    </xf>
    <xf numFmtId="0" fontId="9" fillId="3" borderId="94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horizontal="center" vertical="center" wrapText="1"/>
    </xf>
    <xf numFmtId="0" fontId="9" fillId="3" borderId="95" xfId="0" applyFont="1" applyFill="1" applyBorder="1" applyAlignment="1" applyProtection="1">
      <alignment horizontal="center" vertical="center" wrapText="1"/>
    </xf>
    <xf numFmtId="0" fontId="9" fillId="3" borderId="74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83" xfId="0" applyFont="1" applyFill="1" applyBorder="1" applyAlignment="1" applyProtection="1">
      <alignment horizontal="center" vertical="center" wrapText="1"/>
    </xf>
    <xf numFmtId="0" fontId="9" fillId="3" borderId="50" xfId="0" applyFont="1" applyFill="1" applyBorder="1" applyAlignment="1" applyProtection="1">
      <alignment horizontal="center" vertical="center" wrapText="1"/>
    </xf>
    <xf numFmtId="0" fontId="9" fillId="3" borderId="77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textRotation="255"/>
    </xf>
    <xf numFmtId="0" fontId="9" fillId="3" borderId="96" xfId="0" applyFont="1" applyFill="1" applyBorder="1" applyAlignment="1" applyProtection="1">
      <alignment horizontal="center" vertical="center" textRotation="255"/>
    </xf>
    <xf numFmtId="0" fontId="9" fillId="3" borderId="19" xfId="0" applyFont="1" applyFill="1" applyBorder="1" applyAlignment="1" applyProtection="1">
      <alignment horizontal="center" vertical="center" textRotation="255"/>
    </xf>
    <xf numFmtId="0" fontId="9" fillId="3" borderId="76" xfId="0" applyFont="1" applyFill="1" applyBorder="1" applyAlignment="1" applyProtection="1">
      <alignment horizontal="center" vertical="center" textRotation="255"/>
    </xf>
    <xf numFmtId="0" fontId="9" fillId="3" borderId="68" xfId="0" applyFont="1" applyFill="1" applyBorder="1" applyAlignment="1" applyProtection="1">
      <alignment horizontal="center" vertical="center" textRotation="255"/>
    </xf>
    <xf numFmtId="0" fontId="9" fillId="3" borderId="47" xfId="0" applyFont="1" applyFill="1" applyBorder="1" applyAlignment="1" applyProtection="1">
      <alignment horizontal="center" vertical="center" textRotation="255"/>
    </xf>
    <xf numFmtId="179" fontId="8" fillId="3" borderId="71" xfId="0" applyNumberFormat="1" applyFont="1" applyFill="1" applyBorder="1" applyAlignment="1">
      <alignment horizontal="center" vertical="center"/>
    </xf>
    <xf numFmtId="179" fontId="8" fillId="3" borderId="85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179" fontId="8" fillId="3" borderId="36" xfId="0" applyNumberFormat="1" applyFont="1" applyFill="1" applyBorder="1" applyAlignment="1">
      <alignment horizontal="center" vertical="center"/>
    </xf>
    <xf numFmtId="179" fontId="8" fillId="3" borderId="57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horizontal="center" vertical="center"/>
    </xf>
    <xf numFmtId="0" fontId="9" fillId="3" borderId="73" xfId="0" applyFont="1" applyFill="1" applyBorder="1" applyAlignment="1" applyProtection="1">
      <alignment horizontal="center" vertical="center"/>
    </xf>
    <xf numFmtId="0" fontId="9" fillId="3" borderId="74" xfId="0" applyFont="1" applyFill="1" applyBorder="1" applyAlignment="1" applyProtection="1">
      <alignment horizontal="center" vertical="center"/>
    </xf>
    <xf numFmtId="0" fontId="9" fillId="3" borderId="75" xfId="0" applyFont="1" applyFill="1" applyBorder="1" applyAlignment="1" applyProtection="1">
      <alignment horizontal="center" vertical="center"/>
    </xf>
    <xf numFmtId="0" fontId="9" fillId="3" borderId="82" xfId="0" applyFont="1" applyFill="1" applyBorder="1" applyAlignment="1" applyProtection="1">
      <alignment horizontal="center" vertical="center"/>
    </xf>
    <xf numFmtId="0" fontId="9" fillId="3" borderId="86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</xf>
    <xf numFmtId="0" fontId="9" fillId="3" borderId="78" xfId="0" applyFont="1" applyFill="1" applyBorder="1" applyAlignment="1" applyProtection="1">
      <alignment horizontal="center" vertical="center" wrapText="1"/>
    </xf>
    <xf numFmtId="0" fontId="9" fillId="3" borderId="79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96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8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98" xfId="0" applyFont="1" applyFill="1" applyBorder="1" applyAlignment="1" applyProtection="1">
      <alignment horizontal="center" vertical="center"/>
    </xf>
    <xf numFmtId="0" fontId="9" fillId="3" borderId="68" xfId="0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 wrapText="1"/>
    </xf>
    <xf numFmtId="0" fontId="9" fillId="3" borderId="88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79" xfId="0" applyFont="1" applyFill="1" applyBorder="1" applyAlignment="1" applyProtection="1">
      <alignment horizontal="center" vertical="center" wrapText="1"/>
    </xf>
    <xf numFmtId="0" fontId="9" fillId="3" borderId="97" xfId="0" applyFont="1" applyFill="1" applyBorder="1" applyAlignment="1" applyProtection="1">
      <alignment horizontal="center" vertical="center" wrapText="1"/>
    </xf>
    <xf numFmtId="0" fontId="7" fillId="3" borderId="66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textRotation="255"/>
    </xf>
    <xf numFmtId="0" fontId="9" fillId="3" borderId="3" xfId="0" applyFont="1" applyFill="1" applyBorder="1" applyAlignment="1" applyProtection="1">
      <alignment horizontal="center" vertical="center" textRotation="255"/>
    </xf>
    <xf numFmtId="0" fontId="7" fillId="3" borderId="48" xfId="0" applyFont="1" applyFill="1" applyBorder="1" applyAlignment="1" applyProtection="1">
      <alignment horizontal="center" vertical="center" textRotation="255"/>
    </xf>
    <xf numFmtId="0" fontId="7" fillId="3" borderId="28" xfId="0" applyFont="1" applyFill="1" applyBorder="1" applyAlignment="1" applyProtection="1">
      <alignment horizontal="center" vertical="center" textRotation="255"/>
    </xf>
    <xf numFmtId="0" fontId="7" fillId="3" borderId="36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 textRotation="255"/>
    </xf>
    <xf numFmtId="0" fontId="5" fillId="3" borderId="47" xfId="0" applyFont="1" applyFill="1" applyBorder="1" applyAlignment="1" applyProtection="1">
      <alignment horizontal="center" vertical="center" textRotation="255"/>
    </xf>
    <xf numFmtId="0" fontId="7" fillId="3" borderId="36" xfId="0" applyFont="1" applyFill="1" applyBorder="1" applyAlignment="1" applyProtection="1">
      <alignment horizontal="center" vertical="center" textRotation="255"/>
    </xf>
    <xf numFmtId="0" fontId="7" fillId="3" borderId="1" xfId="0" applyFont="1" applyFill="1" applyBorder="1" applyAlignment="1" applyProtection="1">
      <alignment horizontal="center" vertical="center" textRotation="255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79" xfId="0" applyFont="1" applyFill="1" applyBorder="1" applyAlignment="1" applyProtection="1">
      <alignment horizontal="center" vertical="center"/>
    </xf>
    <xf numFmtId="0" fontId="7" fillId="3" borderId="87" xfId="0" applyFont="1" applyFill="1" applyBorder="1" applyAlignment="1" applyProtection="1">
      <alignment horizontal="center" vertical="center" wrapText="1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83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7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0" fillId="2" borderId="101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79" fontId="0" fillId="2" borderId="103" xfId="0" applyNumberFormat="1" applyFill="1" applyBorder="1" applyAlignment="1">
      <alignment horizontal="center" vertical="center"/>
    </xf>
    <xf numFmtId="179" fontId="0" fillId="2" borderId="104" xfId="0" applyNumberForma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179" fontId="0" fillId="2" borderId="100" xfId="0" applyNumberForma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8" fontId="0" fillId="2" borderId="82" xfId="0" applyNumberFormat="1" applyFill="1" applyBorder="1" applyAlignment="1">
      <alignment horizontal="center" vertical="center"/>
    </xf>
    <xf numFmtId="178" fontId="0" fillId="2" borderId="86" xfId="0" applyNumberFormat="1" applyFill="1" applyBorder="1" applyAlignment="1">
      <alignment horizontal="center" vertical="center"/>
    </xf>
    <xf numFmtId="179" fontId="0" fillId="2" borderId="44" xfId="0" applyNumberFormat="1" applyFill="1" applyBorder="1" applyAlignment="1">
      <alignment horizontal="center" vertical="center"/>
    </xf>
    <xf numFmtId="179" fontId="0" fillId="2" borderId="99" xfId="0" applyNumberForma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181" fontId="13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/>
    <xf numFmtId="179" fontId="13" fillId="2" borderId="0" xfId="0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179" fontId="13" fillId="2" borderId="0" xfId="0" applyNumberFormat="1" applyFont="1" applyFill="1" applyBorder="1" applyAlignment="1" applyProtection="1">
      <alignment horizontal="center" vertical="center"/>
    </xf>
    <xf numFmtId="0" fontId="20" fillId="2" borderId="70" xfId="0" applyFont="1" applyFill="1" applyBorder="1" applyAlignment="1" applyProtection="1">
      <alignment horizontal="center"/>
    </xf>
    <xf numFmtId="181" fontId="27" fillId="2" borderId="20" xfId="0" applyNumberFormat="1" applyFont="1" applyFill="1" applyBorder="1" applyAlignment="1" applyProtection="1">
      <alignment horizontal="center" vertical="center"/>
    </xf>
    <xf numFmtId="181" fontId="27" fillId="2" borderId="24" xfId="0" applyNumberFormat="1" applyFont="1" applyFill="1" applyBorder="1" applyAlignment="1" applyProtection="1">
      <alignment horizontal="center" vertical="center"/>
    </xf>
    <xf numFmtId="181" fontId="27" fillId="2" borderId="17" xfId="0" applyNumberFormat="1" applyFont="1" applyFill="1" applyBorder="1" applyAlignment="1" applyProtection="1">
      <alignment horizontal="center" vertical="center"/>
    </xf>
    <xf numFmtId="0" fontId="27" fillId="2" borderId="11" xfId="0" applyNumberFormat="1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179" fontId="13" fillId="2" borderId="24" xfId="0" applyNumberFormat="1" applyFont="1" applyFill="1" applyBorder="1" applyAlignment="1" applyProtection="1">
      <alignment horizontal="center" vertical="center"/>
    </xf>
    <xf numFmtId="179" fontId="13" fillId="2" borderId="17" xfId="0" applyNumberFormat="1" applyFont="1" applyFill="1" applyBorder="1" applyAlignment="1" applyProtection="1">
      <alignment horizontal="center" vertical="center"/>
    </xf>
    <xf numFmtId="0" fontId="10" fillId="2" borderId="68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10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58" xfId="0" applyFont="1" applyFill="1" applyBorder="1" applyAlignment="1" applyProtection="1">
      <alignment horizontal="center" vertical="center" wrapText="1"/>
    </xf>
    <xf numFmtId="179" fontId="13" fillId="2" borderId="2" xfId="0" applyNumberFormat="1" applyFont="1" applyFill="1" applyBorder="1" applyAlignment="1" applyProtection="1">
      <alignment horizontal="center" vertical="center"/>
    </xf>
    <xf numFmtId="179" fontId="13" fillId="2" borderId="58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179" fontId="13" fillId="2" borderId="0" xfId="0" applyNumberFormat="1" applyFont="1" applyFill="1" applyAlignment="1" applyProtection="1">
      <alignment horizontal="center" vertical="center"/>
    </xf>
    <xf numFmtId="184" fontId="13" fillId="2" borderId="0" xfId="0" applyNumberFormat="1" applyFont="1" applyFill="1" applyBorder="1" applyAlignment="1" applyProtection="1">
      <alignment horizontal="center" vertical="center"/>
    </xf>
    <xf numFmtId="0" fontId="8" fillId="2" borderId="7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 vertical="center"/>
    </xf>
    <xf numFmtId="0" fontId="10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13" fillId="2" borderId="0" xfId="0" quotePrefix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183" fontId="13" fillId="2" borderId="2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center" vertical="center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05" xfId="0" applyFont="1" applyFill="1" applyBorder="1" applyAlignment="1" applyProtection="1">
      <alignment horizontal="center" vertical="center"/>
    </xf>
    <xf numFmtId="0" fontId="10" fillId="2" borderId="70" xfId="0" applyFont="1" applyFill="1" applyBorder="1" applyAlignment="1" applyProtection="1">
      <alignment horizontal="center" vertical="center"/>
    </xf>
    <xf numFmtId="0" fontId="10" fillId="2" borderId="81" xfId="0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185" fontId="13" fillId="2" borderId="0" xfId="0" applyNumberFormat="1" applyFont="1" applyFill="1" applyAlignment="1" applyProtection="1">
      <alignment horizontal="center" vertical="center"/>
    </xf>
    <xf numFmtId="179" fontId="9" fillId="2" borderId="0" xfId="0" applyNumberFormat="1" applyFont="1" applyFill="1" applyAlignment="1" applyProtection="1">
      <alignment horizontal="center" vertical="center"/>
    </xf>
    <xf numFmtId="182" fontId="13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4" borderId="66" xfId="0" applyFont="1" applyFill="1" applyBorder="1" applyAlignment="1" applyProtection="1">
      <alignment horizontal="center" vertical="center" wrapText="1"/>
    </xf>
    <xf numFmtId="0" fontId="10" fillId="4" borderId="6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0" borderId="65" xfId="0" applyFont="1" applyBorder="1" applyAlignment="1" applyProtection="1">
      <alignment horizontal="center" vertical="center"/>
    </xf>
    <xf numFmtId="0" fontId="10" fillId="0" borderId="110" xfId="0" applyFont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4" borderId="66" xfId="0" applyFont="1" applyFill="1" applyBorder="1" applyAlignment="1" applyProtection="1">
      <alignment horizontal="center" vertical="center"/>
    </xf>
    <xf numFmtId="0" fontId="10" fillId="4" borderId="6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1" xfId="0" applyFont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4" borderId="82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57" fontId="10" fillId="0" borderId="17" xfId="0" applyNumberFormat="1" applyFont="1" applyFill="1" applyBorder="1" applyAlignment="1" applyProtection="1">
      <alignment horizontal="center" vertical="center"/>
    </xf>
    <xf numFmtId="57" fontId="10" fillId="0" borderId="11" xfId="0" applyNumberFormat="1" applyFont="1" applyFill="1" applyBorder="1" applyAlignment="1" applyProtection="1">
      <alignment horizontal="center" vertical="center"/>
    </xf>
    <xf numFmtId="57" fontId="10" fillId="0" borderId="26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0" fillId="4" borderId="83" xfId="0" applyFont="1" applyFill="1" applyBorder="1" applyAlignment="1" applyProtection="1">
      <alignment horizontal="center" vertical="center" wrapText="1"/>
    </xf>
    <xf numFmtId="0" fontId="10" fillId="4" borderId="77" xfId="0" applyFont="1" applyFill="1" applyBorder="1" applyAlignment="1" applyProtection="1">
      <alignment horizontal="center" vertical="center" wrapText="1"/>
    </xf>
    <xf numFmtId="0" fontId="10" fillId="4" borderId="74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 wrapText="1"/>
    </xf>
    <xf numFmtId="179" fontId="10" fillId="4" borderId="21" xfId="0" applyNumberFormat="1" applyFont="1" applyFill="1" applyBorder="1" applyAlignment="1" applyProtection="1">
      <alignment horizontal="center" vertical="center"/>
    </xf>
    <xf numFmtId="179" fontId="10" fillId="4" borderId="49" xfId="0" applyNumberFormat="1" applyFont="1" applyFill="1" applyBorder="1" applyAlignment="1" applyProtection="1">
      <alignment horizontal="center" vertical="center"/>
    </xf>
    <xf numFmtId="0" fontId="10" fillId="4" borderId="33" xfId="0" applyFont="1" applyFill="1" applyBorder="1" applyAlignment="1" applyProtection="1">
      <alignment horizontal="center" vertical="center" shrinkToFit="1"/>
    </xf>
    <xf numFmtId="0" fontId="10" fillId="4" borderId="30" xfId="0" applyFont="1" applyFill="1" applyBorder="1" applyAlignment="1" applyProtection="1">
      <alignment horizontal="center" vertical="center" shrinkToFit="1"/>
    </xf>
    <xf numFmtId="0" fontId="10" fillId="4" borderId="15" xfId="0" applyFont="1" applyFill="1" applyBorder="1" applyAlignment="1" applyProtection="1">
      <alignment horizontal="center" vertical="center" shrinkToFit="1"/>
    </xf>
    <xf numFmtId="179" fontId="10" fillId="4" borderId="3" xfId="0" applyNumberFormat="1" applyFont="1" applyFill="1" applyBorder="1" applyAlignment="1" applyProtection="1">
      <alignment horizontal="center" vertical="center"/>
    </xf>
    <xf numFmtId="179" fontId="10" fillId="4" borderId="23" xfId="0" applyNumberFormat="1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4" borderId="35" xfId="0" applyFont="1" applyFill="1" applyBorder="1" applyAlignment="1" applyProtection="1">
      <alignment horizontal="center" vertical="center" textRotation="255"/>
    </xf>
    <xf numFmtId="0" fontId="10" fillId="4" borderId="96" xfId="0" applyFont="1" applyFill="1" applyBorder="1" applyAlignment="1" applyProtection="1">
      <alignment horizontal="center" vertical="center" textRotation="255"/>
    </xf>
    <xf numFmtId="0" fontId="10" fillId="4" borderId="19" xfId="0" applyFont="1" applyFill="1" applyBorder="1" applyAlignment="1" applyProtection="1">
      <alignment horizontal="center" vertical="center" textRotation="255"/>
    </xf>
    <xf numFmtId="0" fontId="10" fillId="4" borderId="87" xfId="0" applyFont="1" applyFill="1" applyBorder="1" applyAlignment="1" applyProtection="1">
      <alignment horizontal="center" vertical="center" textRotation="255"/>
    </xf>
    <xf numFmtId="0" fontId="10" fillId="4" borderId="88" xfId="0" applyFont="1" applyFill="1" applyBorder="1" applyAlignment="1" applyProtection="1">
      <alignment horizontal="center" vertical="center" textRotation="255"/>
    </xf>
    <xf numFmtId="0" fontId="10" fillId="4" borderId="7" xfId="0" applyFont="1" applyFill="1" applyBorder="1" applyAlignment="1" applyProtection="1">
      <alignment horizontal="center" vertical="center" textRotation="255"/>
    </xf>
    <xf numFmtId="179" fontId="10" fillId="4" borderId="26" xfId="0" applyNumberFormat="1" applyFont="1" applyFill="1" applyBorder="1" applyAlignment="1" applyProtection="1">
      <alignment horizontal="center" vertical="center"/>
    </xf>
    <xf numFmtId="0" fontId="10" fillId="4" borderId="76" xfId="0" applyFont="1" applyFill="1" applyBorder="1" applyAlignment="1" applyProtection="1">
      <alignment horizontal="center" vertical="center" textRotation="255"/>
    </xf>
    <xf numFmtId="0" fontId="10" fillId="4" borderId="47" xfId="0" applyFont="1" applyFill="1" applyBorder="1" applyAlignment="1" applyProtection="1">
      <alignment horizontal="center" vertical="center" textRotation="255"/>
    </xf>
    <xf numFmtId="0" fontId="10" fillId="4" borderId="72" xfId="0" applyFont="1" applyFill="1" applyBorder="1" applyAlignment="1" applyProtection="1">
      <alignment horizontal="center" vertical="center" wrapText="1"/>
    </xf>
    <xf numFmtId="0" fontId="10" fillId="4" borderId="95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89" xfId="0" applyFont="1" applyFill="1" applyBorder="1" applyAlignment="1" applyProtection="1">
      <alignment horizontal="center" vertical="center"/>
    </xf>
    <xf numFmtId="0" fontId="10" fillId="4" borderId="90" xfId="0" applyFont="1" applyFill="1" applyBorder="1" applyAlignment="1" applyProtection="1">
      <alignment horizontal="center" vertical="center"/>
    </xf>
    <xf numFmtId="0" fontId="10" fillId="4" borderId="91" xfId="0" applyFont="1" applyFill="1" applyBorder="1" applyAlignment="1" applyProtection="1">
      <alignment horizontal="center" vertical="center"/>
    </xf>
    <xf numFmtId="0" fontId="10" fillId="4" borderId="92" xfId="0" applyFont="1" applyFill="1" applyBorder="1" applyAlignment="1" applyProtection="1">
      <alignment horizontal="center" vertical="center"/>
    </xf>
    <xf numFmtId="0" fontId="10" fillId="4" borderId="93" xfId="0" applyFont="1" applyFill="1" applyBorder="1" applyAlignment="1" applyProtection="1">
      <alignment horizontal="center" vertical="center"/>
    </xf>
    <xf numFmtId="0" fontId="10" fillId="4" borderId="94" xfId="0" applyFont="1" applyFill="1" applyBorder="1" applyAlignment="1" applyProtection="1">
      <alignment horizontal="center" vertical="center"/>
    </xf>
    <xf numFmtId="179" fontId="10" fillId="4" borderId="71" xfId="0" applyNumberFormat="1" applyFont="1" applyFill="1" applyBorder="1" applyAlignment="1" applyProtection="1">
      <alignment horizontal="center" vertical="center"/>
    </xf>
    <xf numFmtId="179" fontId="10" fillId="4" borderId="85" xfId="0" applyNumberFormat="1" applyFont="1" applyFill="1" applyBorder="1" applyAlignment="1" applyProtection="1">
      <alignment horizontal="center" vertical="center"/>
    </xf>
    <xf numFmtId="179" fontId="10" fillId="4" borderId="1" xfId="0" applyNumberFormat="1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10" fillId="4" borderId="72" xfId="0" applyFont="1" applyFill="1" applyBorder="1" applyAlignment="1" applyProtection="1">
      <alignment horizontal="center" vertical="center"/>
    </xf>
    <xf numFmtId="0" fontId="10" fillId="4" borderId="67" xfId="0" applyFont="1" applyFill="1" applyBorder="1" applyAlignment="1" applyProtection="1">
      <alignment horizontal="center" vertical="center"/>
    </xf>
    <xf numFmtId="0" fontId="10" fillId="4" borderId="73" xfId="0" applyFont="1" applyFill="1" applyBorder="1" applyAlignment="1" applyProtection="1">
      <alignment horizontal="center" vertical="center"/>
    </xf>
    <xf numFmtId="0" fontId="10" fillId="4" borderId="74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10" fillId="4" borderId="75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/>
    </xf>
    <xf numFmtId="0" fontId="10" fillId="4" borderId="86" xfId="0" applyFont="1" applyFill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4" borderId="44" xfId="0" applyFont="1" applyFill="1" applyBorder="1" applyAlignment="1" applyProtection="1">
      <alignment horizontal="center" vertical="center" wrapText="1"/>
    </xf>
    <xf numFmtId="0" fontId="8" fillId="2" borderId="8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textRotation="255"/>
    </xf>
    <xf numFmtId="0" fontId="8" fillId="2" borderId="79" xfId="0" applyFont="1" applyFill="1" applyBorder="1" applyAlignment="1" applyProtection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47" fillId="0" borderId="65" xfId="0" applyFont="1" applyBorder="1" applyAlignment="1" applyProtection="1">
      <alignment horizontal="center" vertical="center"/>
      <protection locked="0"/>
    </xf>
    <xf numFmtId="0" fontId="15" fillId="2" borderId="72" xfId="0" applyFont="1" applyFill="1" applyBorder="1" applyAlignment="1" applyProtection="1">
      <alignment horizontal="center" vertical="center" wrapText="1"/>
    </xf>
    <xf numFmtId="0" fontId="15" fillId="2" borderId="74" xfId="0" applyFont="1" applyFill="1" applyBorder="1" applyAlignment="1" applyProtection="1">
      <alignment horizontal="center" vertical="center" wrapText="1"/>
    </xf>
    <xf numFmtId="0" fontId="10" fillId="2" borderId="41" xfId="0" applyFont="1" applyFill="1" applyBorder="1" applyAlignment="1" applyProtection="1">
      <alignment horizontal="center" vertical="center" wrapText="1"/>
    </xf>
    <xf numFmtId="0" fontId="10" fillId="2" borderId="79" xfId="0" applyFont="1" applyFill="1" applyBorder="1" applyAlignment="1" applyProtection="1">
      <alignment horizontal="center" vertical="center" wrapText="1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 wrapText="1"/>
    </xf>
    <xf numFmtId="0" fontId="10" fillId="2" borderId="77" xfId="0" applyFont="1" applyFill="1" applyBorder="1" applyAlignment="1" applyProtection="1">
      <alignment horizontal="center" vertical="center" wrapText="1"/>
    </xf>
    <xf numFmtId="0" fontId="8" fillId="2" borderId="83" xfId="0" applyFont="1" applyFill="1" applyBorder="1" applyAlignment="1" applyProtection="1">
      <alignment horizontal="center" vertical="center"/>
      <protection locked="0"/>
    </xf>
    <xf numFmtId="0" fontId="8" fillId="2" borderId="11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 wrapText="1"/>
    </xf>
    <xf numFmtId="0" fontId="15" fillId="2" borderId="79" xfId="0" applyFont="1" applyFill="1" applyBorder="1" applyAlignment="1" applyProtection="1">
      <alignment horizontal="center" vertical="center" wrapText="1"/>
    </xf>
    <xf numFmtId="0" fontId="10" fillId="2" borderId="73" xfId="0" applyFont="1" applyFill="1" applyBorder="1" applyAlignment="1" applyProtection="1">
      <alignment horizontal="center" vertical="center" wrapText="1"/>
    </xf>
    <xf numFmtId="0" fontId="10" fillId="2" borderId="75" xfId="0" applyFont="1" applyFill="1" applyBorder="1" applyAlignment="1" applyProtection="1">
      <alignment horizontal="center" vertical="center" wrapText="1"/>
    </xf>
    <xf numFmtId="0" fontId="10" fillId="2" borderId="83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79" xfId="0" applyFont="1" applyFill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/>
      <protection locked="0"/>
    </xf>
    <xf numFmtId="0" fontId="8" fillId="2" borderId="111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</xf>
    <xf numFmtId="0" fontId="10" fillId="2" borderId="80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8" fillId="2" borderId="80" xfId="0" applyFont="1" applyFill="1" applyBorder="1" applyAlignment="1" applyProtection="1">
      <alignment horizontal="center" vertical="center" textRotation="255"/>
    </xf>
    <xf numFmtId="0" fontId="8" fillId="2" borderId="31" xfId="0" applyFont="1" applyFill="1" applyBorder="1" applyAlignment="1" applyProtection="1">
      <alignment horizontal="center" vertical="center" textRotation="255"/>
    </xf>
    <xf numFmtId="0" fontId="10" fillId="2" borderId="8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80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textRotation="255"/>
      <protection locked="0"/>
    </xf>
    <xf numFmtId="0" fontId="10" fillId="0" borderId="28" xfId="0" applyFont="1" applyFill="1" applyBorder="1" applyAlignment="1" applyProtection="1">
      <alignment horizontal="center" vertical="center" textRotation="255"/>
      <protection locked="0"/>
    </xf>
    <xf numFmtId="0" fontId="10" fillId="0" borderId="21" xfId="0" applyFont="1" applyFill="1" applyBorder="1" applyAlignment="1" applyProtection="1">
      <alignment horizontal="center" vertical="center" textRotation="255"/>
      <protection locked="0"/>
    </xf>
    <xf numFmtId="0" fontId="10" fillId="0" borderId="3" xfId="0" applyFont="1" applyFill="1" applyBorder="1" applyAlignment="1" applyProtection="1">
      <alignment horizontal="center" vertical="center" textRotation="255"/>
      <protection locked="0"/>
    </xf>
    <xf numFmtId="0" fontId="10" fillId="0" borderId="49" xfId="0" applyFont="1" applyFill="1" applyBorder="1" applyAlignment="1" applyProtection="1">
      <alignment horizontal="center" vertical="center" textRotation="255"/>
      <protection locked="0"/>
    </xf>
    <xf numFmtId="0" fontId="10" fillId="0" borderId="23" xfId="0" applyFont="1" applyFill="1" applyBorder="1" applyAlignment="1" applyProtection="1">
      <alignment horizontal="center" vertical="center" textRotation="255"/>
      <protection locked="0"/>
    </xf>
    <xf numFmtId="0" fontId="10" fillId="2" borderId="7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</xf>
    <xf numFmtId="0" fontId="10" fillId="2" borderId="7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horizontal="center" vertical="center" textRotation="255"/>
      <protection locked="0"/>
    </xf>
    <xf numFmtId="187" fontId="8" fillId="2" borderId="41" xfId="0" applyNumberFormat="1" applyFont="1" applyFill="1" applyBorder="1" applyAlignment="1" applyProtection="1">
      <alignment horizontal="center" vertical="center"/>
      <protection locked="0"/>
    </xf>
    <xf numFmtId="187" fontId="8" fillId="2" borderId="79" xfId="0" applyNumberFormat="1" applyFont="1" applyFill="1" applyBorder="1" applyAlignment="1" applyProtection="1">
      <alignment horizontal="center" vertical="center"/>
      <protection locked="0"/>
    </xf>
    <xf numFmtId="0" fontId="10" fillId="0" borderId="112" xfId="0" applyFont="1" applyFill="1" applyBorder="1" applyAlignment="1" applyProtection="1">
      <alignment horizontal="center" vertical="center" textRotation="255"/>
      <protection locked="0"/>
    </xf>
    <xf numFmtId="0" fontId="10" fillId="0" borderId="87" xfId="0" applyFont="1" applyFill="1" applyBorder="1" applyAlignment="1" applyProtection="1">
      <alignment horizontal="center" vertical="center" textRotation="255"/>
      <protection locked="0"/>
    </xf>
    <xf numFmtId="0" fontId="10" fillId="0" borderId="88" xfId="0" applyFont="1" applyFill="1" applyBorder="1" applyAlignment="1" applyProtection="1">
      <alignment horizontal="center" vertical="center" textRotation="255"/>
      <protection locked="0"/>
    </xf>
    <xf numFmtId="0" fontId="10" fillId="0" borderId="36" xfId="0" applyFont="1" applyFill="1" applyBorder="1" applyAlignment="1" applyProtection="1">
      <alignment horizontal="center" vertical="center" textRotation="255"/>
      <protection locked="0"/>
    </xf>
    <xf numFmtId="0" fontId="10" fillId="0" borderId="85" xfId="0" applyFont="1" applyFill="1" applyBorder="1" applyAlignment="1" applyProtection="1">
      <alignment horizontal="center" vertical="center" textRotation="255"/>
      <protection locked="0"/>
    </xf>
    <xf numFmtId="0" fontId="41" fillId="2" borderId="80" xfId="0" applyFont="1" applyFill="1" applyBorder="1" applyAlignment="1" applyProtection="1">
      <alignment horizontal="center" vertical="center" wrapText="1"/>
    </xf>
    <xf numFmtId="0" fontId="41" fillId="2" borderId="31" xfId="0" applyFont="1" applyFill="1" applyBorder="1" applyAlignment="1" applyProtection="1">
      <alignment horizontal="center" vertical="center"/>
    </xf>
    <xf numFmtId="0" fontId="39" fillId="2" borderId="80" xfId="0" applyFont="1" applyFill="1" applyBorder="1" applyAlignment="1" applyProtection="1">
      <alignment horizontal="center" vertical="center" textRotation="255"/>
    </xf>
    <xf numFmtId="0" fontId="39" fillId="2" borderId="31" xfId="0" applyFont="1" applyFill="1" applyBorder="1" applyAlignment="1" applyProtection="1">
      <alignment horizontal="center" vertical="center" textRotation="255"/>
    </xf>
    <xf numFmtId="0" fontId="41" fillId="2" borderId="31" xfId="0" applyFont="1" applyFill="1" applyBorder="1" applyAlignment="1" applyProtection="1">
      <alignment horizontal="center" vertical="center" wrapText="1"/>
    </xf>
    <xf numFmtId="0" fontId="39" fillId="2" borderId="80" xfId="0" applyFont="1" applyFill="1" applyBorder="1" applyAlignment="1" applyProtection="1">
      <alignment horizontal="center" vertical="center"/>
    </xf>
    <xf numFmtId="0" fontId="39" fillId="2" borderId="31" xfId="0" applyFont="1" applyFill="1" applyBorder="1" applyAlignment="1" applyProtection="1">
      <alignment horizontal="center" vertical="center"/>
    </xf>
    <xf numFmtId="0" fontId="42" fillId="2" borderId="80" xfId="0" applyFont="1" applyFill="1" applyBorder="1" applyAlignment="1" applyProtection="1">
      <alignment horizontal="center" vertical="center" wrapText="1"/>
    </xf>
    <xf numFmtId="0" fontId="42" fillId="2" borderId="31" xfId="0" applyFont="1" applyFill="1" applyBorder="1" applyAlignment="1" applyProtection="1">
      <alignment horizontal="center" vertical="center" wrapText="1"/>
    </xf>
    <xf numFmtId="185" fontId="39" fillId="2" borderId="80" xfId="0" applyNumberFormat="1" applyFont="1" applyFill="1" applyBorder="1" applyAlignment="1" applyProtection="1">
      <alignment horizontal="center" vertical="center"/>
    </xf>
    <xf numFmtId="185" fontId="39" fillId="2" borderId="31" xfId="0" applyNumberFormat="1" applyFont="1" applyFill="1" applyBorder="1" applyAlignment="1" applyProtection="1">
      <alignment horizontal="center" vertical="center"/>
    </xf>
    <xf numFmtId="0" fontId="39" fillId="2" borderId="4" xfId="0" applyFont="1" applyFill="1" applyBorder="1" applyAlignment="1" applyProtection="1">
      <alignment horizontal="center" vertical="center"/>
    </xf>
    <xf numFmtId="177" fontId="39" fillId="2" borderId="80" xfId="0" applyNumberFormat="1" applyFont="1" applyFill="1" applyBorder="1" applyAlignment="1" applyProtection="1">
      <alignment horizontal="center" vertical="center"/>
    </xf>
    <xf numFmtId="177" fontId="39" fillId="2" borderId="31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</xf>
    <xf numFmtId="0" fontId="38" fillId="2" borderId="2" xfId="0" applyFont="1" applyFill="1" applyBorder="1" applyAlignment="1" applyProtection="1">
      <alignment vertical="center"/>
    </xf>
    <xf numFmtId="0" fontId="47" fillId="0" borderId="0" xfId="0" applyFont="1" applyBorder="1" applyAlignment="1">
      <alignment horizontal="center" vertical="center"/>
    </xf>
    <xf numFmtId="0" fontId="10" fillId="2" borderId="48" xfId="0" applyFont="1" applyFill="1" applyBorder="1" applyAlignment="1" applyProtection="1">
      <alignment horizontal="center" vertical="center" textRotation="255"/>
    </xf>
    <xf numFmtId="0" fontId="10" fillId="2" borderId="28" xfId="0" applyFont="1" applyFill="1" applyBorder="1" applyAlignment="1" applyProtection="1">
      <alignment horizontal="center" vertical="center" textRotation="255"/>
    </xf>
    <xf numFmtId="0" fontId="10" fillId="2" borderId="21" xfId="0" applyFont="1" applyFill="1" applyBorder="1" applyAlignment="1" applyProtection="1">
      <alignment horizontal="center" vertical="center" textRotation="255"/>
    </xf>
    <xf numFmtId="0" fontId="10" fillId="2" borderId="3" xfId="0" applyFont="1" applyFill="1" applyBorder="1" applyAlignment="1" applyProtection="1">
      <alignment horizontal="center" vertical="center" textRotation="255"/>
    </xf>
    <xf numFmtId="0" fontId="8" fillId="2" borderId="8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 textRotation="255"/>
    </xf>
    <xf numFmtId="0" fontId="10" fillId="2" borderId="23" xfId="0" applyFont="1" applyFill="1" applyBorder="1" applyAlignment="1" applyProtection="1">
      <alignment horizontal="center" vertical="center" textRotation="255"/>
    </xf>
    <xf numFmtId="0" fontId="0" fillId="2" borderId="3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5" borderId="11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外来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111124</xdr:colOff>
      <xdr:row>21</xdr:row>
      <xdr:rowOff>127001</xdr:rowOff>
    </xdr:from>
    <xdr:to>
      <xdr:col>16</xdr:col>
      <xdr:colOff>1635125</xdr:colOff>
      <xdr:row>24</xdr:row>
      <xdr:rowOff>165100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5102224" y="5613401"/>
          <a:ext cx="2933701" cy="800099"/>
        </a:xfrm>
        <a:prstGeom prst="wedgeRoundRectCallout">
          <a:avLst>
            <a:gd name="adj1" fmla="val -43559"/>
            <a:gd name="adj2" fmla="val -942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区分には、該当の病床のセルに「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（数字のゼロ）」を入力。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医：医療型療養病床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介：介護型療養病床</a:t>
          </a:r>
        </a:p>
      </xdr:txBody>
    </xdr:sp>
    <xdr:clientData/>
  </xdr:twoCellAnchor>
  <xdr:twoCellAnchor>
    <xdr:from>
      <xdr:col>0</xdr:col>
      <xdr:colOff>342900</xdr:colOff>
      <xdr:row>14</xdr:row>
      <xdr:rowOff>247649</xdr:rowOff>
    </xdr:from>
    <xdr:to>
      <xdr:col>4</xdr:col>
      <xdr:colOff>266700</xdr:colOff>
      <xdr:row>17</xdr:row>
      <xdr:rowOff>25400</xdr:rowOff>
    </xdr:to>
    <xdr:sp macro="" textlink="">
      <xdr:nvSpPr>
        <xdr:cNvPr id="4103" name="AutoShape 7"/>
        <xdr:cNvSpPr>
          <a:spLocks noChangeArrowheads="1"/>
        </xdr:cNvSpPr>
      </xdr:nvSpPr>
      <xdr:spPr bwMode="auto">
        <a:xfrm>
          <a:off x="342900" y="3727449"/>
          <a:ext cx="2286000" cy="654051"/>
        </a:xfrm>
        <a:prstGeom prst="wedgeRoundRectCallout">
          <a:avLst>
            <a:gd name="adj1" fmla="val 44287"/>
            <a:gd name="adj2" fmla="val -775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該当する病院は、枠内に「はい」、「</a:t>
          </a:r>
          <a:r>
            <a:rPr lang="en-US" altLang="ja-JP" sz="1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yes</a:t>
          </a:r>
          <a:r>
            <a:rPr lang="ja-JP" altLang="en-US" sz="1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」等の文字を記入。該当しない場合はなにも記入しないこと（スペースも不可）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269876</xdr:colOff>
      <xdr:row>19</xdr:row>
      <xdr:rowOff>92074</xdr:rowOff>
    </xdr:from>
    <xdr:to>
      <xdr:col>4</xdr:col>
      <xdr:colOff>396876</xdr:colOff>
      <xdr:row>21</xdr:row>
      <xdr:rowOff>63499</xdr:rowOff>
    </xdr:to>
    <xdr:sp macro="" textlink="">
      <xdr:nvSpPr>
        <xdr:cNvPr id="11268" name="AutoShape 4"/>
        <xdr:cNvSpPr>
          <a:spLocks noChangeArrowheads="1"/>
        </xdr:cNvSpPr>
      </xdr:nvSpPr>
      <xdr:spPr bwMode="auto">
        <a:xfrm>
          <a:off x="815976" y="5311774"/>
          <a:ext cx="1447800" cy="327025"/>
        </a:xfrm>
        <a:prstGeom prst="wedgeRoundRectCallout">
          <a:avLst>
            <a:gd name="adj1" fmla="val -71472"/>
            <a:gd name="adj2" fmla="val -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院内処方分のみ記載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38100</xdr:rowOff>
    </xdr:from>
    <xdr:to>
      <xdr:col>9</xdr:col>
      <xdr:colOff>790575</xdr:colOff>
      <xdr:row>1</xdr:row>
      <xdr:rowOff>85725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4127500" y="38100"/>
          <a:ext cx="2454275" cy="403225"/>
        </a:xfrm>
        <a:prstGeom prst="wedgeRoundRectCallout">
          <a:avLst>
            <a:gd name="adj1" fmla="val -100919"/>
            <a:gd name="adj2" fmla="val 3516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該当の職種のセルに「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（半角数字のゼロ）」を入力。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38100</xdr:rowOff>
    </xdr:from>
    <xdr:to>
      <xdr:col>8</xdr:col>
      <xdr:colOff>790575</xdr:colOff>
      <xdr:row>1</xdr:row>
      <xdr:rowOff>85725</xdr:rowOff>
    </xdr:to>
    <xdr:sp macro="" textlink="">
      <xdr:nvSpPr>
        <xdr:cNvPr id="16385" name="AutoShape 1"/>
        <xdr:cNvSpPr>
          <a:spLocks noChangeArrowheads="1"/>
        </xdr:cNvSpPr>
      </xdr:nvSpPr>
      <xdr:spPr bwMode="auto">
        <a:xfrm>
          <a:off x="2692400" y="38100"/>
          <a:ext cx="2454275" cy="403225"/>
        </a:xfrm>
        <a:prstGeom prst="wedgeRoundRectCallout">
          <a:avLst>
            <a:gd name="adj1" fmla="val -85395"/>
            <a:gd name="adj2" fmla="val 375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該当の職種のセルに「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（半角数字のゼロ）」を入力。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0</xdr:row>
      <xdr:rowOff>114300</xdr:rowOff>
    </xdr:from>
    <xdr:to>
      <xdr:col>13</xdr:col>
      <xdr:colOff>1339850</xdr:colOff>
      <xdr:row>1</xdr:row>
      <xdr:rowOff>155575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3784600" y="114300"/>
          <a:ext cx="2444750" cy="396875"/>
        </a:xfrm>
        <a:prstGeom prst="wedgeRoundRectCallout">
          <a:avLst>
            <a:gd name="adj1" fmla="val -100919"/>
            <a:gd name="adj2" fmla="val 3516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該当の職種のセルに「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（半角数字のゼロ）」を入力。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136525</xdr:colOff>
      <xdr:row>0</xdr:row>
      <xdr:rowOff>66674</xdr:rowOff>
    </xdr:from>
    <xdr:to>
      <xdr:col>6</xdr:col>
      <xdr:colOff>889000</xdr:colOff>
      <xdr:row>1</xdr:row>
      <xdr:rowOff>158749</xdr:rowOff>
    </xdr:to>
    <xdr:sp macro="" textlink="">
      <xdr:nvSpPr>
        <xdr:cNvPr id="9217" name="AutoShape 1"/>
        <xdr:cNvSpPr>
          <a:spLocks noChangeArrowheads="1"/>
        </xdr:cNvSpPr>
      </xdr:nvSpPr>
      <xdr:spPr bwMode="auto">
        <a:xfrm>
          <a:off x="1962150" y="66674"/>
          <a:ext cx="2974975" cy="441325"/>
        </a:xfrm>
        <a:prstGeom prst="wedgeRoundRectCallout">
          <a:avLst>
            <a:gd name="adj1" fmla="val -62574"/>
            <a:gd name="adj2" fmla="val 7307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該当の職種のセルに「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（半角数字のゼロ）」を入力。その他は備考に職種を記入。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11</xdr:row>
      <xdr:rowOff>190500</xdr:rowOff>
    </xdr:from>
    <xdr:to>
      <xdr:col>3</xdr:col>
      <xdr:colOff>438150</xdr:colOff>
      <xdr:row>11</xdr:row>
      <xdr:rowOff>400050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152775" y="4638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0"/>
    <pageSetUpPr fitToPage="1"/>
  </sheetPr>
  <dimension ref="A1:P10"/>
  <sheetViews>
    <sheetView showGridLines="0" tabSelected="1" zoomScaleNormal="100" workbookViewId="0">
      <selection activeCell="E6" sqref="E6"/>
    </sheetView>
  </sheetViews>
  <sheetFormatPr defaultRowHeight="13.5"/>
  <cols>
    <col min="1" max="1" width="6" style="2" customWidth="1"/>
    <col min="2" max="2" width="10.625" style="2" customWidth="1"/>
    <col min="3" max="5" width="5.375" style="2" customWidth="1"/>
    <col min="6" max="6" width="8.75" style="2" customWidth="1"/>
    <col min="7" max="9" width="5.375" style="2" customWidth="1"/>
    <col min="10" max="10" width="11.75" style="2" customWidth="1"/>
    <col min="11" max="11" width="4.375" style="2" customWidth="1"/>
    <col min="12" max="13" width="7.5" style="2" customWidth="1"/>
    <col min="14" max="16384" width="9" style="2"/>
  </cols>
  <sheetData>
    <row r="1" spans="1:16" ht="24.75" customHeight="1">
      <c r="A1" s="544" t="s">
        <v>174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</row>
    <row r="2" spans="1:16" ht="14.2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6" ht="29.25" customHeight="1" thickBot="1">
      <c r="A3" s="545" t="s">
        <v>140</v>
      </c>
      <c r="B3" s="546"/>
      <c r="C3" s="549"/>
      <c r="D3" s="550"/>
      <c r="E3" s="550"/>
      <c r="F3" s="550"/>
      <c r="G3" s="550"/>
      <c r="H3" s="550"/>
      <c r="I3" s="550"/>
      <c r="J3" s="551"/>
      <c r="K3" s="5"/>
      <c r="L3" s="555" t="s">
        <v>141</v>
      </c>
      <c r="M3" s="556"/>
      <c r="N3" s="557"/>
      <c r="O3" s="558"/>
      <c r="P3" s="559"/>
    </row>
    <row r="4" spans="1:16" ht="30.75" customHeight="1" thickBot="1">
      <c r="A4" s="547" t="s">
        <v>139</v>
      </c>
      <c r="B4" s="548"/>
      <c r="C4" s="552"/>
      <c r="D4" s="553"/>
      <c r="E4" s="553"/>
      <c r="F4" s="553"/>
      <c r="G4" s="553"/>
      <c r="H4" s="553"/>
      <c r="I4" s="553"/>
      <c r="J4" s="554"/>
      <c r="K4" s="5"/>
      <c r="L4" s="560" t="s">
        <v>142</v>
      </c>
      <c r="M4" s="561"/>
      <c r="N4" s="541"/>
      <c r="O4" s="542"/>
      <c r="P4" s="543"/>
    </row>
    <row r="5" spans="1:16" ht="28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6" ht="15.75" customHeight="1">
      <c r="J6" s="8"/>
      <c r="K6" s="5"/>
    </row>
    <row r="7" spans="1:16" ht="24" customHeight="1"/>
    <row r="10" spans="1:16" ht="18" customHeight="1"/>
  </sheetData>
  <sheetProtection selectLockedCells="1"/>
  <dataConsolidate/>
  <mergeCells count="9">
    <mergeCell ref="N4:P4"/>
    <mergeCell ref="A1:P1"/>
    <mergeCell ref="A3:B3"/>
    <mergeCell ref="A4:B4"/>
    <mergeCell ref="C3:J3"/>
    <mergeCell ref="C4:J4"/>
    <mergeCell ref="L3:M3"/>
    <mergeCell ref="N3:P3"/>
    <mergeCell ref="L4:M4"/>
  </mergeCells>
  <phoneticPr fontId="2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Q24"/>
  <sheetViews>
    <sheetView showGridLines="0" zoomScale="55" zoomScaleNormal="55" workbookViewId="0">
      <selection activeCell="P11" sqref="P11"/>
    </sheetView>
  </sheetViews>
  <sheetFormatPr defaultRowHeight="14.25"/>
  <cols>
    <col min="1" max="1" width="10.625" style="50" customWidth="1"/>
    <col min="2" max="2" width="5.5" style="50" customWidth="1"/>
    <col min="3" max="3" width="9.5" style="50" customWidth="1"/>
    <col min="4" max="4" width="5.375" style="50" customWidth="1"/>
    <col min="5" max="5" width="8.625" style="50" customWidth="1"/>
    <col min="6" max="6" width="2" style="50" customWidth="1"/>
    <col min="7" max="7" width="16.375" style="50" customWidth="1"/>
    <col min="8" max="11" width="2.5" style="125" customWidth="1"/>
    <col min="12" max="12" width="3.75" style="125" customWidth="1"/>
    <col min="13" max="15" width="2.5" style="125" customWidth="1"/>
    <col min="16" max="16" width="4.625" style="50" customWidth="1"/>
    <col min="17" max="17" width="36.625" style="50" customWidth="1"/>
    <col min="18" max="18" width="32.125" style="50" customWidth="1"/>
    <col min="19" max="16384" width="9" style="50"/>
  </cols>
  <sheetData>
    <row r="1" spans="1:17" ht="18" customHeight="1">
      <c r="A1" s="544" t="s">
        <v>118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7" ht="9.75" customHeight="1">
      <c r="A2" s="51"/>
      <c r="B2" s="51"/>
      <c r="C2" s="51"/>
      <c r="D2" s="51"/>
      <c r="E2" s="51"/>
      <c r="F2" s="51"/>
      <c r="G2" s="51"/>
      <c r="H2" s="33"/>
      <c r="I2" s="33"/>
      <c r="J2" s="33"/>
      <c r="K2" s="33"/>
      <c r="L2" s="33"/>
      <c r="M2" s="33"/>
      <c r="N2" s="33"/>
    </row>
    <row r="3" spans="1:17" s="2" customFormat="1" ht="14.25" customHeight="1" thickBot="1">
      <c r="A3" s="584" t="s">
        <v>83</v>
      </c>
      <c r="B3" s="584"/>
      <c r="C3" s="584"/>
      <c r="D3" s="584"/>
      <c r="E3" s="584"/>
      <c r="F3" s="5"/>
      <c r="G3" s="2" t="s">
        <v>119</v>
      </c>
      <c r="H3" s="4"/>
      <c r="I3" s="4"/>
      <c r="J3" s="4"/>
      <c r="K3" s="4"/>
      <c r="L3" s="4"/>
      <c r="M3" s="4"/>
      <c r="N3" s="4"/>
      <c r="O3" s="7"/>
      <c r="P3" s="5"/>
      <c r="Q3" s="5"/>
    </row>
    <row r="4" spans="1:17" s="2" customFormat="1" ht="17.25" customHeight="1">
      <c r="A4" s="562"/>
      <c r="B4" s="564" t="s">
        <v>143</v>
      </c>
      <c r="C4" s="565"/>
      <c r="D4" s="565" t="s">
        <v>36</v>
      </c>
      <c r="E4" s="568"/>
      <c r="F4" s="5"/>
      <c r="G4" s="573" t="s">
        <v>120</v>
      </c>
      <c r="H4" s="570" t="s">
        <v>81</v>
      </c>
      <c r="I4" s="571"/>
      <c r="J4" s="571"/>
      <c r="K4" s="571"/>
      <c r="L4" s="571"/>
      <c r="M4" s="572"/>
      <c r="N4" s="572"/>
      <c r="O4" s="572"/>
      <c r="P4" s="601" t="s">
        <v>121</v>
      </c>
      <c r="Q4" s="597" t="s">
        <v>122</v>
      </c>
    </row>
    <row r="5" spans="1:17" s="2" customFormat="1" ht="13.5" customHeight="1" thickBot="1">
      <c r="A5" s="563"/>
      <c r="B5" s="566"/>
      <c r="C5" s="567"/>
      <c r="D5" s="567"/>
      <c r="E5" s="569"/>
      <c r="F5" s="5"/>
      <c r="G5" s="574"/>
      <c r="H5" s="576" t="s">
        <v>40</v>
      </c>
      <c r="I5" s="578" t="s">
        <v>49</v>
      </c>
      <c r="J5" s="578" t="s">
        <v>146</v>
      </c>
      <c r="K5" s="580" t="s">
        <v>5</v>
      </c>
      <c r="L5" s="581"/>
      <c r="M5" s="581"/>
      <c r="N5" s="614"/>
      <c r="O5" s="580" t="s">
        <v>85</v>
      </c>
      <c r="P5" s="602"/>
      <c r="Q5" s="598"/>
    </row>
    <row r="6" spans="1:17" s="2" customFormat="1" ht="17.25" customHeight="1" thickTop="1" thickBot="1">
      <c r="A6" s="585" t="s">
        <v>144</v>
      </c>
      <c r="B6" s="587"/>
      <c r="C6" s="590" t="s">
        <v>123</v>
      </c>
      <c r="D6" s="587"/>
      <c r="E6" s="582" t="s">
        <v>53</v>
      </c>
      <c r="F6" s="6"/>
      <c r="G6" s="575"/>
      <c r="H6" s="577"/>
      <c r="I6" s="579"/>
      <c r="J6" s="579"/>
      <c r="K6" s="126" t="s">
        <v>4</v>
      </c>
      <c r="L6" s="126"/>
      <c r="M6" s="124" t="s">
        <v>112</v>
      </c>
      <c r="N6" s="615"/>
      <c r="O6" s="600"/>
      <c r="P6" s="603"/>
      <c r="Q6" s="599"/>
    </row>
    <row r="7" spans="1:17" s="2" customFormat="1" ht="22.5" customHeight="1">
      <c r="A7" s="586"/>
      <c r="B7" s="588"/>
      <c r="C7" s="591"/>
      <c r="D7" s="588"/>
      <c r="E7" s="583"/>
      <c r="F7" s="5"/>
      <c r="G7" s="164"/>
      <c r="H7" s="165"/>
      <c r="I7" s="166"/>
      <c r="J7" s="166"/>
      <c r="K7" s="166"/>
      <c r="L7" s="166"/>
      <c r="M7" s="167"/>
      <c r="N7" s="167"/>
      <c r="O7" s="167"/>
      <c r="P7" s="168"/>
      <c r="Q7" s="169"/>
    </row>
    <row r="8" spans="1:17" s="2" customFormat="1" ht="22.5" customHeight="1" thickBot="1">
      <c r="A8" s="586"/>
      <c r="B8" s="589"/>
      <c r="C8" s="591"/>
      <c r="D8" s="589"/>
      <c r="E8" s="583"/>
      <c r="F8" s="5"/>
      <c r="G8" s="170"/>
      <c r="H8" s="171"/>
      <c r="I8" s="172"/>
      <c r="J8" s="172"/>
      <c r="K8" s="172"/>
      <c r="L8" s="172"/>
      <c r="M8" s="173"/>
      <c r="N8" s="173"/>
      <c r="O8" s="173"/>
      <c r="P8" s="174"/>
      <c r="Q8" s="175"/>
    </row>
    <row r="9" spans="1:17" s="2" customFormat="1" ht="22.5" customHeight="1" thickTop="1">
      <c r="A9" s="609" t="s">
        <v>145</v>
      </c>
      <c r="B9" s="611">
        <f>IF(B6&gt;32,B6,32)</f>
        <v>32</v>
      </c>
      <c r="C9" s="604" t="s">
        <v>123</v>
      </c>
      <c r="D9" s="606">
        <f>D6</f>
        <v>0</v>
      </c>
      <c r="E9" s="607" t="s">
        <v>53</v>
      </c>
      <c r="G9" s="170"/>
      <c r="H9" s="176"/>
      <c r="I9" s="177"/>
      <c r="J9" s="177"/>
      <c r="K9" s="177"/>
      <c r="L9" s="177"/>
      <c r="M9" s="178"/>
      <c r="N9" s="178"/>
      <c r="O9" s="178"/>
      <c r="P9" s="179"/>
      <c r="Q9" s="175"/>
    </row>
    <row r="10" spans="1:17" s="2" customFormat="1" ht="22.5" customHeight="1">
      <c r="A10" s="609"/>
      <c r="B10" s="612"/>
      <c r="C10" s="604"/>
      <c r="D10" s="604"/>
      <c r="E10" s="607"/>
      <c r="G10" s="180"/>
      <c r="H10" s="176"/>
      <c r="I10" s="177"/>
      <c r="J10" s="177"/>
      <c r="K10" s="177"/>
      <c r="L10" s="177"/>
      <c r="M10" s="178"/>
      <c r="N10" s="178"/>
      <c r="O10" s="178"/>
      <c r="P10" s="179"/>
      <c r="Q10" s="175"/>
    </row>
    <row r="11" spans="1:17" s="2" customFormat="1" ht="22.5" customHeight="1" thickBot="1">
      <c r="A11" s="610"/>
      <c r="B11" s="613"/>
      <c r="C11" s="605"/>
      <c r="D11" s="605"/>
      <c r="E11" s="608"/>
      <c r="G11" s="180"/>
      <c r="H11" s="171"/>
      <c r="I11" s="172"/>
      <c r="J11" s="172"/>
      <c r="K11" s="172"/>
      <c r="L11" s="172"/>
      <c r="M11" s="173"/>
      <c r="N11" s="173"/>
      <c r="O11" s="173"/>
      <c r="P11" s="174"/>
      <c r="Q11" s="175"/>
    </row>
    <row r="12" spans="1:17" s="2" customFormat="1" ht="22.5" customHeight="1" thickBot="1">
      <c r="G12" s="170"/>
      <c r="H12" s="171"/>
      <c r="I12" s="172"/>
      <c r="J12" s="172"/>
      <c r="K12" s="172"/>
      <c r="L12" s="172"/>
      <c r="M12" s="173"/>
      <c r="N12" s="173"/>
      <c r="O12" s="173"/>
      <c r="P12" s="174"/>
      <c r="Q12" s="175"/>
    </row>
    <row r="13" spans="1:17" s="2" customFormat="1" ht="22.5" customHeight="1" thickBot="1">
      <c r="A13" s="592" t="s">
        <v>7</v>
      </c>
      <c r="B13" s="593"/>
      <c r="C13" s="594"/>
      <c r="D13" s="325"/>
      <c r="E13" s="143" t="s">
        <v>52</v>
      </c>
      <c r="G13" s="170"/>
      <c r="H13" s="176"/>
      <c r="I13" s="177"/>
      <c r="J13" s="177"/>
      <c r="K13" s="177"/>
      <c r="L13" s="177"/>
      <c r="M13" s="178"/>
      <c r="N13" s="178"/>
      <c r="O13" s="178"/>
      <c r="P13" s="179"/>
      <c r="Q13" s="175"/>
    </row>
    <row r="14" spans="1:17" s="2" customFormat="1" ht="22.5" customHeight="1" thickBot="1">
      <c r="A14" s="592" t="s">
        <v>193</v>
      </c>
      <c r="B14" s="593"/>
      <c r="C14" s="594"/>
      <c r="D14" s="595"/>
      <c r="E14" s="596"/>
      <c r="G14" s="170"/>
      <c r="H14" s="176"/>
      <c r="I14" s="177"/>
      <c r="J14" s="177"/>
      <c r="K14" s="177"/>
      <c r="L14" s="177"/>
      <c r="M14" s="178"/>
      <c r="N14" s="178"/>
      <c r="O14" s="178"/>
      <c r="P14" s="179"/>
      <c r="Q14" s="175"/>
    </row>
    <row r="15" spans="1:17" s="2" customFormat="1" ht="22.5" customHeight="1">
      <c r="A15" s="306"/>
      <c r="B15" s="306"/>
      <c r="C15" s="306"/>
      <c r="D15" s="306"/>
      <c r="E15" s="306"/>
      <c r="G15" s="170"/>
      <c r="H15" s="176"/>
      <c r="I15" s="177"/>
      <c r="J15" s="177"/>
      <c r="K15" s="177"/>
      <c r="L15" s="177"/>
      <c r="M15" s="178"/>
      <c r="N15" s="178"/>
      <c r="O15" s="178"/>
      <c r="P15" s="179"/>
      <c r="Q15" s="175"/>
    </row>
    <row r="16" spans="1:17" s="2" customFormat="1" ht="22.5" customHeight="1">
      <c r="G16" s="180"/>
      <c r="H16" s="176"/>
      <c r="I16" s="177"/>
      <c r="J16" s="177"/>
      <c r="K16" s="177"/>
      <c r="L16" s="177"/>
      <c r="M16" s="178"/>
      <c r="N16" s="178"/>
      <c r="O16" s="178"/>
      <c r="P16" s="179"/>
      <c r="Q16" s="175"/>
    </row>
    <row r="17" spans="1:17" s="2" customFormat="1" ht="22.5" customHeight="1">
      <c r="G17" s="180"/>
      <c r="H17" s="176"/>
      <c r="I17" s="177"/>
      <c r="J17" s="177"/>
      <c r="K17" s="177"/>
      <c r="L17" s="177"/>
      <c r="M17" s="178"/>
      <c r="N17" s="178"/>
      <c r="O17" s="178"/>
      <c r="P17" s="179"/>
      <c r="Q17" s="175"/>
    </row>
    <row r="18" spans="1:17" s="2" customFormat="1" ht="22.5" customHeight="1">
      <c r="G18" s="180"/>
      <c r="H18" s="176"/>
      <c r="I18" s="177"/>
      <c r="J18" s="177"/>
      <c r="K18" s="177"/>
      <c r="L18" s="177"/>
      <c r="M18" s="178"/>
      <c r="N18" s="178"/>
      <c r="O18" s="178"/>
      <c r="P18" s="179"/>
      <c r="Q18" s="175"/>
    </row>
    <row r="19" spans="1:17" s="2" customFormat="1" ht="22.5" customHeight="1">
      <c r="A19" s="50"/>
      <c r="G19" s="180"/>
      <c r="H19" s="176"/>
      <c r="I19" s="177"/>
      <c r="J19" s="177"/>
      <c r="K19" s="177"/>
      <c r="L19" s="177"/>
      <c r="M19" s="178"/>
      <c r="N19" s="178"/>
      <c r="O19" s="178"/>
      <c r="P19" s="179"/>
      <c r="Q19" s="175"/>
    </row>
    <row r="20" spans="1:17" s="2" customFormat="1" ht="22.5" customHeight="1" thickBot="1">
      <c r="A20" s="50"/>
      <c r="G20" s="181"/>
      <c r="H20" s="182"/>
      <c r="I20" s="183"/>
      <c r="J20" s="183"/>
      <c r="K20" s="183"/>
      <c r="L20" s="183"/>
      <c r="M20" s="184"/>
      <c r="N20" s="184"/>
      <c r="O20" s="184"/>
      <c r="P20" s="185"/>
      <c r="Q20" s="186"/>
    </row>
    <row r="21" spans="1:17" s="2" customFormat="1" ht="19.5" customHeight="1">
      <c r="A21" s="50"/>
      <c r="B21" s="50"/>
      <c r="C21" s="50"/>
      <c r="D21" s="50"/>
      <c r="E21" s="50"/>
      <c r="H21" s="4"/>
      <c r="I21" s="4"/>
      <c r="J21" s="4"/>
      <c r="K21" s="4"/>
      <c r="L21" s="4"/>
      <c r="M21" s="4"/>
      <c r="N21" s="4"/>
      <c r="O21" s="4"/>
    </row>
    <row r="22" spans="1:17" s="2" customFormat="1" ht="19.5" customHeight="1">
      <c r="A22" s="50"/>
      <c r="B22" s="50"/>
      <c r="C22" s="50"/>
      <c r="D22" s="50"/>
      <c r="E22" s="50"/>
      <c r="H22" s="4"/>
      <c r="I22" s="4"/>
      <c r="J22" s="4"/>
      <c r="K22" s="4"/>
      <c r="L22" s="4"/>
      <c r="M22" s="4"/>
      <c r="N22" s="4"/>
      <c r="O22" s="4"/>
    </row>
    <row r="23" spans="1:17" ht="20.25" customHeight="1"/>
    <row r="24" spans="1:17" ht="20.25" customHeight="1">
      <c r="G24" s="125"/>
      <c r="O24" s="50"/>
    </row>
  </sheetData>
  <sheetProtection selectLockedCells="1"/>
  <dataConsolidate/>
  <mergeCells count="28">
    <mergeCell ref="A14:C14"/>
    <mergeCell ref="D14:E14"/>
    <mergeCell ref="Q4:Q6"/>
    <mergeCell ref="A13:C13"/>
    <mergeCell ref="O5:O6"/>
    <mergeCell ref="P4:P6"/>
    <mergeCell ref="C9:C11"/>
    <mergeCell ref="D9:D11"/>
    <mergeCell ref="E9:E11"/>
    <mergeCell ref="A9:A11"/>
    <mergeCell ref="B9:B11"/>
    <mergeCell ref="N5:N6"/>
    <mergeCell ref="A1:Q1"/>
    <mergeCell ref="A4:A5"/>
    <mergeCell ref="B4:C5"/>
    <mergeCell ref="D4:E5"/>
    <mergeCell ref="H4:O4"/>
    <mergeCell ref="G4:G6"/>
    <mergeCell ref="H5:H6"/>
    <mergeCell ref="I5:I6"/>
    <mergeCell ref="J5:J6"/>
    <mergeCell ref="K5:M5"/>
    <mergeCell ref="E6:E8"/>
    <mergeCell ref="A3:E3"/>
    <mergeCell ref="A6:A8"/>
    <mergeCell ref="B6:B8"/>
    <mergeCell ref="C6:C8"/>
    <mergeCell ref="D6:D8"/>
  </mergeCells>
  <phoneticPr fontId="2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S18"/>
  <sheetViews>
    <sheetView zoomScale="70" zoomScaleNormal="70" workbookViewId="0">
      <selection activeCell="V6" sqref="V6"/>
    </sheetView>
  </sheetViews>
  <sheetFormatPr defaultRowHeight="13.5"/>
  <cols>
    <col min="1" max="1" width="3.25" style="2" customWidth="1"/>
    <col min="2" max="2" width="3.875" style="2" customWidth="1"/>
    <col min="3" max="3" width="10.75" style="4" customWidth="1"/>
    <col min="4" max="16" width="6.5" style="2" customWidth="1"/>
    <col min="17" max="17" width="2.375" style="2" customWidth="1"/>
    <col min="18" max="18" width="11.125" style="2" customWidth="1"/>
    <col min="19" max="19" width="6.75" style="2" customWidth="1"/>
    <col min="20" max="16384" width="9" style="2"/>
  </cols>
  <sheetData>
    <row r="1" spans="1:19" ht="19.5" customHeight="1">
      <c r="A1" s="648" t="s">
        <v>117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</row>
    <row r="2" spans="1:19" ht="9" customHeight="1" thickBot="1">
      <c r="A2" s="5"/>
      <c r="B2" s="5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4.25" customHeight="1">
      <c r="A3" s="661"/>
      <c r="B3" s="659"/>
      <c r="C3" s="662"/>
      <c r="D3" s="657"/>
      <c r="E3" s="657"/>
      <c r="F3" s="657"/>
      <c r="G3" s="657"/>
      <c r="H3" s="657"/>
      <c r="I3" s="657"/>
      <c r="J3" s="657"/>
      <c r="K3" s="657"/>
      <c r="L3" s="658"/>
      <c r="M3" s="665">
        <f>IF(MONTH(メイン!N3)&lt;4,YEAR(メイン!N3)-1,YEAR(メイン!N3))</f>
        <v>1899</v>
      </c>
      <c r="N3" s="657"/>
      <c r="O3" s="666"/>
      <c r="P3" s="659" t="s">
        <v>6</v>
      </c>
      <c r="Q3" s="649" t="s">
        <v>39</v>
      </c>
      <c r="R3" s="650"/>
      <c r="S3" s="651"/>
    </row>
    <row r="4" spans="1:19" ht="18" customHeight="1" thickBot="1">
      <c r="A4" s="663"/>
      <c r="B4" s="660"/>
      <c r="C4" s="664"/>
      <c r="D4" s="133" t="s">
        <v>102</v>
      </c>
      <c r="E4" s="127" t="s">
        <v>41</v>
      </c>
      <c r="F4" s="127" t="s">
        <v>42</v>
      </c>
      <c r="G4" s="127" t="s">
        <v>43</v>
      </c>
      <c r="H4" s="127" t="s">
        <v>44</v>
      </c>
      <c r="I4" s="127" t="s">
        <v>45</v>
      </c>
      <c r="J4" s="127" t="s">
        <v>46</v>
      </c>
      <c r="K4" s="127" t="s">
        <v>47</v>
      </c>
      <c r="L4" s="127" t="s">
        <v>48</v>
      </c>
      <c r="M4" s="127" t="s">
        <v>103</v>
      </c>
      <c r="N4" s="127" t="s">
        <v>104</v>
      </c>
      <c r="O4" s="139" t="s">
        <v>105</v>
      </c>
      <c r="P4" s="660"/>
      <c r="Q4" s="652"/>
      <c r="R4" s="653"/>
      <c r="S4" s="654"/>
    </row>
    <row r="5" spans="1:19" ht="24" customHeight="1">
      <c r="A5" s="639" t="s">
        <v>50</v>
      </c>
      <c r="B5" s="618" t="s">
        <v>26</v>
      </c>
      <c r="C5" s="135" t="s">
        <v>202</v>
      </c>
      <c r="D5" s="62"/>
      <c r="E5" s="61"/>
      <c r="F5" s="61"/>
      <c r="G5" s="151"/>
      <c r="H5" s="61"/>
      <c r="I5" s="61"/>
      <c r="J5" s="61"/>
      <c r="K5" s="61"/>
      <c r="L5" s="61"/>
      <c r="M5" s="151"/>
      <c r="N5" s="61"/>
      <c r="O5" s="140"/>
      <c r="P5" s="146">
        <f>SUM(D5:O5)</f>
        <v>0</v>
      </c>
      <c r="Q5" s="129" t="s">
        <v>197</v>
      </c>
      <c r="R5" s="161" t="e">
        <f>ROUNDDOWN(P5/基本!$D$13,1)</f>
        <v>#DIV/0!</v>
      </c>
      <c r="S5" s="655" t="e">
        <f>ROUNDDOWN(SUM(R5:R11),1)</f>
        <v>#DIV/0!</v>
      </c>
    </row>
    <row r="6" spans="1:19" ht="24" customHeight="1">
      <c r="A6" s="640"/>
      <c r="B6" s="619"/>
      <c r="C6" s="136" t="s">
        <v>203</v>
      </c>
      <c r="D6" s="155"/>
      <c r="E6" s="156"/>
      <c r="F6" s="156"/>
      <c r="G6" s="156"/>
      <c r="H6" s="156"/>
      <c r="I6" s="63"/>
      <c r="J6" s="63"/>
      <c r="K6" s="63"/>
      <c r="L6" s="63"/>
      <c r="M6" s="63"/>
      <c r="N6" s="63"/>
      <c r="O6" s="141"/>
      <c r="P6" s="147">
        <f t="shared" ref="P6:P18" si="0">SUM(D6:O6)</f>
        <v>0</v>
      </c>
      <c r="Q6" s="131" t="s">
        <v>198</v>
      </c>
      <c r="R6" s="161" t="e">
        <f>ROUNDDOWN(P6/基本!$D$13,1)</f>
        <v>#DIV/0!</v>
      </c>
      <c r="S6" s="646"/>
    </row>
    <row r="7" spans="1:19" ht="24" customHeight="1">
      <c r="A7" s="640"/>
      <c r="B7" s="619"/>
      <c r="C7" s="136" t="s">
        <v>204</v>
      </c>
      <c r="D7" s="64"/>
      <c r="E7" s="63"/>
      <c r="F7" s="63"/>
      <c r="G7" s="156"/>
      <c r="H7" s="63"/>
      <c r="I7" s="63"/>
      <c r="J7" s="63"/>
      <c r="K7" s="63"/>
      <c r="L7" s="63"/>
      <c r="M7" s="63"/>
      <c r="N7" s="63"/>
      <c r="O7" s="141"/>
      <c r="P7" s="147">
        <f t="shared" si="0"/>
        <v>0</v>
      </c>
      <c r="Q7" s="131" t="s">
        <v>199</v>
      </c>
      <c r="R7" s="161" t="e">
        <f>ROUNDDOWN(P7/基本!$D$13,1)</f>
        <v>#DIV/0!</v>
      </c>
      <c r="S7" s="646"/>
    </row>
    <row r="8" spans="1:19" ht="24" customHeight="1">
      <c r="A8" s="640"/>
      <c r="B8" s="619"/>
      <c r="C8" s="136" t="s">
        <v>205</v>
      </c>
      <c r="D8" s="64"/>
      <c r="E8" s="63"/>
      <c r="F8" s="63"/>
      <c r="G8" s="156"/>
      <c r="H8" s="63"/>
      <c r="I8" s="63"/>
      <c r="J8" s="63"/>
      <c r="K8" s="63"/>
      <c r="L8" s="63"/>
      <c r="M8" s="63"/>
      <c r="N8" s="63"/>
      <c r="O8" s="141"/>
      <c r="P8" s="147">
        <f t="shared" si="0"/>
        <v>0</v>
      </c>
      <c r="Q8" s="131" t="s">
        <v>200</v>
      </c>
      <c r="R8" s="161" t="e">
        <f>ROUNDDOWN(P8/基本!$D$13,1)</f>
        <v>#DIV/0!</v>
      </c>
      <c r="S8" s="646"/>
    </row>
    <row r="9" spans="1:19" ht="24" customHeight="1">
      <c r="A9" s="640"/>
      <c r="B9" s="619"/>
      <c r="C9" s="136" t="s">
        <v>206</v>
      </c>
      <c r="D9" s="64"/>
      <c r="E9" s="156"/>
      <c r="F9" s="108"/>
      <c r="G9" s="108"/>
      <c r="H9" s="108"/>
      <c r="I9" s="108"/>
      <c r="J9" s="108"/>
      <c r="K9" s="108"/>
      <c r="L9" s="108"/>
      <c r="M9" s="108"/>
      <c r="N9" s="108"/>
      <c r="O9" s="141"/>
      <c r="P9" s="137">
        <f t="shared" si="0"/>
        <v>0</v>
      </c>
      <c r="Q9" s="131" t="s">
        <v>201</v>
      </c>
      <c r="R9" s="161" t="e">
        <f>ROUNDDOWN(P9/基本!$D$13,1)</f>
        <v>#DIV/0!</v>
      </c>
      <c r="S9" s="646"/>
    </row>
    <row r="10" spans="1:19" ht="24" customHeight="1">
      <c r="A10" s="640"/>
      <c r="B10" s="619"/>
      <c r="C10" s="339"/>
      <c r="D10" s="64"/>
      <c r="E10" s="156"/>
      <c r="F10" s="108"/>
      <c r="G10" s="108"/>
      <c r="H10" s="108"/>
      <c r="I10" s="108"/>
      <c r="J10" s="108"/>
      <c r="K10" s="108"/>
      <c r="L10" s="63"/>
      <c r="M10" s="108"/>
      <c r="N10" s="108"/>
      <c r="O10" s="149"/>
      <c r="P10" s="137">
        <f t="shared" si="0"/>
        <v>0</v>
      </c>
      <c r="Q10" s="131"/>
      <c r="R10" s="161" t="e">
        <f>ROUNDDOWN(P10/基本!$D$13,1)</f>
        <v>#DIV/0!</v>
      </c>
      <c r="S10" s="646"/>
    </row>
    <row r="11" spans="1:19" ht="24" customHeight="1">
      <c r="A11" s="640"/>
      <c r="B11" s="620"/>
      <c r="C11" s="136" t="s">
        <v>51</v>
      </c>
      <c r="D11" s="64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P11" s="153">
        <f t="shared" si="0"/>
        <v>0</v>
      </c>
      <c r="Q11" s="131" t="s">
        <v>207</v>
      </c>
      <c r="R11" s="161" t="e">
        <f>ROUNDDOWN(P11/基本!$D$13,1)</f>
        <v>#DIV/0!</v>
      </c>
      <c r="S11" s="656"/>
    </row>
    <row r="12" spans="1:19" ht="24" customHeight="1" thickBot="1">
      <c r="A12" s="640"/>
      <c r="B12" s="642" t="s">
        <v>27</v>
      </c>
      <c r="C12" s="350" t="s">
        <v>51</v>
      </c>
      <c r="D12" s="6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41"/>
      <c r="P12" s="147">
        <f t="shared" si="0"/>
        <v>0</v>
      </c>
      <c r="Q12" s="131" t="s">
        <v>209</v>
      </c>
      <c r="R12" s="161" t="str">
        <f>IF(OR(P12=0,P12=""),"",P12/P15)</f>
        <v/>
      </c>
      <c r="S12" s="645" t="e">
        <f>ROUNDDOWN(SUM(R12:R14),1)</f>
        <v>#DIV/0!</v>
      </c>
    </row>
    <row r="13" spans="1:19" ht="24" customHeight="1" thickBot="1">
      <c r="A13" s="640"/>
      <c r="B13" s="643"/>
      <c r="C13" s="352" t="s">
        <v>268</v>
      </c>
      <c r="D13" s="6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41"/>
      <c r="P13" s="147">
        <f t="shared" si="0"/>
        <v>0</v>
      </c>
      <c r="Q13" s="131" t="s">
        <v>208</v>
      </c>
      <c r="R13" s="384" t="e">
        <f>ROUNDDOWN(P13/P16,1)</f>
        <v>#DIV/0!</v>
      </c>
      <c r="S13" s="646"/>
    </row>
    <row r="14" spans="1:19" ht="24" customHeight="1" thickBot="1">
      <c r="A14" s="641"/>
      <c r="B14" s="644"/>
      <c r="C14" s="351" t="s">
        <v>36</v>
      </c>
      <c r="D14" s="134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42"/>
      <c r="P14" s="148">
        <f t="shared" si="0"/>
        <v>0</v>
      </c>
      <c r="Q14" s="130" t="s">
        <v>228</v>
      </c>
      <c r="R14" s="162" t="e">
        <f>ROUNDDOWN(P14/P16,1)</f>
        <v>#DIV/0!</v>
      </c>
      <c r="S14" s="647"/>
    </row>
    <row r="15" spans="1:19" ht="24" customHeight="1">
      <c r="A15" s="629" t="s">
        <v>60</v>
      </c>
      <c r="B15" s="630"/>
      <c r="C15" s="135" t="s">
        <v>51</v>
      </c>
      <c r="D15" s="62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140"/>
      <c r="P15" s="146">
        <f t="shared" si="0"/>
        <v>0</v>
      </c>
      <c r="Q15" s="623"/>
      <c r="R15" s="624"/>
      <c r="S15" s="625"/>
    </row>
    <row r="16" spans="1:19" ht="24" customHeight="1" thickBot="1">
      <c r="A16" s="631"/>
      <c r="B16" s="632"/>
      <c r="C16" s="65" t="s">
        <v>36</v>
      </c>
      <c r="D16" s="134"/>
      <c r="E16" s="132"/>
      <c r="F16" s="132"/>
      <c r="G16" s="132"/>
      <c r="H16" s="132"/>
      <c r="I16" s="158"/>
      <c r="J16" s="132"/>
      <c r="K16" s="132"/>
      <c r="L16" s="132"/>
      <c r="M16" s="132"/>
      <c r="N16" s="132"/>
      <c r="O16" s="142"/>
      <c r="P16" s="148">
        <f t="shared" si="0"/>
        <v>0</v>
      </c>
      <c r="Q16" s="626"/>
      <c r="R16" s="627"/>
      <c r="S16" s="628"/>
    </row>
    <row r="17" spans="1:19" ht="24" customHeight="1">
      <c r="A17" s="633" t="s">
        <v>192</v>
      </c>
      <c r="B17" s="634"/>
      <c r="C17" s="635"/>
      <c r="D17" s="150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  <c r="P17" s="138">
        <f t="shared" si="0"/>
        <v>0</v>
      </c>
      <c r="Q17" s="129" t="s">
        <v>210</v>
      </c>
      <c r="R17" s="616" t="e">
        <f>P17/基本!$D$13</f>
        <v>#DIV/0!</v>
      </c>
      <c r="S17" s="617"/>
    </row>
    <row r="18" spans="1:19" ht="24" customHeight="1" thickBot="1">
      <c r="A18" s="636" t="s">
        <v>191</v>
      </c>
      <c r="B18" s="637"/>
      <c r="C18" s="638"/>
      <c r="D18" s="1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0"/>
      <c r="P18" s="154">
        <f t="shared" si="0"/>
        <v>0</v>
      </c>
      <c r="Q18" s="130" t="s">
        <v>211</v>
      </c>
      <c r="R18" s="621" t="e">
        <f>ROUNDDOWN(P18/P16,1)</f>
        <v>#DIV/0!</v>
      </c>
      <c r="S18" s="622"/>
    </row>
  </sheetData>
  <sheetProtection selectLockedCells="1"/>
  <dataConsolidate/>
  <mergeCells count="17">
    <mergeCell ref="A1:S1"/>
    <mergeCell ref="Q3:S4"/>
    <mergeCell ref="S5:S11"/>
    <mergeCell ref="D3:L3"/>
    <mergeCell ref="P3:P4"/>
    <mergeCell ref="A3:C4"/>
    <mergeCell ref="M3:O3"/>
    <mergeCell ref="R17:S17"/>
    <mergeCell ref="B5:B11"/>
    <mergeCell ref="R18:S18"/>
    <mergeCell ref="Q15:S16"/>
    <mergeCell ref="A15:B16"/>
    <mergeCell ref="A17:C17"/>
    <mergeCell ref="A18:C18"/>
    <mergeCell ref="A5:A14"/>
    <mergeCell ref="B12:B14"/>
    <mergeCell ref="S12:S14"/>
  </mergeCells>
  <phoneticPr fontId="2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1"/>
    <pageSetUpPr fitToPage="1"/>
  </sheetPr>
  <dimension ref="A1:T353"/>
  <sheetViews>
    <sheetView zoomScale="75" zoomScaleNormal="75" workbookViewId="0">
      <pane xSplit="2" ySplit="5" topLeftCell="C6" activePane="bottomRight" state="frozen"/>
      <selection activeCell="C3" sqref="C3:J3"/>
      <selection pane="topRight" activeCell="C3" sqref="C3:J3"/>
      <selection pane="bottomLeft" activeCell="C3" sqref="C3:J3"/>
      <selection pane="bottomRight" activeCell="A6" sqref="A6"/>
    </sheetView>
  </sheetViews>
  <sheetFormatPr defaultRowHeight="12"/>
  <cols>
    <col min="1" max="1" width="15.625" style="56" customWidth="1"/>
    <col min="2" max="2" width="17.625" style="56" customWidth="1"/>
    <col min="3" max="3" width="11.25" style="53" customWidth="1"/>
    <col min="4" max="4" width="19" style="53" customWidth="1"/>
    <col min="5" max="5" width="23.5" style="53" customWidth="1"/>
    <col min="6" max="19" width="5.75" style="53" customWidth="1"/>
    <col min="20" max="20" width="30.5" style="56" customWidth="1"/>
    <col min="21" max="16384" width="9" style="56"/>
  </cols>
  <sheetData>
    <row r="1" spans="1:20" ht="19.5" customHeight="1">
      <c r="A1" s="667" t="s">
        <v>9</v>
      </c>
      <c r="B1" s="667"/>
      <c r="C1" s="48"/>
      <c r="D1" s="48"/>
      <c r="F1" s="54"/>
      <c r="G1" s="54"/>
      <c r="H1" s="54"/>
      <c r="I1" s="54"/>
      <c r="T1" s="55"/>
    </row>
    <row r="2" spans="1:20" ht="12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s="53" customFormat="1" ht="14.25" customHeight="1">
      <c r="A3" s="672" t="s">
        <v>130</v>
      </c>
      <c r="B3" s="675" t="s">
        <v>0</v>
      </c>
      <c r="C3" s="678" t="s">
        <v>1</v>
      </c>
      <c r="D3" s="681" t="s">
        <v>2</v>
      </c>
      <c r="E3" s="669" t="s">
        <v>3</v>
      </c>
      <c r="F3" s="633" t="s">
        <v>132</v>
      </c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69" t="s">
        <v>135</v>
      </c>
    </row>
    <row r="4" spans="1:20" s="53" customFormat="1" ht="14.25" customHeight="1">
      <c r="A4" s="673"/>
      <c r="B4" s="676"/>
      <c r="C4" s="679"/>
      <c r="D4" s="682"/>
      <c r="E4" s="670"/>
      <c r="F4" s="586" t="s">
        <v>133</v>
      </c>
      <c r="G4" s="668"/>
      <c r="H4" s="668"/>
      <c r="I4" s="668"/>
      <c r="J4" s="668"/>
      <c r="K4" s="668"/>
      <c r="L4" s="668"/>
      <c r="M4" s="685" t="s">
        <v>134</v>
      </c>
      <c r="N4" s="668"/>
      <c r="O4" s="668"/>
      <c r="P4" s="668"/>
      <c r="Q4" s="668"/>
      <c r="R4" s="668"/>
      <c r="S4" s="668"/>
      <c r="T4" s="670"/>
    </row>
    <row r="5" spans="1:20" s="53" customFormat="1" ht="14.25" customHeight="1" thickBot="1">
      <c r="A5" s="674"/>
      <c r="B5" s="677"/>
      <c r="C5" s="680"/>
      <c r="D5" s="683"/>
      <c r="E5" s="684"/>
      <c r="F5" s="130" t="s">
        <v>124</v>
      </c>
      <c r="G5" s="127" t="s">
        <v>125</v>
      </c>
      <c r="H5" s="127" t="s">
        <v>126</v>
      </c>
      <c r="I5" s="127" t="s">
        <v>127</v>
      </c>
      <c r="J5" s="127" t="s">
        <v>128</v>
      </c>
      <c r="K5" s="127" t="s">
        <v>129</v>
      </c>
      <c r="L5" s="139" t="s">
        <v>52</v>
      </c>
      <c r="M5" s="323" t="s">
        <v>124</v>
      </c>
      <c r="N5" s="128" t="s">
        <v>125</v>
      </c>
      <c r="O5" s="128" t="s">
        <v>126</v>
      </c>
      <c r="P5" s="128" t="s">
        <v>127</v>
      </c>
      <c r="Q5" s="128" t="s">
        <v>128</v>
      </c>
      <c r="R5" s="128" t="s">
        <v>129</v>
      </c>
      <c r="S5" s="322" t="s">
        <v>52</v>
      </c>
      <c r="T5" s="671"/>
    </row>
    <row r="6" spans="1:20" ht="20.25" customHeight="1">
      <c r="A6" s="96"/>
      <c r="B6" s="97"/>
      <c r="C6" s="98"/>
      <c r="D6" s="326"/>
      <c r="E6" s="100"/>
      <c r="F6" s="208"/>
      <c r="G6" s="209"/>
      <c r="H6" s="209"/>
      <c r="I6" s="209"/>
      <c r="J6" s="209"/>
      <c r="K6" s="101"/>
      <c r="L6" s="195"/>
      <c r="M6" s="102"/>
      <c r="N6" s="103"/>
      <c r="O6" s="103"/>
      <c r="P6" s="103"/>
      <c r="Q6" s="103"/>
      <c r="R6" s="103"/>
      <c r="S6" s="192"/>
      <c r="T6" s="104"/>
    </row>
    <row r="7" spans="1:20" ht="20.25" customHeight="1">
      <c r="A7" s="105"/>
      <c r="B7" s="106"/>
      <c r="C7" s="107"/>
      <c r="D7" s="199"/>
      <c r="E7" s="100"/>
      <c r="F7" s="328"/>
      <c r="G7" s="103"/>
      <c r="H7" s="103"/>
      <c r="I7" s="103"/>
      <c r="J7" s="103"/>
      <c r="K7" s="110"/>
      <c r="L7" s="193"/>
      <c r="M7" s="112"/>
      <c r="N7" s="113"/>
      <c r="O7" s="113"/>
      <c r="P7" s="113"/>
      <c r="Q7" s="113"/>
      <c r="R7" s="113"/>
      <c r="S7" s="111"/>
      <c r="T7" s="114"/>
    </row>
    <row r="8" spans="1:20" ht="20.25" customHeight="1">
      <c r="A8" s="105"/>
      <c r="B8" s="106"/>
      <c r="C8" s="107"/>
      <c r="D8" s="199"/>
      <c r="E8" s="200"/>
      <c r="F8" s="328"/>
      <c r="G8" s="103"/>
      <c r="H8" s="103"/>
      <c r="I8" s="103"/>
      <c r="J8" s="103"/>
      <c r="K8" s="110"/>
      <c r="L8" s="193"/>
      <c r="M8" s="112"/>
      <c r="N8" s="113"/>
      <c r="O8" s="113"/>
      <c r="P8" s="113"/>
      <c r="Q8" s="113"/>
      <c r="R8" s="113"/>
      <c r="S8" s="111"/>
      <c r="T8" s="114"/>
    </row>
    <row r="9" spans="1:20" ht="20.25" customHeight="1">
      <c r="A9" s="105"/>
      <c r="B9" s="106"/>
      <c r="C9" s="107"/>
      <c r="D9" s="199"/>
      <c r="E9" s="200"/>
      <c r="F9" s="328"/>
      <c r="G9" s="103"/>
      <c r="H9" s="103"/>
      <c r="I9" s="103"/>
      <c r="J9" s="103"/>
      <c r="K9" s="110"/>
      <c r="L9" s="193"/>
      <c r="M9" s="112"/>
      <c r="N9" s="113"/>
      <c r="O9" s="113"/>
      <c r="P9" s="113"/>
      <c r="Q9" s="113"/>
      <c r="R9" s="113"/>
      <c r="S9" s="111"/>
      <c r="T9" s="114"/>
    </row>
    <row r="10" spans="1:20" ht="20.25" customHeight="1">
      <c r="A10" s="105"/>
      <c r="B10" s="106"/>
      <c r="C10" s="107"/>
      <c r="D10" s="199"/>
      <c r="E10" s="200"/>
      <c r="F10" s="328"/>
      <c r="G10" s="103"/>
      <c r="H10" s="103"/>
      <c r="I10" s="103"/>
      <c r="J10" s="103"/>
      <c r="K10" s="110"/>
      <c r="L10" s="193"/>
      <c r="M10" s="112"/>
      <c r="N10" s="113"/>
      <c r="O10" s="113"/>
      <c r="P10" s="113"/>
      <c r="Q10" s="113"/>
      <c r="R10" s="113"/>
      <c r="S10" s="111"/>
      <c r="T10" s="114"/>
    </row>
    <row r="11" spans="1:20" ht="20.25" customHeight="1">
      <c r="A11" s="105"/>
      <c r="B11" s="106"/>
      <c r="C11" s="107"/>
      <c r="D11" s="199"/>
      <c r="E11" s="200"/>
      <c r="F11" s="328"/>
      <c r="G11" s="103"/>
      <c r="H11" s="103"/>
      <c r="I11" s="103"/>
      <c r="J11" s="103"/>
      <c r="K11" s="110"/>
      <c r="L11" s="193"/>
      <c r="M11" s="112"/>
      <c r="N11" s="113"/>
      <c r="O11" s="113"/>
      <c r="P11" s="113"/>
      <c r="Q11" s="113"/>
      <c r="R11" s="113"/>
      <c r="S11" s="111"/>
      <c r="T11" s="114"/>
    </row>
    <row r="12" spans="1:20" ht="20.25" customHeight="1">
      <c r="A12" s="105"/>
      <c r="B12" s="106"/>
      <c r="C12" s="107"/>
      <c r="D12" s="199"/>
      <c r="E12" s="200"/>
      <c r="F12" s="328"/>
      <c r="G12" s="103"/>
      <c r="H12" s="103"/>
      <c r="I12" s="103"/>
      <c r="J12" s="103"/>
      <c r="K12" s="110"/>
      <c r="L12" s="193"/>
      <c r="M12" s="112"/>
      <c r="N12" s="113"/>
      <c r="O12" s="113"/>
      <c r="P12" s="113"/>
      <c r="Q12" s="113"/>
      <c r="R12" s="113"/>
      <c r="S12" s="111"/>
      <c r="T12" s="114"/>
    </row>
    <row r="13" spans="1:20" ht="20.25" customHeight="1">
      <c r="A13" s="105"/>
      <c r="B13" s="106"/>
      <c r="C13" s="107"/>
      <c r="D13" s="199"/>
      <c r="E13" s="200"/>
      <c r="F13" s="328"/>
      <c r="G13" s="103"/>
      <c r="H13" s="103"/>
      <c r="I13" s="103"/>
      <c r="J13" s="103"/>
      <c r="K13" s="110"/>
      <c r="L13" s="193"/>
      <c r="M13" s="112"/>
      <c r="N13" s="113"/>
      <c r="O13" s="113"/>
      <c r="P13" s="113"/>
      <c r="Q13" s="113"/>
      <c r="R13" s="113"/>
      <c r="S13" s="111"/>
      <c r="T13" s="114"/>
    </row>
    <row r="14" spans="1:20" ht="20.25" customHeight="1">
      <c r="A14" s="105"/>
      <c r="B14" s="106"/>
      <c r="C14" s="107"/>
      <c r="D14" s="199"/>
      <c r="E14" s="200"/>
      <c r="F14" s="328"/>
      <c r="G14" s="103"/>
      <c r="H14" s="103"/>
      <c r="I14" s="103"/>
      <c r="J14" s="103"/>
      <c r="K14" s="110"/>
      <c r="L14" s="193"/>
      <c r="M14" s="112"/>
      <c r="N14" s="113"/>
      <c r="O14" s="113"/>
      <c r="P14" s="113"/>
      <c r="Q14" s="113"/>
      <c r="R14" s="113"/>
      <c r="S14" s="111"/>
      <c r="T14" s="114"/>
    </row>
    <row r="15" spans="1:20" ht="20.25" customHeight="1">
      <c r="A15" s="105"/>
      <c r="B15" s="106"/>
      <c r="C15" s="107"/>
      <c r="D15" s="199"/>
      <c r="E15" s="200"/>
      <c r="F15" s="328"/>
      <c r="G15" s="103"/>
      <c r="H15" s="103"/>
      <c r="I15" s="103"/>
      <c r="J15" s="103"/>
      <c r="K15" s="110"/>
      <c r="L15" s="193"/>
      <c r="M15" s="112"/>
      <c r="N15" s="113"/>
      <c r="O15" s="113"/>
      <c r="P15" s="113"/>
      <c r="Q15" s="113"/>
      <c r="R15" s="113"/>
      <c r="S15" s="111"/>
      <c r="T15" s="114"/>
    </row>
    <row r="16" spans="1:20" ht="20.25" customHeight="1">
      <c r="A16" s="338"/>
      <c r="B16" s="106"/>
      <c r="C16" s="107"/>
      <c r="D16" s="199"/>
      <c r="E16" s="200"/>
      <c r="F16" s="328"/>
      <c r="G16" s="103"/>
      <c r="H16" s="103"/>
      <c r="I16" s="103"/>
      <c r="J16" s="103"/>
      <c r="K16" s="110"/>
      <c r="L16" s="193"/>
      <c r="M16" s="112"/>
      <c r="N16" s="113"/>
      <c r="O16" s="113"/>
      <c r="P16" s="113"/>
      <c r="Q16" s="113"/>
      <c r="R16" s="113"/>
      <c r="S16" s="111"/>
      <c r="T16" s="114"/>
    </row>
    <row r="17" spans="1:20" ht="20.25" customHeight="1">
      <c r="A17" s="338"/>
      <c r="B17" s="106"/>
      <c r="C17" s="107"/>
      <c r="D17" s="199"/>
      <c r="E17" s="200"/>
      <c r="F17" s="328"/>
      <c r="G17" s="103"/>
      <c r="H17" s="103"/>
      <c r="I17" s="103"/>
      <c r="J17" s="103"/>
      <c r="K17" s="110"/>
      <c r="L17" s="193"/>
      <c r="M17" s="112"/>
      <c r="N17" s="113"/>
      <c r="O17" s="113"/>
      <c r="P17" s="113"/>
      <c r="Q17" s="113"/>
      <c r="R17" s="113"/>
      <c r="S17" s="111"/>
      <c r="T17" s="114"/>
    </row>
    <row r="18" spans="1:20" ht="20.25" customHeight="1">
      <c r="A18" s="338"/>
      <c r="B18" s="106"/>
      <c r="C18" s="107"/>
      <c r="D18" s="199"/>
      <c r="E18" s="200"/>
      <c r="F18" s="328"/>
      <c r="G18" s="103"/>
      <c r="H18" s="103"/>
      <c r="I18" s="103"/>
      <c r="J18" s="103"/>
      <c r="K18" s="110"/>
      <c r="L18" s="193"/>
      <c r="M18" s="112"/>
      <c r="N18" s="113"/>
      <c r="O18" s="113"/>
      <c r="P18" s="113"/>
      <c r="Q18" s="113"/>
      <c r="R18" s="113"/>
      <c r="S18" s="111"/>
      <c r="T18" s="114"/>
    </row>
    <row r="19" spans="1:20" ht="20.25" customHeight="1">
      <c r="A19" s="338"/>
      <c r="B19" s="106"/>
      <c r="C19" s="107"/>
      <c r="D19" s="199"/>
      <c r="E19" s="200"/>
      <c r="F19" s="328"/>
      <c r="G19" s="103"/>
      <c r="H19" s="103"/>
      <c r="I19" s="103"/>
      <c r="J19" s="103"/>
      <c r="K19" s="110"/>
      <c r="L19" s="193"/>
      <c r="M19" s="112"/>
      <c r="N19" s="113"/>
      <c r="O19" s="113"/>
      <c r="P19" s="113"/>
      <c r="Q19" s="113"/>
      <c r="R19" s="113"/>
      <c r="S19" s="111"/>
      <c r="T19" s="114"/>
    </row>
    <row r="20" spans="1:20" ht="20.25" customHeight="1">
      <c r="A20" s="105"/>
      <c r="B20" s="106"/>
      <c r="C20" s="107"/>
      <c r="D20" s="199"/>
      <c r="E20" s="200"/>
      <c r="F20" s="328"/>
      <c r="G20" s="103"/>
      <c r="H20" s="103"/>
      <c r="I20" s="103"/>
      <c r="J20" s="103"/>
      <c r="K20" s="110"/>
      <c r="L20" s="193"/>
      <c r="M20" s="112"/>
      <c r="N20" s="113"/>
      <c r="O20" s="113"/>
      <c r="P20" s="113"/>
      <c r="Q20" s="113"/>
      <c r="R20" s="113"/>
      <c r="S20" s="111"/>
      <c r="T20" s="114"/>
    </row>
    <row r="21" spans="1:20" ht="20.25" customHeight="1">
      <c r="A21" s="105"/>
      <c r="B21" s="106"/>
      <c r="C21" s="107"/>
      <c r="D21" s="199"/>
      <c r="E21" s="200"/>
      <c r="F21" s="328"/>
      <c r="G21" s="103"/>
      <c r="H21" s="103"/>
      <c r="I21" s="103"/>
      <c r="J21" s="103"/>
      <c r="K21" s="110"/>
      <c r="L21" s="193"/>
      <c r="M21" s="112"/>
      <c r="N21" s="113"/>
      <c r="O21" s="113"/>
      <c r="P21" s="113"/>
      <c r="Q21" s="113"/>
      <c r="R21" s="113"/>
      <c r="S21" s="111"/>
      <c r="T21" s="114"/>
    </row>
    <row r="22" spans="1:20" ht="20.25" customHeight="1">
      <c r="A22" s="105"/>
      <c r="B22" s="106"/>
      <c r="C22" s="107"/>
      <c r="D22" s="199"/>
      <c r="E22" s="200"/>
      <c r="F22" s="328"/>
      <c r="G22" s="103"/>
      <c r="H22" s="103"/>
      <c r="I22" s="103"/>
      <c r="J22" s="103"/>
      <c r="K22" s="110"/>
      <c r="L22" s="193"/>
      <c r="M22" s="112"/>
      <c r="N22" s="113"/>
      <c r="O22" s="113"/>
      <c r="P22" s="113"/>
      <c r="Q22" s="113"/>
      <c r="R22" s="113"/>
      <c r="S22" s="111"/>
      <c r="T22" s="114"/>
    </row>
    <row r="23" spans="1:20" ht="20.25" customHeight="1">
      <c r="A23" s="105"/>
      <c r="B23" s="106"/>
      <c r="C23" s="107"/>
      <c r="D23" s="199"/>
      <c r="E23" s="200"/>
      <c r="F23" s="328"/>
      <c r="G23" s="103"/>
      <c r="H23" s="103"/>
      <c r="I23" s="103"/>
      <c r="J23" s="103"/>
      <c r="K23" s="110"/>
      <c r="L23" s="193"/>
      <c r="M23" s="112"/>
      <c r="N23" s="113"/>
      <c r="O23" s="113"/>
      <c r="P23" s="113"/>
      <c r="Q23" s="113"/>
      <c r="R23" s="113"/>
      <c r="S23" s="111"/>
      <c r="T23" s="114"/>
    </row>
    <row r="24" spans="1:20" ht="20.25" customHeight="1">
      <c r="A24" s="105"/>
      <c r="B24" s="106"/>
      <c r="C24" s="107"/>
      <c r="D24" s="199"/>
      <c r="E24" s="200"/>
      <c r="F24" s="328"/>
      <c r="G24" s="103"/>
      <c r="H24" s="103"/>
      <c r="I24" s="103"/>
      <c r="J24" s="103"/>
      <c r="K24" s="110"/>
      <c r="L24" s="193"/>
      <c r="M24" s="112"/>
      <c r="N24" s="113"/>
      <c r="O24" s="113"/>
      <c r="P24" s="113"/>
      <c r="Q24" s="113"/>
      <c r="R24" s="113"/>
      <c r="S24" s="111"/>
      <c r="T24" s="114"/>
    </row>
    <row r="25" spans="1:20" ht="20.25" customHeight="1">
      <c r="A25" s="105"/>
      <c r="B25" s="106"/>
      <c r="C25" s="107"/>
      <c r="D25" s="199"/>
      <c r="E25" s="200"/>
      <c r="F25" s="328"/>
      <c r="G25" s="103"/>
      <c r="H25" s="103"/>
      <c r="I25" s="103"/>
      <c r="J25" s="103"/>
      <c r="K25" s="110"/>
      <c r="L25" s="193"/>
      <c r="M25" s="112"/>
      <c r="N25" s="113"/>
      <c r="O25" s="113"/>
      <c r="P25" s="113"/>
      <c r="Q25" s="113"/>
      <c r="R25" s="113"/>
      <c r="S25" s="111"/>
      <c r="T25" s="114"/>
    </row>
    <row r="26" spans="1:20" ht="20.25" customHeight="1">
      <c r="A26" s="105"/>
      <c r="B26" s="106"/>
      <c r="C26" s="107"/>
      <c r="D26" s="199"/>
      <c r="E26" s="200"/>
      <c r="F26" s="328"/>
      <c r="G26" s="103"/>
      <c r="H26" s="103"/>
      <c r="I26" s="103"/>
      <c r="J26" s="103"/>
      <c r="K26" s="110"/>
      <c r="L26" s="193"/>
      <c r="M26" s="112"/>
      <c r="N26" s="113"/>
      <c r="O26" s="113"/>
      <c r="P26" s="113"/>
      <c r="Q26" s="113"/>
      <c r="R26" s="113"/>
      <c r="S26" s="111"/>
      <c r="T26" s="114"/>
    </row>
    <row r="27" spans="1:20" ht="20.25" customHeight="1">
      <c r="A27" s="338"/>
      <c r="B27" s="106"/>
      <c r="C27" s="107"/>
      <c r="D27" s="199"/>
      <c r="E27" s="200"/>
      <c r="F27" s="328"/>
      <c r="G27" s="103"/>
      <c r="H27" s="103"/>
      <c r="I27" s="103"/>
      <c r="J27" s="103"/>
      <c r="K27" s="110"/>
      <c r="L27" s="193"/>
      <c r="M27" s="112"/>
      <c r="N27" s="113"/>
      <c r="O27" s="113"/>
      <c r="P27" s="113"/>
      <c r="Q27" s="113"/>
      <c r="R27" s="113"/>
      <c r="S27" s="111"/>
      <c r="T27" s="114"/>
    </row>
    <row r="28" spans="1:20" ht="20.25" customHeight="1">
      <c r="A28" s="338"/>
      <c r="B28" s="106"/>
      <c r="C28" s="107"/>
      <c r="D28" s="327"/>
      <c r="E28" s="200"/>
      <c r="F28" s="328"/>
      <c r="G28" s="103"/>
      <c r="H28" s="103"/>
      <c r="I28" s="103"/>
      <c r="J28" s="103"/>
      <c r="K28" s="110"/>
      <c r="L28" s="193"/>
      <c r="M28" s="112"/>
      <c r="N28" s="113"/>
      <c r="O28" s="113"/>
      <c r="P28" s="113"/>
      <c r="Q28" s="113"/>
      <c r="R28" s="113"/>
      <c r="S28" s="111"/>
      <c r="T28" s="114"/>
    </row>
    <row r="29" spans="1:20" ht="20.25" customHeight="1">
      <c r="A29" s="338"/>
      <c r="B29" s="106"/>
      <c r="C29" s="107"/>
      <c r="D29" s="199"/>
      <c r="E29" s="200"/>
      <c r="F29" s="328"/>
      <c r="G29" s="103"/>
      <c r="H29" s="103"/>
      <c r="I29" s="103"/>
      <c r="J29" s="103"/>
      <c r="K29" s="110"/>
      <c r="L29" s="193"/>
      <c r="M29" s="112"/>
      <c r="N29" s="113"/>
      <c r="O29" s="113"/>
      <c r="P29" s="113"/>
      <c r="Q29" s="113"/>
      <c r="R29" s="113"/>
      <c r="S29" s="111"/>
      <c r="T29" s="114"/>
    </row>
    <row r="30" spans="1:20" ht="20.25" customHeight="1">
      <c r="A30" s="338"/>
      <c r="B30" s="106"/>
      <c r="C30" s="107"/>
      <c r="D30" s="199"/>
      <c r="E30" s="200"/>
      <c r="F30" s="328"/>
      <c r="G30" s="103"/>
      <c r="H30" s="103"/>
      <c r="I30" s="103"/>
      <c r="J30" s="103"/>
      <c r="K30" s="110"/>
      <c r="L30" s="193"/>
      <c r="M30" s="112"/>
      <c r="N30" s="113"/>
      <c r="O30" s="113"/>
      <c r="P30" s="113"/>
      <c r="Q30" s="113"/>
      <c r="R30" s="113"/>
      <c r="S30" s="111"/>
      <c r="T30" s="114"/>
    </row>
    <row r="31" spans="1:20" ht="20.25" customHeight="1">
      <c r="A31" s="338"/>
      <c r="B31" s="106"/>
      <c r="C31" s="107"/>
      <c r="D31" s="199"/>
      <c r="E31" s="200"/>
      <c r="F31" s="328"/>
      <c r="G31" s="103"/>
      <c r="H31" s="103"/>
      <c r="I31" s="103"/>
      <c r="J31" s="103"/>
      <c r="K31" s="110"/>
      <c r="L31" s="193"/>
      <c r="M31" s="112"/>
      <c r="N31" s="113"/>
      <c r="O31" s="113"/>
      <c r="P31" s="113"/>
      <c r="Q31" s="113"/>
      <c r="R31" s="113"/>
      <c r="S31" s="111"/>
      <c r="T31" s="114"/>
    </row>
    <row r="32" spans="1:20" ht="20.25" customHeight="1">
      <c r="A32" s="338"/>
      <c r="B32" s="106"/>
      <c r="C32" s="107"/>
      <c r="D32" s="199"/>
      <c r="E32" s="200"/>
      <c r="F32" s="328"/>
      <c r="G32" s="103"/>
      <c r="H32" s="103"/>
      <c r="I32" s="103"/>
      <c r="J32" s="103"/>
      <c r="K32" s="110"/>
      <c r="L32" s="193"/>
      <c r="M32" s="112"/>
      <c r="N32" s="113"/>
      <c r="O32" s="113"/>
      <c r="P32" s="113"/>
      <c r="Q32" s="113"/>
      <c r="R32" s="113"/>
      <c r="S32" s="111"/>
      <c r="T32" s="114"/>
    </row>
    <row r="33" spans="1:20" ht="20.25" customHeight="1">
      <c r="A33" s="338"/>
      <c r="B33" s="106"/>
      <c r="C33" s="107"/>
      <c r="D33" s="199"/>
      <c r="E33" s="200"/>
      <c r="F33" s="328"/>
      <c r="G33" s="103"/>
      <c r="H33" s="103"/>
      <c r="I33" s="103"/>
      <c r="J33" s="103"/>
      <c r="K33" s="110"/>
      <c r="L33" s="193"/>
      <c r="M33" s="112"/>
      <c r="N33" s="113"/>
      <c r="O33" s="113"/>
      <c r="P33" s="113"/>
      <c r="Q33" s="113"/>
      <c r="R33" s="113"/>
      <c r="S33" s="111"/>
      <c r="T33" s="114"/>
    </row>
    <row r="34" spans="1:20" ht="20.25" customHeight="1">
      <c r="A34" s="338"/>
      <c r="B34" s="106"/>
      <c r="C34" s="107"/>
      <c r="D34" s="199"/>
      <c r="E34" s="200"/>
      <c r="F34" s="328"/>
      <c r="G34" s="103"/>
      <c r="H34" s="103"/>
      <c r="I34" s="103"/>
      <c r="J34" s="103"/>
      <c r="K34" s="110"/>
      <c r="L34" s="193"/>
      <c r="M34" s="112"/>
      <c r="N34" s="113"/>
      <c r="O34" s="113"/>
      <c r="P34" s="113"/>
      <c r="Q34" s="113"/>
      <c r="R34" s="113"/>
      <c r="S34" s="111"/>
      <c r="T34" s="114"/>
    </row>
    <row r="35" spans="1:20" ht="20.25" customHeight="1">
      <c r="A35" s="338"/>
      <c r="B35" s="106"/>
      <c r="C35" s="107"/>
      <c r="D35" s="199"/>
      <c r="E35" s="200"/>
      <c r="F35" s="328"/>
      <c r="G35" s="103"/>
      <c r="H35" s="103"/>
      <c r="I35" s="103"/>
      <c r="J35" s="103"/>
      <c r="K35" s="110"/>
      <c r="L35" s="193"/>
      <c r="M35" s="112"/>
      <c r="N35" s="113"/>
      <c r="O35" s="113"/>
      <c r="P35" s="113"/>
      <c r="Q35" s="113"/>
      <c r="R35" s="113"/>
      <c r="S35" s="111"/>
      <c r="T35" s="114"/>
    </row>
    <row r="36" spans="1:20" ht="20.25" customHeight="1">
      <c r="A36" s="105"/>
      <c r="B36" s="106"/>
      <c r="C36" s="107"/>
      <c r="D36" s="199"/>
      <c r="E36" s="200"/>
      <c r="F36" s="328"/>
      <c r="G36" s="103"/>
      <c r="H36" s="103"/>
      <c r="I36" s="103"/>
      <c r="J36" s="103"/>
      <c r="K36" s="110"/>
      <c r="L36" s="193"/>
      <c r="M36" s="112"/>
      <c r="N36" s="113"/>
      <c r="O36" s="113"/>
      <c r="P36" s="113"/>
      <c r="Q36" s="113"/>
      <c r="R36" s="113"/>
      <c r="S36" s="111"/>
      <c r="T36" s="114"/>
    </row>
    <row r="37" spans="1:20" ht="20.25" customHeight="1">
      <c r="A37" s="105"/>
      <c r="B37" s="106"/>
      <c r="C37" s="107"/>
      <c r="D37" s="199"/>
      <c r="E37" s="200"/>
      <c r="F37" s="328"/>
      <c r="G37" s="103"/>
      <c r="H37" s="103"/>
      <c r="I37" s="103"/>
      <c r="J37" s="103"/>
      <c r="K37" s="110"/>
      <c r="L37" s="193"/>
      <c r="M37" s="112"/>
      <c r="N37" s="113"/>
      <c r="O37" s="113"/>
      <c r="P37" s="113"/>
      <c r="Q37" s="113"/>
      <c r="R37" s="113"/>
      <c r="S37" s="111"/>
      <c r="T37" s="114"/>
    </row>
    <row r="38" spans="1:20" ht="20.25" customHeight="1">
      <c r="A38" s="105"/>
      <c r="B38" s="106"/>
      <c r="C38" s="107"/>
      <c r="D38" s="199"/>
      <c r="E38" s="200"/>
      <c r="F38" s="328"/>
      <c r="G38" s="103"/>
      <c r="H38" s="103"/>
      <c r="I38" s="103"/>
      <c r="J38" s="103"/>
      <c r="K38" s="110"/>
      <c r="L38" s="193"/>
      <c r="M38" s="112"/>
      <c r="N38" s="113"/>
      <c r="O38" s="113"/>
      <c r="P38" s="113"/>
      <c r="Q38" s="113"/>
      <c r="R38" s="113"/>
      <c r="S38" s="111"/>
      <c r="T38" s="114"/>
    </row>
    <row r="39" spans="1:20" ht="20.25" customHeight="1">
      <c r="A39" s="105"/>
      <c r="B39" s="106"/>
      <c r="C39" s="107"/>
      <c r="D39" s="199"/>
      <c r="E39" s="200"/>
      <c r="F39" s="328"/>
      <c r="G39" s="103"/>
      <c r="H39" s="103"/>
      <c r="I39" s="103"/>
      <c r="J39" s="103"/>
      <c r="K39" s="110"/>
      <c r="L39" s="193"/>
      <c r="M39" s="112"/>
      <c r="N39" s="113"/>
      <c r="O39" s="113"/>
      <c r="P39" s="113"/>
      <c r="Q39" s="113"/>
      <c r="R39" s="113"/>
      <c r="S39" s="111"/>
      <c r="T39" s="114"/>
    </row>
    <row r="40" spans="1:20" ht="20.25" customHeight="1">
      <c r="A40" s="105"/>
      <c r="B40" s="106"/>
      <c r="C40" s="107"/>
      <c r="D40" s="199"/>
      <c r="E40" s="200"/>
      <c r="F40" s="328"/>
      <c r="G40" s="103"/>
      <c r="H40" s="103"/>
      <c r="I40" s="103"/>
      <c r="J40" s="103"/>
      <c r="K40" s="110"/>
      <c r="L40" s="193"/>
      <c r="M40" s="112"/>
      <c r="N40" s="113"/>
      <c r="O40" s="113"/>
      <c r="P40" s="113"/>
      <c r="Q40" s="113"/>
      <c r="R40" s="113"/>
      <c r="S40" s="111"/>
      <c r="T40" s="114"/>
    </row>
    <row r="41" spans="1:20" ht="20.25" customHeight="1">
      <c r="A41" s="105"/>
      <c r="B41" s="106"/>
      <c r="C41" s="107"/>
      <c r="D41" s="199"/>
      <c r="E41" s="200"/>
      <c r="F41" s="328"/>
      <c r="G41" s="103"/>
      <c r="H41" s="103"/>
      <c r="I41" s="103"/>
      <c r="J41" s="103"/>
      <c r="K41" s="110"/>
      <c r="L41" s="193"/>
      <c r="M41" s="112"/>
      <c r="N41" s="113"/>
      <c r="O41" s="113"/>
      <c r="P41" s="113"/>
      <c r="Q41" s="113"/>
      <c r="R41" s="113"/>
      <c r="S41" s="111"/>
      <c r="T41" s="114"/>
    </row>
    <row r="42" spans="1:20" ht="20.25" customHeight="1">
      <c r="A42" s="105"/>
      <c r="B42" s="106"/>
      <c r="C42" s="107"/>
      <c r="D42" s="327"/>
      <c r="E42" s="200"/>
      <c r="F42" s="328"/>
      <c r="G42" s="103"/>
      <c r="H42" s="103"/>
      <c r="I42" s="103"/>
      <c r="J42" s="103"/>
      <c r="K42" s="110"/>
      <c r="L42" s="193"/>
      <c r="M42" s="112"/>
      <c r="N42" s="113"/>
      <c r="O42" s="113"/>
      <c r="P42" s="113"/>
      <c r="Q42" s="113"/>
      <c r="R42" s="113"/>
      <c r="S42" s="111"/>
      <c r="T42" s="114"/>
    </row>
    <row r="43" spans="1:20" ht="20.25" customHeight="1">
      <c r="A43" s="105"/>
      <c r="B43" s="106"/>
      <c r="C43" s="107"/>
      <c r="D43" s="199"/>
      <c r="E43" s="200"/>
      <c r="F43" s="328"/>
      <c r="G43" s="103"/>
      <c r="H43" s="103"/>
      <c r="I43" s="103"/>
      <c r="J43" s="103"/>
      <c r="K43" s="110"/>
      <c r="L43" s="193"/>
      <c r="M43" s="112"/>
      <c r="N43" s="113"/>
      <c r="O43" s="113"/>
      <c r="P43" s="113"/>
      <c r="Q43" s="113"/>
      <c r="R43" s="113"/>
      <c r="S43" s="111"/>
      <c r="T43" s="114"/>
    </row>
    <row r="44" spans="1:20" ht="20.25" customHeight="1">
      <c r="A44" s="105"/>
      <c r="B44" s="106"/>
      <c r="C44" s="107"/>
      <c r="D44" s="199"/>
      <c r="E44" s="200"/>
      <c r="F44" s="328"/>
      <c r="G44" s="103"/>
      <c r="H44" s="103"/>
      <c r="I44" s="103"/>
      <c r="J44" s="103"/>
      <c r="K44" s="110"/>
      <c r="L44" s="193"/>
      <c r="M44" s="112"/>
      <c r="N44" s="113"/>
      <c r="O44" s="113"/>
      <c r="P44" s="113"/>
      <c r="Q44" s="113"/>
      <c r="R44" s="113"/>
      <c r="S44" s="111"/>
      <c r="T44" s="114"/>
    </row>
    <row r="45" spans="1:20" ht="20.25" customHeight="1">
      <c r="A45" s="105"/>
      <c r="B45" s="106"/>
      <c r="C45" s="107"/>
      <c r="D45" s="199"/>
      <c r="E45" s="200"/>
      <c r="F45" s="328"/>
      <c r="G45" s="103"/>
      <c r="H45" s="103"/>
      <c r="I45" s="103"/>
      <c r="J45" s="103"/>
      <c r="K45" s="110"/>
      <c r="L45" s="193"/>
      <c r="M45" s="112"/>
      <c r="N45" s="113"/>
      <c r="O45" s="113"/>
      <c r="P45" s="113"/>
      <c r="Q45" s="113"/>
      <c r="R45" s="113"/>
      <c r="S45" s="111"/>
      <c r="T45" s="114"/>
    </row>
    <row r="46" spans="1:20" ht="20.25" customHeight="1">
      <c r="A46" s="105"/>
      <c r="B46" s="106"/>
      <c r="C46" s="107"/>
      <c r="D46" s="199"/>
      <c r="E46" s="200"/>
      <c r="F46" s="328"/>
      <c r="G46" s="103"/>
      <c r="H46" s="103"/>
      <c r="I46" s="103"/>
      <c r="J46" s="103"/>
      <c r="K46" s="110"/>
      <c r="L46" s="193"/>
      <c r="M46" s="112"/>
      <c r="N46" s="113"/>
      <c r="O46" s="113"/>
      <c r="P46" s="113"/>
      <c r="Q46" s="113"/>
      <c r="R46" s="113"/>
      <c r="S46" s="111"/>
      <c r="T46" s="114"/>
    </row>
    <row r="47" spans="1:20" ht="20.25" customHeight="1">
      <c r="A47" s="105"/>
      <c r="B47" s="106"/>
      <c r="C47" s="107"/>
      <c r="D47" s="327"/>
      <c r="E47" s="200"/>
      <c r="F47" s="328"/>
      <c r="G47" s="103"/>
      <c r="H47" s="103"/>
      <c r="I47" s="103"/>
      <c r="J47" s="103"/>
      <c r="K47" s="110"/>
      <c r="L47" s="193"/>
      <c r="M47" s="112"/>
      <c r="N47" s="113"/>
      <c r="O47" s="113"/>
      <c r="P47" s="113"/>
      <c r="Q47" s="113"/>
      <c r="R47" s="113"/>
      <c r="S47" s="111"/>
      <c r="T47" s="114"/>
    </row>
    <row r="48" spans="1:20" ht="20.25" customHeight="1">
      <c r="A48" s="105"/>
      <c r="B48" s="106"/>
      <c r="C48" s="107"/>
      <c r="D48" s="327"/>
      <c r="E48" s="200"/>
      <c r="F48" s="328"/>
      <c r="G48" s="103"/>
      <c r="H48" s="103"/>
      <c r="I48" s="103"/>
      <c r="J48" s="103"/>
      <c r="K48" s="110"/>
      <c r="L48" s="193"/>
      <c r="M48" s="112"/>
      <c r="N48" s="113"/>
      <c r="O48" s="113"/>
      <c r="P48" s="113"/>
      <c r="Q48" s="113"/>
      <c r="R48" s="113"/>
      <c r="S48" s="111"/>
      <c r="T48" s="114"/>
    </row>
    <row r="49" spans="1:20" ht="20.25" customHeight="1">
      <c r="A49" s="105"/>
      <c r="B49" s="106"/>
      <c r="C49" s="107"/>
      <c r="D49" s="199"/>
      <c r="E49" s="200"/>
      <c r="F49" s="328"/>
      <c r="G49" s="103"/>
      <c r="H49" s="103"/>
      <c r="I49" s="103"/>
      <c r="J49" s="103"/>
      <c r="K49" s="110"/>
      <c r="L49" s="193"/>
      <c r="M49" s="112"/>
      <c r="N49" s="113"/>
      <c r="O49" s="113"/>
      <c r="P49" s="113"/>
      <c r="Q49" s="113"/>
      <c r="R49" s="113"/>
      <c r="S49" s="111"/>
      <c r="T49" s="114"/>
    </row>
    <row r="50" spans="1:20" ht="20.25" customHeight="1">
      <c r="A50" s="105"/>
      <c r="B50" s="106"/>
      <c r="C50" s="107"/>
      <c r="D50" s="199"/>
      <c r="E50" s="200"/>
      <c r="F50" s="328"/>
      <c r="G50" s="103"/>
      <c r="H50" s="103"/>
      <c r="I50" s="103"/>
      <c r="J50" s="103"/>
      <c r="K50" s="110"/>
      <c r="L50" s="193"/>
      <c r="M50" s="112"/>
      <c r="N50" s="113"/>
      <c r="O50" s="113"/>
      <c r="P50" s="113"/>
      <c r="Q50" s="113"/>
      <c r="R50" s="113"/>
      <c r="S50" s="111"/>
      <c r="T50" s="114"/>
    </row>
    <row r="51" spans="1:20" ht="20.25" customHeight="1">
      <c r="A51" s="105"/>
      <c r="B51" s="106"/>
      <c r="C51" s="107"/>
      <c r="D51" s="199"/>
      <c r="E51" s="200"/>
      <c r="F51" s="328"/>
      <c r="G51" s="103"/>
      <c r="H51" s="103"/>
      <c r="I51" s="103"/>
      <c r="J51" s="103"/>
      <c r="K51" s="110"/>
      <c r="L51" s="193"/>
      <c r="M51" s="112"/>
      <c r="N51" s="113"/>
      <c r="O51" s="113"/>
      <c r="P51" s="113"/>
      <c r="Q51" s="113"/>
      <c r="R51" s="113"/>
      <c r="S51" s="111"/>
      <c r="T51" s="114"/>
    </row>
    <row r="52" spans="1:20" ht="20.25" customHeight="1">
      <c r="A52" s="105"/>
      <c r="B52" s="106"/>
      <c r="C52" s="107"/>
      <c r="D52" s="199"/>
      <c r="E52" s="200"/>
      <c r="F52" s="328"/>
      <c r="G52" s="103"/>
      <c r="H52" s="103"/>
      <c r="I52" s="103"/>
      <c r="J52" s="103"/>
      <c r="K52" s="110"/>
      <c r="L52" s="193"/>
      <c r="M52" s="112"/>
      <c r="N52" s="113"/>
      <c r="O52" s="113"/>
      <c r="P52" s="113"/>
      <c r="Q52" s="113"/>
      <c r="R52" s="113"/>
      <c r="S52" s="111"/>
      <c r="T52" s="114"/>
    </row>
    <row r="53" spans="1:20" ht="20.25" customHeight="1">
      <c r="A53" s="105"/>
      <c r="B53" s="106"/>
      <c r="C53" s="107"/>
      <c r="D53" s="199"/>
      <c r="E53" s="200"/>
      <c r="F53" s="109"/>
      <c r="G53" s="110"/>
      <c r="H53" s="110"/>
      <c r="I53" s="110"/>
      <c r="J53" s="110"/>
      <c r="K53" s="110"/>
      <c r="L53" s="193"/>
      <c r="M53" s="112"/>
      <c r="N53" s="113"/>
      <c r="O53" s="113"/>
      <c r="P53" s="113"/>
      <c r="Q53" s="113"/>
      <c r="R53" s="113"/>
      <c r="S53" s="111"/>
      <c r="T53" s="114"/>
    </row>
    <row r="54" spans="1:20" ht="20.25" customHeight="1">
      <c r="A54" s="105"/>
      <c r="B54" s="106"/>
      <c r="C54" s="107"/>
      <c r="D54" s="199"/>
      <c r="E54" s="200"/>
      <c r="F54" s="109"/>
      <c r="G54" s="110"/>
      <c r="H54" s="110"/>
      <c r="I54" s="110"/>
      <c r="J54" s="110"/>
      <c r="K54" s="110"/>
      <c r="L54" s="193"/>
      <c r="M54" s="112"/>
      <c r="N54" s="113"/>
      <c r="O54" s="113"/>
      <c r="P54" s="113"/>
      <c r="Q54" s="113"/>
      <c r="R54" s="113"/>
      <c r="S54" s="111"/>
      <c r="T54" s="114"/>
    </row>
    <row r="55" spans="1:20" ht="20.25" customHeight="1">
      <c r="A55" s="105"/>
      <c r="B55" s="106"/>
      <c r="C55" s="107"/>
      <c r="D55" s="199"/>
      <c r="E55" s="200"/>
      <c r="F55" s="109"/>
      <c r="G55" s="110"/>
      <c r="H55" s="110"/>
      <c r="I55" s="110"/>
      <c r="J55" s="110"/>
      <c r="K55" s="110"/>
      <c r="L55" s="193"/>
      <c r="M55" s="112"/>
      <c r="N55" s="113"/>
      <c r="O55" s="113"/>
      <c r="P55" s="113"/>
      <c r="Q55" s="113"/>
      <c r="R55" s="113"/>
      <c r="S55" s="111"/>
      <c r="T55" s="114"/>
    </row>
    <row r="56" spans="1:20" ht="20.25" customHeight="1">
      <c r="A56" s="105"/>
      <c r="B56" s="106"/>
      <c r="C56" s="107"/>
      <c r="D56" s="199"/>
      <c r="E56" s="200"/>
      <c r="F56" s="109"/>
      <c r="G56" s="110"/>
      <c r="H56" s="110"/>
      <c r="I56" s="110"/>
      <c r="J56" s="110"/>
      <c r="K56" s="110"/>
      <c r="L56" s="193"/>
      <c r="M56" s="112"/>
      <c r="N56" s="113"/>
      <c r="O56" s="113"/>
      <c r="P56" s="113"/>
      <c r="Q56" s="113"/>
      <c r="R56" s="113"/>
      <c r="S56" s="111"/>
      <c r="T56" s="114"/>
    </row>
    <row r="57" spans="1:20" ht="20.25" customHeight="1">
      <c r="A57" s="105"/>
      <c r="B57" s="106"/>
      <c r="C57" s="107"/>
      <c r="D57" s="199"/>
      <c r="E57" s="200"/>
      <c r="F57" s="109"/>
      <c r="G57" s="110"/>
      <c r="H57" s="110"/>
      <c r="I57" s="110"/>
      <c r="J57" s="110"/>
      <c r="K57" s="110"/>
      <c r="L57" s="193"/>
      <c r="M57" s="112"/>
      <c r="N57" s="113"/>
      <c r="O57" s="113"/>
      <c r="P57" s="113"/>
      <c r="Q57" s="113"/>
      <c r="R57" s="113"/>
      <c r="S57" s="111"/>
      <c r="T57" s="114"/>
    </row>
    <row r="58" spans="1:20" ht="20.25" customHeight="1">
      <c r="A58" s="105"/>
      <c r="B58" s="106"/>
      <c r="C58" s="107"/>
      <c r="D58" s="199"/>
      <c r="E58" s="200"/>
      <c r="F58" s="109"/>
      <c r="G58" s="110"/>
      <c r="H58" s="110"/>
      <c r="I58" s="110"/>
      <c r="J58" s="110"/>
      <c r="K58" s="110"/>
      <c r="L58" s="193"/>
      <c r="M58" s="112"/>
      <c r="N58" s="113"/>
      <c r="O58" s="113"/>
      <c r="P58" s="113"/>
      <c r="Q58" s="113"/>
      <c r="R58" s="113"/>
      <c r="S58" s="111"/>
      <c r="T58" s="114"/>
    </row>
    <row r="59" spans="1:20" ht="20.25" customHeight="1">
      <c r="A59" s="105"/>
      <c r="B59" s="106"/>
      <c r="C59" s="107"/>
      <c r="D59" s="199"/>
      <c r="E59" s="200"/>
      <c r="F59" s="109"/>
      <c r="G59" s="110"/>
      <c r="H59" s="110"/>
      <c r="I59" s="110"/>
      <c r="J59" s="110"/>
      <c r="K59" s="110"/>
      <c r="L59" s="193"/>
      <c r="M59" s="112"/>
      <c r="N59" s="113"/>
      <c r="O59" s="113"/>
      <c r="P59" s="113"/>
      <c r="Q59" s="113"/>
      <c r="R59" s="113"/>
      <c r="S59" s="111"/>
      <c r="T59" s="114"/>
    </row>
    <row r="60" spans="1:20" ht="20.25" customHeight="1">
      <c r="A60" s="105"/>
      <c r="B60" s="106"/>
      <c r="C60" s="107"/>
      <c r="D60" s="199"/>
      <c r="E60" s="200"/>
      <c r="F60" s="109"/>
      <c r="G60" s="110"/>
      <c r="H60" s="110"/>
      <c r="I60" s="110"/>
      <c r="J60" s="110"/>
      <c r="K60" s="110"/>
      <c r="L60" s="193"/>
      <c r="M60" s="112"/>
      <c r="N60" s="113"/>
      <c r="O60" s="113"/>
      <c r="P60" s="113"/>
      <c r="Q60" s="113"/>
      <c r="R60" s="113"/>
      <c r="S60" s="111"/>
      <c r="T60" s="114"/>
    </row>
    <row r="61" spans="1:20" ht="20.25" customHeight="1">
      <c r="A61" s="105"/>
      <c r="B61" s="106"/>
      <c r="C61" s="107"/>
      <c r="D61" s="199"/>
      <c r="E61" s="200"/>
      <c r="F61" s="109"/>
      <c r="G61" s="110"/>
      <c r="H61" s="110"/>
      <c r="I61" s="110"/>
      <c r="J61" s="110"/>
      <c r="K61" s="110"/>
      <c r="L61" s="193"/>
      <c r="M61" s="112"/>
      <c r="N61" s="113"/>
      <c r="O61" s="113"/>
      <c r="P61" s="113"/>
      <c r="Q61" s="113"/>
      <c r="R61" s="113"/>
      <c r="S61" s="111"/>
      <c r="T61" s="114"/>
    </row>
    <row r="62" spans="1:20" ht="20.25" customHeight="1">
      <c r="A62" s="105"/>
      <c r="B62" s="106"/>
      <c r="C62" s="107"/>
      <c r="D62" s="199"/>
      <c r="E62" s="200"/>
      <c r="F62" s="109"/>
      <c r="G62" s="110"/>
      <c r="H62" s="110"/>
      <c r="I62" s="110"/>
      <c r="J62" s="110"/>
      <c r="K62" s="110"/>
      <c r="L62" s="193"/>
      <c r="M62" s="112"/>
      <c r="N62" s="113"/>
      <c r="O62" s="113"/>
      <c r="P62" s="113"/>
      <c r="Q62" s="113"/>
      <c r="R62" s="113"/>
      <c r="S62" s="111"/>
      <c r="T62" s="114"/>
    </row>
    <row r="63" spans="1:20" ht="20.25" customHeight="1">
      <c r="A63" s="105"/>
      <c r="B63" s="106"/>
      <c r="C63" s="107"/>
      <c r="D63" s="199"/>
      <c r="E63" s="200"/>
      <c r="F63" s="109"/>
      <c r="G63" s="110"/>
      <c r="H63" s="110"/>
      <c r="I63" s="110"/>
      <c r="J63" s="110"/>
      <c r="K63" s="110"/>
      <c r="L63" s="193"/>
      <c r="M63" s="112"/>
      <c r="N63" s="113"/>
      <c r="O63" s="113"/>
      <c r="P63" s="113"/>
      <c r="Q63" s="113"/>
      <c r="R63" s="113"/>
      <c r="S63" s="111"/>
      <c r="T63" s="114"/>
    </row>
    <row r="64" spans="1:20" ht="20.25" customHeight="1">
      <c r="A64" s="105"/>
      <c r="B64" s="106"/>
      <c r="C64" s="107"/>
      <c r="D64" s="199"/>
      <c r="E64" s="200"/>
      <c r="F64" s="109"/>
      <c r="G64" s="110"/>
      <c r="H64" s="110"/>
      <c r="I64" s="110"/>
      <c r="J64" s="110"/>
      <c r="K64" s="110"/>
      <c r="L64" s="193"/>
      <c r="M64" s="112"/>
      <c r="N64" s="113"/>
      <c r="O64" s="113"/>
      <c r="P64" s="113"/>
      <c r="Q64" s="113"/>
      <c r="R64" s="113"/>
      <c r="S64" s="111"/>
      <c r="T64" s="114"/>
    </row>
    <row r="65" spans="1:20" ht="20.25" customHeight="1">
      <c r="A65" s="105"/>
      <c r="B65" s="106"/>
      <c r="C65" s="107"/>
      <c r="D65" s="199"/>
      <c r="E65" s="200"/>
      <c r="F65" s="109"/>
      <c r="G65" s="110"/>
      <c r="H65" s="110"/>
      <c r="I65" s="110"/>
      <c r="J65" s="110"/>
      <c r="K65" s="110"/>
      <c r="L65" s="193"/>
      <c r="M65" s="112"/>
      <c r="N65" s="113"/>
      <c r="O65" s="113"/>
      <c r="P65" s="113"/>
      <c r="Q65" s="113"/>
      <c r="R65" s="113"/>
      <c r="S65" s="111"/>
      <c r="T65" s="114"/>
    </row>
    <row r="66" spans="1:20" ht="20.25" customHeight="1">
      <c r="A66" s="105"/>
      <c r="B66" s="106"/>
      <c r="C66" s="107"/>
      <c r="D66" s="199"/>
      <c r="E66" s="200"/>
      <c r="F66" s="109"/>
      <c r="G66" s="110"/>
      <c r="H66" s="110"/>
      <c r="I66" s="110"/>
      <c r="J66" s="110"/>
      <c r="K66" s="110"/>
      <c r="L66" s="193"/>
      <c r="M66" s="112"/>
      <c r="N66" s="113"/>
      <c r="O66" s="113"/>
      <c r="P66" s="113"/>
      <c r="Q66" s="113"/>
      <c r="R66" s="113"/>
      <c r="S66" s="111"/>
      <c r="T66" s="114"/>
    </row>
    <row r="67" spans="1:20" ht="20.25" customHeight="1">
      <c r="A67" s="105"/>
      <c r="B67" s="106"/>
      <c r="C67" s="107"/>
      <c r="D67" s="199"/>
      <c r="E67" s="200"/>
      <c r="F67" s="109"/>
      <c r="G67" s="110"/>
      <c r="H67" s="110"/>
      <c r="I67" s="110"/>
      <c r="J67" s="110"/>
      <c r="K67" s="110"/>
      <c r="L67" s="193"/>
      <c r="M67" s="112"/>
      <c r="N67" s="113"/>
      <c r="O67" s="113"/>
      <c r="P67" s="113"/>
      <c r="Q67" s="113"/>
      <c r="R67" s="113"/>
      <c r="S67" s="111"/>
      <c r="T67" s="114"/>
    </row>
    <row r="68" spans="1:20" ht="20.25" customHeight="1">
      <c r="A68" s="105"/>
      <c r="B68" s="106"/>
      <c r="C68" s="107"/>
      <c r="D68" s="199"/>
      <c r="E68" s="200"/>
      <c r="F68" s="109"/>
      <c r="G68" s="110"/>
      <c r="H68" s="110"/>
      <c r="I68" s="110"/>
      <c r="J68" s="110"/>
      <c r="K68" s="110"/>
      <c r="L68" s="193"/>
      <c r="M68" s="112"/>
      <c r="N68" s="113"/>
      <c r="O68" s="113"/>
      <c r="P68" s="113"/>
      <c r="Q68" s="113"/>
      <c r="R68" s="113"/>
      <c r="S68" s="111"/>
      <c r="T68" s="114"/>
    </row>
    <row r="69" spans="1:20" ht="20.25" customHeight="1">
      <c r="A69" s="105"/>
      <c r="B69" s="106"/>
      <c r="C69" s="107"/>
      <c r="D69" s="199"/>
      <c r="E69" s="200"/>
      <c r="F69" s="109"/>
      <c r="G69" s="110"/>
      <c r="H69" s="110"/>
      <c r="I69" s="110"/>
      <c r="J69" s="110"/>
      <c r="K69" s="110"/>
      <c r="L69" s="193"/>
      <c r="M69" s="112"/>
      <c r="N69" s="113"/>
      <c r="O69" s="113"/>
      <c r="P69" s="113"/>
      <c r="Q69" s="113"/>
      <c r="R69" s="113"/>
      <c r="S69" s="111"/>
      <c r="T69" s="114"/>
    </row>
    <row r="70" spans="1:20" ht="20.25" customHeight="1">
      <c r="A70" s="105"/>
      <c r="B70" s="106"/>
      <c r="C70" s="107"/>
      <c r="D70" s="199"/>
      <c r="E70" s="200"/>
      <c r="F70" s="109"/>
      <c r="G70" s="110"/>
      <c r="H70" s="110"/>
      <c r="I70" s="110"/>
      <c r="J70" s="110"/>
      <c r="K70" s="110"/>
      <c r="L70" s="193"/>
      <c r="M70" s="112"/>
      <c r="N70" s="113"/>
      <c r="O70" s="113"/>
      <c r="P70" s="113"/>
      <c r="Q70" s="113"/>
      <c r="R70" s="113"/>
      <c r="S70" s="111"/>
      <c r="T70" s="114"/>
    </row>
    <row r="71" spans="1:20" ht="20.25" customHeight="1">
      <c r="A71" s="105"/>
      <c r="B71" s="106"/>
      <c r="C71" s="107"/>
      <c r="D71" s="199"/>
      <c r="E71" s="200"/>
      <c r="F71" s="109"/>
      <c r="G71" s="110"/>
      <c r="H71" s="110"/>
      <c r="I71" s="110"/>
      <c r="J71" s="110"/>
      <c r="K71" s="110"/>
      <c r="L71" s="193"/>
      <c r="M71" s="112"/>
      <c r="N71" s="113"/>
      <c r="O71" s="113"/>
      <c r="P71" s="113"/>
      <c r="Q71" s="113"/>
      <c r="R71" s="113"/>
      <c r="S71" s="111"/>
      <c r="T71" s="114"/>
    </row>
    <row r="72" spans="1:20" ht="20.25" customHeight="1">
      <c r="A72" s="105"/>
      <c r="B72" s="106"/>
      <c r="C72" s="107"/>
      <c r="D72" s="199"/>
      <c r="E72" s="200"/>
      <c r="F72" s="109"/>
      <c r="G72" s="110"/>
      <c r="H72" s="110"/>
      <c r="I72" s="110"/>
      <c r="J72" s="110"/>
      <c r="K72" s="110"/>
      <c r="L72" s="193"/>
      <c r="M72" s="329"/>
      <c r="N72" s="113"/>
      <c r="O72" s="113"/>
      <c r="P72" s="113"/>
      <c r="Q72" s="113"/>
      <c r="R72" s="113"/>
      <c r="S72" s="111"/>
      <c r="T72" s="114"/>
    </row>
    <row r="73" spans="1:20" ht="20.25" customHeight="1">
      <c r="A73" s="105"/>
      <c r="B73" s="106"/>
      <c r="C73" s="107"/>
      <c r="D73" s="199"/>
      <c r="E73" s="200"/>
      <c r="F73" s="109"/>
      <c r="G73" s="110"/>
      <c r="H73" s="110"/>
      <c r="I73" s="110"/>
      <c r="J73" s="110"/>
      <c r="K73" s="110"/>
      <c r="L73" s="193"/>
      <c r="M73" s="329"/>
      <c r="N73" s="113"/>
      <c r="O73" s="113"/>
      <c r="P73" s="113"/>
      <c r="Q73" s="113"/>
      <c r="R73" s="113"/>
      <c r="S73" s="111"/>
      <c r="T73" s="114"/>
    </row>
    <row r="74" spans="1:20" ht="20.25" customHeight="1">
      <c r="A74" s="105"/>
      <c r="B74" s="106"/>
      <c r="C74" s="107"/>
      <c r="D74" s="199"/>
      <c r="E74" s="200"/>
      <c r="F74" s="109"/>
      <c r="G74" s="110"/>
      <c r="H74" s="110"/>
      <c r="I74" s="110"/>
      <c r="J74" s="110"/>
      <c r="K74" s="110"/>
      <c r="L74" s="193"/>
      <c r="M74" s="112"/>
      <c r="N74" s="113"/>
      <c r="O74" s="113"/>
      <c r="P74" s="113"/>
      <c r="Q74" s="113"/>
      <c r="R74" s="113"/>
      <c r="S74" s="111"/>
      <c r="T74" s="114"/>
    </row>
    <row r="75" spans="1:20" ht="20.25" customHeight="1">
      <c r="A75" s="105"/>
      <c r="B75" s="106"/>
      <c r="C75" s="107"/>
      <c r="D75" s="199"/>
      <c r="E75" s="200"/>
      <c r="F75" s="109"/>
      <c r="G75" s="110"/>
      <c r="H75" s="110"/>
      <c r="I75" s="110"/>
      <c r="J75" s="110"/>
      <c r="K75" s="110"/>
      <c r="L75" s="193"/>
      <c r="M75" s="112"/>
      <c r="N75" s="113"/>
      <c r="O75" s="113"/>
      <c r="P75" s="113"/>
      <c r="Q75" s="113"/>
      <c r="R75" s="113"/>
      <c r="S75" s="111"/>
      <c r="T75" s="114"/>
    </row>
    <row r="76" spans="1:20" ht="20.25" customHeight="1">
      <c r="A76" s="105"/>
      <c r="B76" s="106"/>
      <c r="C76" s="107"/>
      <c r="D76" s="199"/>
      <c r="E76" s="200"/>
      <c r="F76" s="109"/>
      <c r="G76" s="110"/>
      <c r="H76" s="110"/>
      <c r="I76" s="110"/>
      <c r="J76" s="110"/>
      <c r="K76" s="110"/>
      <c r="L76" s="193"/>
      <c r="M76" s="112"/>
      <c r="N76" s="113"/>
      <c r="O76" s="113"/>
      <c r="P76" s="113"/>
      <c r="Q76" s="113"/>
      <c r="R76" s="113"/>
      <c r="S76" s="111"/>
      <c r="T76" s="114"/>
    </row>
    <row r="77" spans="1:20" ht="20.25" customHeight="1">
      <c r="A77" s="105"/>
      <c r="B77" s="106"/>
      <c r="C77" s="107"/>
      <c r="D77" s="199"/>
      <c r="E77" s="200"/>
      <c r="F77" s="109"/>
      <c r="G77" s="110"/>
      <c r="H77" s="110"/>
      <c r="I77" s="110"/>
      <c r="J77" s="110"/>
      <c r="K77" s="110"/>
      <c r="L77" s="193"/>
      <c r="M77" s="112"/>
      <c r="N77" s="113"/>
      <c r="O77" s="113"/>
      <c r="P77" s="113"/>
      <c r="Q77" s="113"/>
      <c r="R77" s="113"/>
      <c r="S77" s="111"/>
      <c r="T77" s="114"/>
    </row>
    <row r="78" spans="1:20" ht="20.25" customHeight="1">
      <c r="A78" s="105"/>
      <c r="B78" s="106"/>
      <c r="C78" s="107"/>
      <c r="D78" s="199"/>
      <c r="E78" s="200"/>
      <c r="F78" s="109"/>
      <c r="G78" s="110"/>
      <c r="H78" s="110"/>
      <c r="I78" s="110"/>
      <c r="J78" s="110"/>
      <c r="K78" s="110"/>
      <c r="L78" s="193"/>
      <c r="M78" s="112"/>
      <c r="N78" s="113"/>
      <c r="O78" s="113"/>
      <c r="P78" s="113"/>
      <c r="Q78" s="113"/>
      <c r="R78" s="113"/>
      <c r="S78" s="111"/>
      <c r="T78" s="114"/>
    </row>
    <row r="79" spans="1:20" ht="20.25" customHeight="1">
      <c r="A79" s="105"/>
      <c r="B79" s="106"/>
      <c r="C79" s="107"/>
      <c r="D79" s="199"/>
      <c r="E79" s="200"/>
      <c r="F79" s="109"/>
      <c r="G79" s="110"/>
      <c r="H79" s="110"/>
      <c r="I79" s="110"/>
      <c r="J79" s="110"/>
      <c r="K79" s="110"/>
      <c r="L79" s="193"/>
      <c r="M79" s="112"/>
      <c r="N79" s="113"/>
      <c r="O79" s="113"/>
      <c r="P79" s="113"/>
      <c r="Q79" s="113"/>
      <c r="R79" s="113"/>
      <c r="S79" s="111"/>
      <c r="T79" s="114"/>
    </row>
    <row r="80" spans="1:20" ht="20.25" customHeight="1">
      <c r="A80" s="105"/>
      <c r="B80" s="106"/>
      <c r="C80" s="107"/>
      <c r="D80" s="199"/>
      <c r="E80" s="200"/>
      <c r="F80" s="109"/>
      <c r="G80" s="110"/>
      <c r="H80" s="110"/>
      <c r="I80" s="110"/>
      <c r="J80" s="110"/>
      <c r="K80" s="110"/>
      <c r="L80" s="193"/>
      <c r="M80" s="112"/>
      <c r="N80" s="113"/>
      <c r="O80" s="113"/>
      <c r="P80" s="113"/>
      <c r="Q80" s="113"/>
      <c r="R80" s="113"/>
      <c r="S80" s="111"/>
      <c r="T80" s="114"/>
    </row>
    <row r="81" spans="1:20" ht="20.25" customHeight="1">
      <c r="A81" s="105"/>
      <c r="B81" s="106"/>
      <c r="C81" s="107"/>
      <c r="D81" s="199"/>
      <c r="E81" s="200"/>
      <c r="F81" s="109"/>
      <c r="G81" s="110"/>
      <c r="H81" s="110"/>
      <c r="I81" s="110"/>
      <c r="J81" s="110"/>
      <c r="K81" s="110"/>
      <c r="L81" s="193"/>
      <c r="M81" s="112"/>
      <c r="N81" s="113"/>
      <c r="O81" s="113"/>
      <c r="P81" s="113"/>
      <c r="Q81" s="113"/>
      <c r="R81" s="113"/>
      <c r="S81" s="111"/>
      <c r="T81" s="114"/>
    </row>
    <row r="82" spans="1:20" ht="20.25" customHeight="1">
      <c r="A82" s="105"/>
      <c r="B82" s="106"/>
      <c r="C82" s="107"/>
      <c r="D82" s="199"/>
      <c r="E82" s="200"/>
      <c r="F82" s="109"/>
      <c r="G82" s="110"/>
      <c r="H82" s="110"/>
      <c r="I82" s="110"/>
      <c r="J82" s="110"/>
      <c r="K82" s="110"/>
      <c r="L82" s="193"/>
      <c r="M82" s="112"/>
      <c r="N82" s="113"/>
      <c r="O82" s="113"/>
      <c r="P82" s="113"/>
      <c r="Q82" s="113"/>
      <c r="R82" s="113"/>
      <c r="S82" s="111"/>
      <c r="T82" s="114"/>
    </row>
    <row r="83" spans="1:20" ht="20.25" customHeight="1">
      <c r="A83" s="105"/>
      <c r="B83" s="106"/>
      <c r="C83" s="107"/>
      <c r="D83" s="199"/>
      <c r="E83" s="200"/>
      <c r="F83" s="109"/>
      <c r="G83" s="110"/>
      <c r="H83" s="110"/>
      <c r="I83" s="110"/>
      <c r="J83" s="110"/>
      <c r="K83" s="110"/>
      <c r="L83" s="193"/>
      <c r="M83" s="112"/>
      <c r="N83" s="113"/>
      <c r="O83" s="113"/>
      <c r="P83" s="113"/>
      <c r="Q83" s="113"/>
      <c r="R83" s="113"/>
      <c r="S83" s="111"/>
      <c r="T83" s="114"/>
    </row>
    <row r="84" spans="1:20" ht="20.25" customHeight="1">
      <c r="A84" s="105"/>
      <c r="B84" s="106"/>
      <c r="C84" s="107"/>
      <c r="D84" s="199"/>
      <c r="E84" s="200"/>
      <c r="F84" s="109"/>
      <c r="G84" s="110"/>
      <c r="H84" s="110"/>
      <c r="I84" s="110"/>
      <c r="J84" s="110"/>
      <c r="K84" s="110"/>
      <c r="L84" s="193"/>
      <c r="M84" s="112"/>
      <c r="N84" s="113"/>
      <c r="O84" s="113"/>
      <c r="P84" s="113"/>
      <c r="Q84" s="113"/>
      <c r="R84" s="113"/>
      <c r="S84" s="111"/>
      <c r="T84" s="114"/>
    </row>
    <row r="85" spans="1:20" ht="20.25" customHeight="1">
      <c r="A85" s="105"/>
      <c r="B85" s="106"/>
      <c r="C85" s="107"/>
      <c r="D85" s="199"/>
      <c r="E85" s="200"/>
      <c r="F85" s="109"/>
      <c r="G85" s="110"/>
      <c r="H85" s="110"/>
      <c r="I85" s="110"/>
      <c r="J85" s="110"/>
      <c r="K85" s="110"/>
      <c r="L85" s="193"/>
      <c r="M85" s="112"/>
      <c r="N85" s="113"/>
      <c r="O85" s="113"/>
      <c r="P85" s="113"/>
      <c r="Q85" s="113"/>
      <c r="R85" s="113"/>
      <c r="S85" s="111"/>
      <c r="T85" s="114"/>
    </row>
    <row r="86" spans="1:20" ht="20.25" customHeight="1">
      <c r="A86" s="105"/>
      <c r="B86" s="106"/>
      <c r="C86" s="107"/>
      <c r="D86" s="199"/>
      <c r="E86" s="200"/>
      <c r="F86" s="109"/>
      <c r="G86" s="110"/>
      <c r="H86" s="110"/>
      <c r="I86" s="110"/>
      <c r="J86" s="110"/>
      <c r="K86" s="110"/>
      <c r="L86" s="193"/>
      <c r="M86" s="112"/>
      <c r="N86" s="113"/>
      <c r="O86" s="113"/>
      <c r="P86" s="113"/>
      <c r="Q86" s="113"/>
      <c r="R86" s="113"/>
      <c r="S86" s="111"/>
      <c r="T86" s="114"/>
    </row>
    <row r="87" spans="1:20" ht="20.25" customHeight="1">
      <c r="A87" s="105"/>
      <c r="B87" s="106"/>
      <c r="C87" s="107"/>
      <c r="D87" s="199"/>
      <c r="E87" s="200"/>
      <c r="F87" s="109"/>
      <c r="G87" s="110"/>
      <c r="H87" s="110"/>
      <c r="I87" s="110"/>
      <c r="J87" s="110"/>
      <c r="K87" s="110"/>
      <c r="L87" s="193"/>
      <c r="M87" s="112"/>
      <c r="N87" s="113"/>
      <c r="O87" s="113"/>
      <c r="P87" s="113"/>
      <c r="Q87" s="113"/>
      <c r="R87" s="113"/>
      <c r="S87" s="111"/>
      <c r="T87" s="114"/>
    </row>
    <row r="88" spans="1:20" ht="20.25" customHeight="1">
      <c r="A88" s="105"/>
      <c r="B88" s="106"/>
      <c r="C88" s="107"/>
      <c r="D88" s="199"/>
      <c r="E88" s="200"/>
      <c r="F88" s="109"/>
      <c r="G88" s="110"/>
      <c r="H88" s="110"/>
      <c r="I88" s="110"/>
      <c r="J88" s="110"/>
      <c r="K88" s="110"/>
      <c r="L88" s="193"/>
      <c r="M88" s="112"/>
      <c r="N88" s="113"/>
      <c r="O88" s="113"/>
      <c r="P88" s="113"/>
      <c r="Q88" s="113"/>
      <c r="R88" s="113"/>
      <c r="S88" s="111"/>
      <c r="T88" s="114"/>
    </row>
    <row r="89" spans="1:20" ht="20.25" customHeight="1">
      <c r="A89" s="105"/>
      <c r="B89" s="106"/>
      <c r="C89" s="107"/>
      <c r="D89" s="199"/>
      <c r="E89" s="200"/>
      <c r="F89" s="109"/>
      <c r="G89" s="110"/>
      <c r="H89" s="110"/>
      <c r="I89" s="110"/>
      <c r="J89" s="110"/>
      <c r="K89" s="110"/>
      <c r="L89" s="193"/>
      <c r="M89" s="112"/>
      <c r="N89" s="113"/>
      <c r="O89" s="113"/>
      <c r="P89" s="113"/>
      <c r="Q89" s="113"/>
      <c r="R89" s="113"/>
      <c r="S89" s="111"/>
      <c r="T89" s="114"/>
    </row>
    <row r="90" spans="1:20" ht="20.25" customHeight="1">
      <c r="A90" s="105"/>
      <c r="B90" s="106"/>
      <c r="C90" s="107"/>
      <c r="D90" s="199"/>
      <c r="E90" s="200"/>
      <c r="F90" s="109"/>
      <c r="G90" s="110"/>
      <c r="H90" s="110"/>
      <c r="I90" s="110"/>
      <c r="J90" s="110"/>
      <c r="K90" s="110"/>
      <c r="L90" s="193"/>
      <c r="M90" s="112"/>
      <c r="N90" s="113"/>
      <c r="O90" s="113"/>
      <c r="P90" s="113"/>
      <c r="Q90" s="113"/>
      <c r="R90" s="113"/>
      <c r="S90" s="111"/>
      <c r="T90" s="114"/>
    </row>
    <row r="91" spans="1:20" ht="20.25" customHeight="1">
      <c r="A91" s="105"/>
      <c r="B91" s="106"/>
      <c r="C91" s="107"/>
      <c r="D91" s="199"/>
      <c r="E91" s="200"/>
      <c r="F91" s="109"/>
      <c r="G91" s="110"/>
      <c r="H91" s="110"/>
      <c r="I91" s="110"/>
      <c r="J91" s="110"/>
      <c r="K91" s="110"/>
      <c r="L91" s="193"/>
      <c r="M91" s="112"/>
      <c r="N91" s="113"/>
      <c r="O91" s="113"/>
      <c r="P91" s="113"/>
      <c r="Q91" s="113"/>
      <c r="R91" s="113"/>
      <c r="S91" s="111"/>
      <c r="T91" s="114"/>
    </row>
    <row r="92" spans="1:20" ht="20.25" customHeight="1">
      <c r="A92" s="105"/>
      <c r="B92" s="106"/>
      <c r="C92" s="107"/>
      <c r="D92" s="199"/>
      <c r="E92" s="200"/>
      <c r="F92" s="109"/>
      <c r="G92" s="110"/>
      <c r="H92" s="110"/>
      <c r="I92" s="110"/>
      <c r="J92" s="110"/>
      <c r="K92" s="110"/>
      <c r="L92" s="193"/>
      <c r="M92" s="112"/>
      <c r="N92" s="113"/>
      <c r="O92" s="113"/>
      <c r="P92" s="113"/>
      <c r="Q92" s="113"/>
      <c r="R92" s="113"/>
      <c r="S92" s="111"/>
      <c r="T92" s="114"/>
    </row>
    <row r="93" spans="1:20" ht="20.25" customHeight="1">
      <c r="A93" s="105"/>
      <c r="B93" s="106"/>
      <c r="C93" s="107"/>
      <c r="D93" s="199"/>
      <c r="E93" s="200"/>
      <c r="F93" s="109"/>
      <c r="G93" s="110"/>
      <c r="H93" s="110"/>
      <c r="I93" s="110"/>
      <c r="J93" s="110"/>
      <c r="K93" s="110"/>
      <c r="L93" s="193"/>
      <c r="M93" s="112"/>
      <c r="N93" s="113"/>
      <c r="O93" s="113"/>
      <c r="P93" s="113"/>
      <c r="Q93" s="113"/>
      <c r="R93" s="113"/>
      <c r="S93" s="111"/>
      <c r="T93" s="114"/>
    </row>
    <row r="94" spans="1:20" ht="20.25" customHeight="1">
      <c r="A94" s="105"/>
      <c r="B94" s="106"/>
      <c r="C94" s="107"/>
      <c r="D94" s="199"/>
      <c r="E94" s="200"/>
      <c r="F94" s="109"/>
      <c r="G94" s="110"/>
      <c r="H94" s="110"/>
      <c r="I94" s="110"/>
      <c r="J94" s="110"/>
      <c r="K94" s="110"/>
      <c r="L94" s="193"/>
      <c r="M94" s="112"/>
      <c r="N94" s="113"/>
      <c r="O94" s="113"/>
      <c r="P94" s="113"/>
      <c r="Q94" s="113"/>
      <c r="R94" s="113"/>
      <c r="S94" s="111"/>
      <c r="T94" s="114"/>
    </row>
    <row r="95" spans="1:20" ht="20.25" customHeight="1">
      <c r="A95" s="105"/>
      <c r="B95" s="106"/>
      <c r="C95" s="107"/>
      <c r="D95" s="199"/>
      <c r="E95" s="200"/>
      <c r="F95" s="109"/>
      <c r="G95" s="110"/>
      <c r="H95" s="110"/>
      <c r="I95" s="110"/>
      <c r="J95" s="110"/>
      <c r="K95" s="110"/>
      <c r="L95" s="193"/>
      <c r="M95" s="112"/>
      <c r="N95" s="113"/>
      <c r="O95" s="113"/>
      <c r="P95" s="113"/>
      <c r="Q95" s="113"/>
      <c r="R95" s="113"/>
      <c r="S95" s="111"/>
      <c r="T95" s="114"/>
    </row>
    <row r="96" spans="1:20" ht="20.25" customHeight="1">
      <c r="A96" s="105"/>
      <c r="B96" s="106"/>
      <c r="C96" s="107"/>
      <c r="D96" s="199"/>
      <c r="E96" s="200"/>
      <c r="F96" s="109"/>
      <c r="G96" s="110"/>
      <c r="H96" s="110"/>
      <c r="I96" s="110"/>
      <c r="J96" s="110"/>
      <c r="K96" s="110"/>
      <c r="L96" s="193"/>
      <c r="M96" s="112"/>
      <c r="N96" s="113"/>
      <c r="O96" s="113"/>
      <c r="P96" s="113"/>
      <c r="Q96" s="113"/>
      <c r="R96" s="113"/>
      <c r="S96" s="111"/>
      <c r="T96" s="114"/>
    </row>
    <row r="97" spans="1:20" ht="20.25" customHeight="1">
      <c r="A97" s="105"/>
      <c r="B97" s="106"/>
      <c r="C97" s="107"/>
      <c r="D97" s="199"/>
      <c r="E97" s="200"/>
      <c r="F97" s="109"/>
      <c r="G97" s="110"/>
      <c r="H97" s="110"/>
      <c r="I97" s="110"/>
      <c r="J97" s="110"/>
      <c r="K97" s="110"/>
      <c r="L97" s="193"/>
      <c r="M97" s="112"/>
      <c r="N97" s="113"/>
      <c r="O97" s="113"/>
      <c r="P97" s="113"/>
      <c r="Q97" s="113"/>
      <c r="R97" s="113"/>
      <c r="S97" s="111"/>
      <c r="T97" s="114"/>
    </row>
    <row r="98" spans="1:20" ht="20.25" customHeight="1">
      <c r="A98" s="105"/>
      <c r="B98" s="106"/>
      <c r="C98" s="107"/>
      <c r="D98" s="199"/>
      <c r="E98" s="200"/>
      <c r="F98" s="109"/>
      <c r="G98" s="110"/>
      <c r="H98" s="110"/>
      <c r="I98" s="110"/>
      <c r="J98" s="110"/>
      <c r="K98" s="110"/>
      <c r="L98" s="193"/>
      <c r="M98" s="112"/>
      <c r="N98" s="113"/>
      <c r="O98" s="113"/>
      <c r="P98" s="113"/>
      <c r="Q98" s="113"/>
      <c r="R98" s="113"/>
      <c r="S98" s="111"/>
      <c r="T98" s="114"/>
    </row>
    <row r="99" spans="1:20" ht="20.25" customHeight="1">
      <c r="A99" s="105"/>
      <c r="B99" s="106"/>
      <c r="C99" s="107"/>
      <c r="D99" s="199"/>
      <c r="E99" s="200"/>
      <c r="F99" s="109"/>
      <c r="G99" s="110"/>
      <c r="H99" s="110"/>
      <c r="I99" s="110"/>
      <c r="J99" s="110"/>
      <c r="K99" s="110"/>
      <c r="L99" s="193"/>
      <c r="M99" s="112"/>
      <c r="N99" s="113"/>
      <c r="O99" s="113"/>
      <c r="P99" s="113"/>
      <c r="Q99" s="113"/>
      <c r="R99" s="113"/>
      <c r="S99" s="111"/>
      <c r="T99" s="114"/>
    </row>
    <row r="100" spans="1:20" ht="20.25" customHeight="1">
      <c r="A100" s="105"/>
      <c r="B100" s="106"/>
      <c r="C100" s="107"/>
      <c r="D100" s="199"/>
      <c r="E100" s="200"/>
      <c r="F100" s="109"/>
      <c r="G100" s="110"/>
      <c r="H100" s="110"/>
      <c r="I100" s="110"/>
      <c r="J100" s="110"/>
      <c r="K100" s="110"/>
      <c r="L100" s="193"/>
      <c r="M100" s="112"/>
      <c r="N100" s="113"/>
      <c r="O100" s="113"/>
      <c r="P100" s="113"/>
      <c r="Q100" s="113"/>
      <c r="R100" s="113"/>
      <c r="S100" s="111"/>
      <c r="T100" s="114"/>
    </row>
    <row r="101" spans="1:20" ht="20.25" customHeight="1">
      <c r="A101" s="105"/>
      <c r="B101" s="106"/>
      <c r="C101" s="107"/>
      <c r="D101" s="199"/>
      <c r="E101" s="200"/>
      <c r="F101" s="109"/>
      <c r="G101" s="110"/>
      <c r="H101" s="110"/>
      <c r="I101" s="110"/>
      <c r="J101" s="110"/>
      <c r="K101" s="110"/>
      <c r="L101" s="193"/>
      <c r="M101" s="112"/>
      <c r="N101" s="113"/>
      <c r="O101" s="113"/>
      <c r="P101" s="113"/>
      <c r="Q101" s="113"/>
      <c r="R101" s="113"/>
      <c r="S101" s="111"/>
      <c r="T101" s="114"/>
    </row>
    <row r="102" spans="1:20" ht="20.25" customHeight="1">
      <c r="A102" s="105"/>
      <c r="B102" s="106"/>
      <c r="C102" s="107"/>
      <c r="D102" s="199"/>
      <c r="E102" s="200"/>
      <c r="F102" s="109"/>
      <c r="G102" s="110"/>
      <c r="H102" s="110"/>
      <c r="I102" s="110"/>
      <c r="J102" s="110"/>
      <c r="K102" s="110"/>
      <c r="L102" s="193"/>
      <c r="M102" s="112"/>
      <c r="N102" s="113"/>
      <c r="O102" s="113"/>
      <c r="P102" s="113"/>
      <c r="Q102" s="113"/>
      <c r="R102" s="113"/>
      <c r="S102" s="111"/>
      <c r="T102" s="114"/>
    </row>
    <row r="103" spans="1:20" ht="20.25" customHeight="1">
      <c r="A103" s="105"/>
      <c r="B103" s="106"/>
      <c r="C103" s="107"/>
      <c r="D103" s="199"/>
      <c r="E103" s="200"/>
      <c r="F103" s="109"/>
      <c r="G103" s="110"/>
      <c r="H103" s="110"/>
      <c r="I103" s="110"/>
      <c r="J103" s="110"/>
      <c r="K103" s="110"/>
      <c r="L103" s="193"/>
      <c r="M103" s="112"/>
      <c r="N103" s="113"/>
      <c r="O103" s="113"/>
      <c r="P103" s="113"/>
      <c r="Q103" s="113"/>
      <c r="R103" s="113"/>
      <c r="S103" s="111"/>
      <c r="T103" s="114"/>
    </row>
    <row r="104" spans="1:20" ht="20.25" customHeight="1">
      <c r="A104" s="105"/>
      <c r="B104" s="106"/>
      <c r="C104" s="107"/>
      <c r="D104" s="199"/>
      <c r="E104" s="200"/>
      <c r="F104" s="109"/>
      <c r="G104" s="110"/>
      <c r="H104" s="110"/>
      <c r="I104" s="110"/>
      <c r="J104" s="110"/>
      <c r="K104" s="110"/>
      <c r="L104" s="193"/>
      <c r="M104" s="112"/>
      <c r="N104" s="113"/>
      <c r="O104" s="113"/>
      <c r="P104" s="113"/>
      <c r="Q104" s="113"/>
      <c r="R104" s="113"/>
      <c r="S104" s="111"/>
      <c r="T104" s="114"/>
    </row>
    <row r="105" spans="1:20" ht="20.25" customHeight="1">
      <c r="A105" s="105"/>
      <c r="B105" s="106"/>
      <c r="C105" s="107"/>
      <c r="D105" s="199"/>
      <c r="E105" s="200"/>
      <c r="F105" s="109"/>
      <c r="G105" s="110"/>
      <c r="H105" s="110"/>
      <c r="I105" s="110"/>
      <c r="J105" s="110"/>
      <c r="K105" s="110"/>
      <c r="L105" s="193"/>
      <c r="M105" s="112"/>
      <c r="N105" s="113"/>
      <c r="O105" s="113"/>
      <c r="P105" s="113"/>
      <c r="Q105" s="113"/>
      <c r="R105" s="113"/>
      <c r="S105" s="111"/>
      <c r="T105" s="114"/>
    </row>
    <row r="106" spans="1:20" ht="20.25" customHeight="1">
      <c r="A106" s="105"/>
      <c r="B106" s="106"/>
      <c r="C106" s="107"/>
      <c r="D106" s="199"/>
      <c r="E106" s="200"/>
      <c r="F106" s="109"/>
      <c r="G106" s="110"/>
      <c r="H106" s="110"/>
      <c r="I106" s="110"/>
      <c r="J106" s="110"/>
      <c r="K106" s="110"/>
      <c r="L106" s="193"/>
      <c r="M106" s="112"/>
      <c r="N106" s="113"/>
      <c r="O106" s="113"/>
      <c r="P106" s="113"/>
      <c r="Q106" s="113"/>
      <c r="R106" s="113"/>
      <c r="S106" s="111"/>
      <c r="T106" s="114"/>
    </row>
    <row r="107" spans="1:20" ht="20.25" customHeight="1">
      <c r="A107" s="105"/>
      <c r="B107" s="106"/>
      <c r="C107" s="107"/>
      <c r="D107" s="199"/>
      <c r="E107" s="200"/>
      <c r="F107" s="109"/>
      <c r="G107" s="110"/>
      <c r="H107" s="110"/>
      <c r="I107" s="110"/>
      <c r="J107" s="110"/>
      <c r="K107" s="110"/>
      <c r="L107" s="193"/>
      <c r="M107" s="112"/>
      <c r="N107" s="113"/>
      <c r="O107" s="113"/>
      <c r="P107" s="113"/>
      <c r="Q107" s="113"/>
      <c r="R107" s="113"/>
      <c r="S107" s="111"/>
      <c r="T107" s="114"/>
    </row>
    <row r="108" spans="1:20" ht="20.25" customHeight="1">
      <c r="A108" s="105"/>
      <c r="B108" s="106"/>
      <c r="C108" s="107"/>
      <c r="D108" s="199"/>
      <c r="E108" s="200"/>
      <c r="F108" s="109"/>
      <c r="G108" s="110"/>
      <c r="H108" s="110"/>
      <c r="I108" s="110"/>
      <c r="J108" s="110"/>
      <c r="K108" s="110"/>
      <c r="L108" s="193"/>
      <c r="M108" s="112"/>
      <c r="N108" s="113"/>
      <c r="O108" s="113"/>
      <c r="P108" s="113"/>
      <c r="Q108" s="113"/>
      <c r="R108" s="113"/>
      <c r="S108" s="111"/>
      <c r="T108" s="114"/>
    </row>
    <row r="109" spans="1:20" ht="20.25" customHeight="1">
      <c r="A109" s="105"/>
      <c r="B109" s="106"/>
      <c r="C109" s="107"/>
      <c r="D109" s="199"/>
      <c r="E109" s="200"/>
      <c r="F109" s="109"/>
      <c r="G109" s="110"/>
      <c r="H109" s="110"/>
      <c r="I109" s="110"/>
      <c r="J109" s="110"/>
      <c r="K109" s="110"/>
      <c r="L109" s="193"/>
      <c r="M109" s="112"/>
      <c r="N109" s="113"/>
      <c r="O109" s="113"/>
      <c r="P109" s="113"/>
      <c r="Q109" s="113"/>
      <c r="R109" s="113"/>
      <c r="S109" s="111"/>
      <c r="T109" s="114"/>
    </row>
    <row r="110" spans="1:20" ht="20.25" customHeight="1">
      <c r="A110" s="105"/>
      <c r="B110" s="106"/>
      <c r="C110" s="107"/>
      <c r="D110" s="199"/>
      <c r="E110" s="200"/>
      <c r="F110" s="109"/>
      <c r="G110" s="110"/>
      <c r="H110" s="110"/>
      <c r="I110" s="110"/>
      <c r="J110" s="110"/>
      <c r="K110" s="110"/>
      <c r="L110" s="193"/>
      <c r="M110" s="112"/>
      <c r="N110" s="113"/>
      <c r="O110" s="113"/>
      <c r="P110" s="113"/>
      <c r="Q110" s="113"/>
      <c r="R110" s="113"/>
      <c r="S110" s="111"/>
      <c r="T110" s="114"/>
    </row>
    <row r="111" spans="1:20" ht="20.25" customHeight="1">
      <c r="A111" s="105"/>
      <c r="B111" s="106"/>
      <c r="C111" s="107"/>
      <c r="D111" s="199"/>
      <c r="E111" s="200"/>
      <c r="F111" s="109"/>
      <c r="G111" s="110"/>
      <c r="H111" s="110"/>
      <c r="I111" s="110"/>
      <c r="J111" s="110"/>
      <c r="K111" s="110"/>
      <c r="L111" s="193"/>
      <c r="M111" s="112"/>
      <c r="N111" s="113"/>
      <c r="O111" s="113"/>
      <c r="P111" s="113"/>
      <c r="Q111" s="113"/>
      <c r="R111" s="113"/>
      <c r="S111" s="111"/>
      <c r="T111" s="114"/>
    </row>
    <row r="112" spans="1:20" ht="20.25" customHeight="1">
      <c r="A112" s="105"/>
      <c r="B112" s="106"/>
      <c r="C112" s="107"/>
      <c r="D112" s="199"/>
      <c r="E112" s="200"/>
      <c r="F112" s="109"/>
      <c r="G112" s="110"/>
      <c r="H112" s="110"/>
      <c r="I112" s="110"/>
      <c r="J112" s="110"/>
      <c r="K112" s="110"/>
      <c r="L112" s="193"/>
      <c r="M112" s="112"/>
      <c r="N112" s="113"/>
      <c r="O112" s="113"/>
      <c r="P112" s="113"/>
      <c r="Q112" s="113"/>
      <c r="R112" s="113"/>
      <c r="S112" s="111"/>
      <c r="T112" s="114"/>
    </row>
    <row r="113" spans="1:20" ht="20.25" customHeight="1">
      <c r="A113" s="105"/>
      <c r="B113" s="106"/>
      <c r="C113" s="107"/>
      <c r="D113" s="199"/>
      <c r="E113" s="200"/>
      <c r="F113" s="109"/>
      <c r="G113" s="110"/>
      <c r="H113" s="110"/>
      <c r="I113" s="110"/>
      <c r="J113" s="110"/>
      <c r="K113" s="110"/>
      <c r="L113" s="193"/>
      <c r="M113" s="112"/>
      <c r="N113" s="113"/>
      <c r="O113" s="113"/>
      <c r="P113" s="113"/>
      <c r="Q113" s="113"/>
      <c r="R113" s="113"/>
      <c r="S113" s="111"/>
      <c r="T113" s="114"/>
    </row>
    <row r="114" spans="1:20" ht="20.25" customHeight="1">
      <c r="A114" s="105"/>
      <c r="B114" s="106"/>
      <c r="C114" s="107"/>
      <c r="D114" s="199"/>
      <c r="E114" s="200"/>
      <c r="F114" s="109"/>
      <c r="G114" s="110"/>
      <c r="H114" s="110"/>
      <c r="I114" s="110"/>
      <c r="J114" s="110"/>
      <c r="K114" s="110"/>
      <c r="L114" s="193"/>
      <c r="M114" s="112"/>
      <c r="N114" s="113"/>
      <c r="O114" s="113"/>
      <c r="P114" s="113"/>
      <c r="Q114" s="113"/>
      <c r="R114" s="113"/>
      <c r="S114" s="111"/>
      <c r="T114" s="114"/>
    </row>
    <row r="115" spans="1:20" ht="20.25" customHeight="1">
      <c r="A115" s="105"/>
      <c r="B115" s="106"/>
      <c r="C115" s="107"/>
      <c r="D115" s="199"/>
      <c r="E115" s="200"/>
      <c r="F115" s="109"/>
      <c r="G115" s="110"/>
      <c r="H115" s="110"/>
      <c r="I115" s="110"/>
      <c r="J115" s="110"/>
      <c r="K115" s="110"/>
      <c r="L115" s="193"/>
      <c r="M115" s="112"/>
      <c r="N115" s="113"/>
      <c r="O115" s="113"/>
      <c r="P115" s="113"/>
      <c r="Q115" s="113"/>
      <c r="R115" s="113"/>
      <c r="S115" s="111"/>
      <c r="T115" s="114"/>
    </row>
    <row r="116" spans="1:20" ht="20.25" customHeight="1">
      <c r="A116" s="105"/>
      <c r="B116" s="106"/>
      <c r="C116" s="107"/>
      <c r="D116" s="199"/>
      <c r="E116" s="200"/>
      <c r="F116" s="109"/>
      <c r="G116" s="110"/>
      <c r="H116" s="110"/>
      <c r="I116" s="110"/>
      <c r="J116" s="110"/>
      <c r="K116" s="110"/>
      <c r="L116" s="193"/>
      <c r="M116" s="112"/>
      <c r="N116" s="113"/>
      <c r="O116" s="113"/>
      <c r="P116" s="113"/>
      <c r="Q116" s="113"/>
      <c r="R116" s="113"/>
      <c r="S116" s="111"/>
      <c r="T116" s="114"/>
    </row>
    <row r="117" spans="1:20" ht="20.25" customHeight="1">
      <c r="A117" s="105"/>
      <c r="B117" s="106"/>
      <c r="C117" s="107"/>
      <c r="D117" s="199"/>
      <c r="E117" s="200"/>
      <c r="F117" s="109"/>
      <c r="G117" s="110"/>
      <c r="H117" s="110"/>
      <c r="I117" s="110"/>
      <c r="J117" s="110"/>
      <c r="K117" s="110"/>
      <c r="L117" s="193"/>
      <c r="M117" s="112"/>
      <c r="N117" s="113"/>
      <c r="O117" s="113"/>
      <c r="P117" s="113"/>
      <c r="Q117" s="113"/>
      <c r="R117" s="113"/>
      <c r="S117" s="111"/>
      <c r="T117" s="114"/>
    </row>
    <row r="118" spans="1:20" ht="20.25" customHeight="1">
      <c r="A118" s="105"/>
      <c r="B118" s="106"/>
      <c r="C118" s="107"/>
      <c r="D118" s="199"/>
      <c r="E118" s="200"/>
      <c r="F118" s="109"/>
      <c r="G118" s="110"/>
      <c r="H118" s="110"/>
      <c r="I118" s="110"/>
      <c r="J118" s="110"/>
      <c r="K118" s="110"/>
      <c r="L118" s="193"/>
      <c r="M118" s="112"/>
      <c r="N118" s="113"/>
      <c r="O118" s="113"/>
      <c r="P118" s="113"/>
      <c r="Q118" s="113"/>
      <c r="R118" s="113"/>
      <c r="S118" s="111"/>
      <c r="T118" s="114"/>
    </row>
    <row r="119" spans="1:20" ht="20.25" customHeight="1">
      <c r="A119" s="105"/>
      <c r="B119" s="106"/>
      <c r="C119" s="107"/>
      <c r="D119" s="199"/>
      <c r="E119" s="200"/>
      <c r="F119" s="109"/>
      <c r="G119" s="110"/>
      <c r="H119" s="110"/>
      <c r="I119" s="110"/>
      <c r="J119" s="110"/>
      <c r="K119" s="110"/>
      <c r="L119" s="193"/>
      <c r="M119" s="112"/>
      <c r="N119" s="113"/>
      <c r="O119" s="113"/>
      <c r="P119" s="113"/>
      <c r="Q119" s="113"/>
      <c r="R119" s="113"/>
      <c r="S119" s="111"/>
      <c r="T119" s="114"/>
    </row>
    <row r="120" spans="1:20" ht="20.25" customHeight="1">
      <c r="A120" s="105"/>
      <c r="B120" s="106"/>
      <c r="C120" s="107"/>
      <c r="D120" s="199"/>
      <c r="E120" s="200"/>
      <c r="F120" s="109"/>
      <c r="G120" s="110"/>
      <c r="H120" s="110"/>
      <c r="I120" s="110"/>
      <c r="J120" s="110"/>
      <c r="K120" s="110"/>
      <c r="L120" s="193"/>
      <c r="M120" s="112"/>
      <c r="N120" s="113"/>
      <c r="O120" s="113"/>
      <c r="P120" s="113"/>
      <c r="Q120" s="113"/>
      <c r="R120" s="113"/>
      <c r="S120" s="111"/>
      <c r="T120" s="114"/>
    </row>
    <row r="121" spans="1:20" ht="20.25" customHeight="1">
      <c r="A121" s="105"/>
      <c r="B121" s="106"/>
      <c r="C121" s="107"/>
      <c r="D121" s="199"/>
      <c r="E121" s="200"/>
      <c r="F121" s="109"/>
      <c r="G121" s="110"/>
      <c r="H121" s="110"/>
      <c r="I121" s="110"/>
      <c r="J121" s="110"/>
      <c r="K121" s="110"/>
      <c r="L121" s="193"/>
      <c r="M121" s="112"/>
      <c r="N121" s="113"/>
      <c r="O121" s="113"/>
      <c r="P121" s="113"/>
      <c r="Q121" s="113"/>
      <c r="R121" s="113"/>
      <c r="S121" s="111"/>
      <c r="T121" s="114"/>
    </row>
    <row r="122" spans="1:20" ht="20.25" customHeight="1">
      <c r="A122" s="105"/>
      <c r="B122" s="106"/>
      <c r="C122" s="107"/>
      <c r="D122" s="199"/>
      <c r="E122" s="200"/>
      <c r="F122" s="109"/>
      <c r="G122" s="110"/>
      <c r="H122" s="110"/>
      <c r="I122" s="110"/>
      <c r="J122" s="110"/>
      <c r="K122" s="110"/>
      <c r="L122" s="193"/>
      <c r="M122" s="112"/>
      <c r="N122" s="113"/>
      <c r="O122" s="113"/>
      <c r="P122" s="113"/>
      <c r="Q122" s="113"/>
      <c r="R122" s="113"/>
      <c r="S122" s="111"/>
      <c r="T122" s="114"/>
    </row>
    <row r="123" spans="1:20" ht="20.25" customHeight="1">
      <c r="A123" s="105"/>
      <c r="B123" s="106"/>
      <c r="C123" s="107"/>
      <c r="D123" s="199"/>
      <c r="E123" s="200"/>
      <c r="F123" s="109"/>
      <c r="G123" s="110"/>
      <c r="H123" s="110"/>
      <c r="I123" s="110"/>
      <c r="J123" s="110"/>
      <c r="K123" s="110"/>
      <c r="L123" s="193"/>
      <c r="M123" s="112"/>
      <c r="N123" s="113"/>
      <c r="O123" s="113"/>
      <c r="P123" s="113"/>
      <c r="Q123" s="113"/>
      <c r="R123" s="113"/>
      <c r="S123" s="111"/>
      <c r="T123" s="114"/>
    </row>
    <row r="124" spans="1:20" ht="20.25" customHeight="1">
      <c r="A124" s="105"/>
      <c r="B124" s="106"/>
      <c r="C124" s="107"/>
      <c r="D124" s="199"/>
      <c r="E124" s="200"/>
      <c r="F124" s="109"/>
      <c r="G124" s="110"/>
      <c r="H124" s="110"/>
      <c r="I124" s="110"/>
      <c r="J124" s="110"/>
      <c r="K124" s="110"/>
      <c r="L124" s="193"/>
      <c r="M124" s="112"/>
      <c r="N124" s="113"/>
      <c r="O124" s="113"/>
      <c r="P124" s="113"/>
      <c r="Q124" s="113"/>
      <c r="R124" s="113"/>
      <c r="S124" s="111"/>
      <c r="T124" s="114"/>
    </row>
    <row r="125" spans="1:20" ht="20.25" customHeight="1">
      <c r="A125" s="105"/>
      <c r="B125" s="106"/>
      <c r="C125" s="107"/>
      <c r="D125" s="199"/>
      <c r="E125" s="200"/>
      <c r="F125" s="109"/>
      <c r="G125" s="110"/>
      <c r="H125" s="110"/>
      <c r="I125" s="110"/>
      <c r="J125" s="110"/>
      <c r="K125" s="110"/>
      <c r="L125" s="193"/>
      <c r="M125" s="112"/>
      <c r="N125" s="113"/>
      <c r="O125" s="113"/>
      <c r="P125" s="113"/>
      <c r="Q125" s="113"/>
      <c r="R125" s="113"/>
      <c r="S125" s="111"/>
      <c r="T125" s="114"/>
    </row>
    <row r="126" spans="1:20" ht="20.25" customHeight="1">
      <c r="A126" s="105"/>
      <c r="B126" s="106"/>
      <c r="C126" s="107"/>
      <c r="D126" s="199"/>
      <c r="E126" s="200"/>
      <c r="F126" s="109"/>
      <c r="G126" s="110"/>
      <c r="H126" s="110"/>
      <c r="I126" s="110"/>
      <c r="J126" s="110"/>
      <c r="K126" s="110"/>
      <c r="L126" s="193"/>
      <c r="M126" s="112"/>
      <c r="N126" s="113"/>
      <c r="O126" s="113"/>
      <c r="P126" s="113"/>
      <c r="Q126" s="113"/>
      <c r="R126" s="113"/>
      <c r="S126" s="111"/>
      <c r="T126" s="114"/>
    </row>
    <row r="127" spans="1:20" ht="20.25" customHeight="1">
      <c r="A127" s="105"/>
      <c r="B127" s="106"/>
      <c r="C127" s="107"/>
      <c r="D127" s="199"/>
      <c r="E127" s="200"/>
      <c r="F127" s="109"/>
      <c r="G127" s="110"/>
      <c r="H127" s="110"/>
      <c r="I127" s="110"/>
      <c r="J127" s="110"/>
      <c r="K127" s="110"/>
      <c r="L127" s="193"/>
      <c r="M127" s="112"/>
      <c r="N127" s="113"/>
      <c r="O127" s="113"/>
      <c r="P127" s="113"/>
      <c r="Q127" s="113"/>
      <c r="R127" s="113"/>
      <c r="S127" s="111"/>
      <c r="T127" s="114"/>
    </row>
    <row r="128" spans="1:20" ht="20.25" customHeight="1">
      <c r="A128" s="105"/>
      <c r="B128" s="106"/>
      <c r="C128" s="107"/>
      <c r="D128" s="199"/>
      <c r="E128" s="200"/>
      <c r="F128" s="109"/>
      <c r="G128" s="110"/>
      <c r="H128" s="110"/>
      <c r="I128" s="110"/>
      <c r="J128" s="110"/>
      <c r="K128" s="110"/>
      <c r="L128" s="193"/>
      <c r="M128" s="112"/>
      <c r="N128" s="113"/>
      <c r="O128" s="113"/>
      <c r="P128" s="113"/>
      <c r="Q128" s="113"/>
      <c r="R128" s="113"/>
      <c r="S128" s="111"/>
      <c r="T128" s="114"/>
    </row>
    <row r="129" spans="1:20" ht="20.25" customHeight="1">
      <c r="A129" s="105"/>
      <c r="B129" s="106"/>
      <c r="C129" s="107"/>
      <c r="D129" s="199"/>
      <c r="E129" s="200"/>
      <c r="F129" s="109"/>
      <c r="G129" s="110"/>
      <c r="H129" s="110"/>
      <c r="I129" s="110"/>
      <c r="J129" s="110"/>
      <c r="K129" s="110"/>
      <c r="L129" s="193"/>
      <c r="M129" s="112"/>
      <c r="N129" s="113"/>
      <c r="O129" s="113"/>
      <c r="P129" s="113"/>
      <c r="Q129" s="113"/>
      <c r="R129" s="113"/>
      <c r="S129" s="111"/>
      <c r="T129" s="114"/>
    </row>
    <row r="130" spans="1:20" ht="20.25" customHeight="1">
      <c r="A130" s="105"/>
      <c r="B130" s="106"/>
      <c r="C130" s="107"/>
      <c r="D130" s="199"/>
      <c r="E130" s="200"/>
      <c r="F130" s="109"/>
      <c r="G130" s="110"/>
      <c r="H130" s="110"/>
      <c r="I130" s="110"/>
      <c r="J130" s="110"/>
      <c r="K130" s="110"/>
      <c r="L130" s="193"/>
      <c r="M130" s="112"/>
      <c r="N130" s="113"/>
      <c r="O130" s="113"/>
      <c r="P130" s="113"/>
      <c r="Q130" s="113"/>
      <c r="R130" s="113"/>
      <c r="S130" s="111"/>
      <c r="T130" s="114"/>
    </row>
    <row r="131" spans="1:20" ht="20.25" customHeight="1">
      <c r="A131" s="105"/>
      <c r="B131" s="106"/>
      <c r="C131" s="107"/>
      <c r="D131" s="199"/>
      <c r="E131" s="200"/>
      <c r="F131" s="109"/>
      <c r="G131" s="110"/>
      <c r="H131" s="110"/>
      <c r="I131" s="110"/>
      <c r="J131" s="110"/>
      <c r="K131" s="110"/>
      <c r="L131" s="193"/>
      <c r="M131" s="112"/>
      <c r="N131" s="113"/>
      <c r="O131" s="113"/>
      <c r="P131" s="113"/>
      <c r="Q131" s="113"/>
      <c r="R131" s="113"/>
      <c r="S131" s="111"/>
      <c r="T131" s="114"/>
    </row>
    <row r="132" spans="1:20" ht="20.25" customHeight="1">
      <c r="A132" s="105"/>
      <c r="B132" s="106"/>
      <c r="C132" s="107"/>
      <c r="D132" s="199"/>
      <c r="E132" s="200"/>
      <c r="F132" s="109"/>
      <c r="G132" s="110"/>
      <c r="H132" s="110"/>
      <c r="I132" s="110"/>
      <c r="J132" s="110"/>
      <c r="K132" s="110"/>
      <c r="L132" s="193"/>
      <c r="M132" s="112"/>
      <c r="N132" s="113"/>
      <c r="O132" s="113"/>
      <c r="P132" s="113"/>
      <c r="Q132" s="113"/>
      <c r="R132" s="113"/>
      <c r="S132" s="111"/>
      <c r="T132" s="114"/>
    </row>
    <row r="133" spans="1:20" ht="20.25" customHeight="1">
      <c r="A133" s="105"/>
      <c r="B133" s="106"/>
      <c r="C133" s="107"/>
      <c r="D133" s="199"/>
      <c r="E133" s="200"/>
      <c r="F133" s="109"/>
      <c r="G133" s="110"/>
      <c r="H133" s="110"/>
      <c r="I133" s="110"/>
      <c r="J133" s="110"/>
      <c r="K133" s="110"/>
      <c r="L133" s="193"/>
      <c r="M133" s="112"/>
      <c r="N133" s="113"/>
      <c r="O133" s="113"/>
      <c r="P133" s="113"/>
      <c r="Q133" s="113"/>
      <c r="R133" s="113"/>
      <c r="S133" s="111"/>
      <c r="T133" s="114"/>
    </row>
    <row r="134" spans="1:20" ht="20.25" customHeight="1">
      <c r="A134" s="105"/>
      <c r="B134" s="106"/>
      <c r="C134" s="107"/>
      <c r="D134" s="199"/>
      <c r="E134" s="200"/>
      <c r="F134" s="109"/>
      <c r="G134" s="110"/>
      <c r="H134" s="110"/>
      <c r="I134" s="110"/>
      <c r="J134" s="110"/>
      <c r="K134" s="110"/>
      <c r="L134" s="193"/>
      <c r="M134" s="112"/>
      <c r="N134" s="113"/>
      <c r="O134" s="113"/>
      <c r="P134" s="113"/>
      <c r="Q134" s="113"/>
      <c r="R134" s="113"/>
      <c r="S134" s="111"/>
      <c r="T134" s="114"/>
    </row>
    <row r="135" spans="1:20" ht="20.25" customHeight="1">
      <c r="A135" s="105"/>
      <c r="B135" s="106"/>
      <c r="C135" s="107"/>
      <c r="D135" s="199"/>
      <c r="E135" s="200"/>
      <c r="F135" s="109"/>
      <c r="G135" s="110"/>
      <c r="H135" s="110"/>
      <c r="I135" s="110"/>
      <c r="J135" s="110"/>
      <c r="K135" s="110"/>
      <c r="L135" s="193"/>
      <c r="M135" s="112"/>
      <c r="N135" s="113"/>
      <c r="O135" s="113"/>
      <c r="P135" s="113"/>
      <c r="Q135" s="113"/>
      <c r="R135" s="113"/>
      <c r="S135" s="111"/>
      <c r="T135" s="114"/>
    </row>
    <row r="136" spans="1:20" ht="20.25" customHeight="1">
      <c r="A136" s="105"/>
      <c r="B136" s="106"/>
      <c r="C136" s="107"/>
      <c r="D136" s="199"/>
      <c r="E136" s="200"/>
      <c r="F136" s="109"/>
      <c r="G136" s="110"/>
      <c r="H136" s="110"/>
      <c r="I136" s="110"/>
      <c r="J136" s="110"/>
      <c r="K136" s="110"/>
      <c r="L136" s="193"/>
      <c r="M136" s="112"/>
      <c r="N136" s="113"/>
      <c r="O136" s="113"/>
      <c r="P136" s="113"/>
      <c r="Q136" s="113"/>
      <c r="R136" s="113"/>
      <c r="S136" s="111"/>
      <c r="T136" s="114"/>
    </row>
    <row r="137" spans="1:20" ht="20.25" customHeight="1">
      <c r="A137" s="105"/>
      <c r="B137" s="106"/>
      <c r="C137" s="107"/>
      <c r="D137" s="199"/>
      <c r="E137" s="200"/>
      <c r="F137" s="109"/>
      <c r="G137" s="110"/>
      <c r="H137" s="110"/>
      <c r="I137" s="110"/>
      <c r="J137" s="110"/>
      <c r="K137" s="110"/>
      <c r="L137" s="193"/>
      <c r="M137" s="112"/>
      <c r="N137" s="113"/>
      <c r="O137" s="113"/>
      <c r="P137" s="113"/>
      <c r="Q137" s="113"/>
      <c r="R137" s="113"/>
      <c r="S137" s="111"/>
      <c r="T137" s="114"/>
    </row>
    <row r="138" spans="1:20" ht="20.25" customHeight="1">
      <c r="A138" s="105"/>
      <c r="B138" s="106"/>
      <c r="C138" s="107"/>
      <c r="D138" s="199"/>
      <c r="E138" s="200"/>
      <c r="F138" s="109"/>
      <c r="G138" s="110"/>
      <c r="H138" s="110"/>
      <c r="I138" s="110"/>
      <c r="J138" s="110"/>
      <c r="K138" s="110"/>
      <c r="L138" s="193"/>
      <c r="M138" s="112"/>
      <c r="N138" s="113"/>
      <c r="O138" s="113"/>
      <c r="P138" s="113"/>
      <c r="Q138" s="113"/>
      <c r="R138" s="113"/>
      <c r="S138" s="111"/>
      <c r="T138" s="114"/>
    </row>
    <row r="139" spans="1:20" ht="20.25" customHeight="1">
      <c r="A139" s="105"/>
      <c r="B139" s="106"/>
      <c r="C139" s="107"/>
      <c r="D139" s="199"/>
      <c r="E139" s="200"/>
      <c r="F139" s="109"/>
      <c r="G139" s="110"/>
      <c r="H139" s="110"/>
      <c r="I139" s="110"/>
      <c r="J139" s="110"/>
      <c r="K139" s="110"/>
      <c r="L139" s="193"/>
      <c r="M139" s="112"/>
      <c r="N139" s="113"/>
      <c r="O139" s="113"/>
      <c r="P139" s="113"/>
      <c r="Q139" s="113"/>
      <c r="R139" s="113"/>
      <c r="S139" s="111"/>
      <c r="T139" s="114"/>
    </row>
    <row r="140" spans="1:20" ht="20.25" customHeight="1">
      <c r="A140" s="105"/>
      <c r="B140" s="106"/>
      <c r="C140" s="107"/>
      <c r="D140" s="199"/>
      <c r="E140" s="200"/>
      <c r="F140" s="109"/>
      <c r="G140" s="110"/>
      <c r="H140" s="110"/>
      <c r="I140" s="110"/>
      <c r="J140" s="110"/>
      <c r="K140" s="110"/>
      <c r="L140" s="193"/>
      <c r="M140" s="112"/>
      <c r="N140" s="113"/>
      <c r="O140" s="113"/>
      <c r="P140" s="113"/>
      <c r="Q140" s="113"/>
      <c r="R140" s="113"/>
      <c r="S140" s="111"/>
      <c r="T140" s="114"/>
    </row>
    <row r="141" spans="1:20" ht="20.25" customHeight="1">
      <c r="A141" s="105"/>
      <c r="B141" s="106"/>
      <c r="C141" s="107"/>
      <c r="D141" s="199"/>
      <c r="E141" s="200"/>
      <c r="F141" s="109"/>
      <c r="G141" s="110"/>
      <c r="H141" s="110"/>
      <c r="I141" s="110"/>
      <c r="J141" s="110"/>
      <c r="K141" s="110"/>
      <c r="L141" s="193"/>
      <c r="M141" s="112"/>
      <c r="N141" s="113"/>
      <c r="O141" s="113"/>
      <c r="P141" s="113"/>
      <c r="Q141" s="113"/>
      <c r="R141" s="113"/>
      <c r="S141" s="111"/>
      <c r="T141" s="114"/>
    </row>
    <row r="142" spans="1:20" ht="20.25" customHeight="1">
      <c r="A142" s="105"/>
      <c r="B142" s="106"/>
      <c r="C142" s="107"/>
      <c r="D142" s="199"/>
      <c r="E142" s="200"/>
      <c r="F142" s="109"/>
      <c r="G142" s="110"/>
      <c r="H142" s="110"/>
      <c r="I142" s="110"/>
      <c r="J142" s="110"/>
      <c r="K142" s="110"/>
      <c r="L142" s="193"/>
      <c r="M142" s="112"/>
      <c r="N142" s="113"/>
      <c r="O142" s="113"/>
      <c r="P142" s="113"/>
      <c r="Q142" s="113"/>
      <c r="R142" s="113"/>
      <c r="S142" s="111"/>
      <c r="T142" s="114"/>
    </row>
    <row r="143" spans="1:20" ht="20.25" customHeight="1">
      <c r="A143" s="105"/>
      <c r="B143" s="106"/>
      <c r="C143" s="107"/>
      <c r="D143" s="199"/>
      <c r="E143" s="200"/>
      <c r="F143" s="109"/>
      <c r="G143" s="110"/>
      <c r="H143" s="110"/>
      <c r="I143" s="110"/>
      <c r="J143" s="110"/>
      <c r="K143" s="110"/>
      <c r="L143" s="193"/>
      <c r="M143" s="112"/>
      <c r="N143" s="113"/>
      <c r="O143" s="113"/>
      <c r="P143" s="113"/>
      <c r="Q143" s="113"/>
      <c r="R143" s="113"/>
      <c r="S143" s="111"/>
      <c r="T143" s="114"/>
    </row>
    <row r="144" spans="1:20" ht="20.25" customHeight="1">
      <c r="A144" s="105"/>
      <c r="B144" s="106"/>
      <c r="C144" s="107"/>
      <c r="D144" s="199"/>
      <c r="E144" s="200"/>
      <c r="F144" s="109"/>
      <c r="G144" s="110"/>
      <c r="H144" s="110"/>
      <c r="I144" s="110"/>
      <c r="J144" s="110"/>
      <c r="K144" s="110"/>
      <c r="L144" s="193"/>
      <c r="M144" s="112"/>
      <c r="N144" s="113"/>
      <c r="O144" s="113"/>
      <c r="P144" s="113"/>
      <c r="Q144" s="113"/>
      <c r="R144" s="113"/>
      <c r="S144" s="111"/>
      <c r="T144" s="114"/>
    </row>
    <row r="145" spans="1:20" ht="20.25" customHeight="1">
      <c r="A145" s="105"/>
      <c r="B145" s="106"/>
      <c r="C145" s="107"/>
      <c r="D145" s="199"/>
      <c r="E145" s="200"/>
      <c r="F145" s="109"/>
      <c r="G145" s="110"/>
      <c r="H145" s="110"/>
      <c r="I145" s="110"/>
      <c r="J145" s="110"/>
      <c r="K145" s="110"/>
      <c r="L145" s="193"/>
      <c r="M145" s="112"/>
      <c r="N145" s="113"/>
      <c r="O145" s="113"/>
      <c r="P145" s="113"/>
      <c r="Q145" s="113"/>
      <c r="R145" s="113"/>
      <c r="S145" s="111"/>
      <c r="T145" s="114"/>
    </row>
    <row r="146" spans="1:20" ht="20.25" customHeight="1">
      <c r="A146" s="105"/>
      <c r="B146" s="106"/>
      <c r="C146" s="107"/>
      <c r="D146" s="199"/>
      <c r="E146" s="200"/>
      <c r="F146" s="109"/>
      <c r="G146" s="110"/>
      <c r="H146" s="110"/>
      <c r="I146" s="110"/>
      <c r="J146" s="110"/>
      <c r="K146" s="110"/>
      <c r="L146" s="193"/>
      <c r="M146" s="112"/>
      <c r="N146" s="113"/>
      <c r="O146" s="113"/>
      <c r="P146" s="113"/>
      <c r="Q146" s="113"/>
      <c r="R146" s="113"/>
      <c r="S146" s="111"/>
      <c r="T146" s="114"/>
    </row>
    <row r="147" spans="1:20" ht="20.25" customHeight="1">
      <c r="A147" s="105"/>
      <c r="B147" s="106"/>
      <c r="C147" s="107"/>
      <c r="D147" s="199"/>
      <c r="E147" s="200"/>
      <c r="F147" s="109"/>
      <c r="G147" s="110"/>
      <c r="H147" s="110"/>
      <c r="I147" s="110"/>
      <c r="J147" s="110"/>
      <c r="K147" s="110"/>
      <c r="L147" s="193"/>
      <c r="M147" s="112"/>
      <c r="N147" s="113"/>
      <c r="O147" s="113"/>
      <c r="P147" s="113"/>
      <c r="Q147" s="113"/>
      <c r="R147" s="113"/>
      <c r="S147" s="111"/>
      <c r="T147" s="114"/>
    </row>
    <row r="148" spans="1:20" ht="20.25" customHeight="1">
      <c r="A148" s="105"/>
      <c r="B148" s="106"/>
      <c r="C148" s="107"/>
      <c r="D148" s="199"/>
      <c r="E148" s="200"/>
      <c r="F148" s="109"/>
      <c r="G148" s="110"/>
      <c r="H148" s="110"/>
      <c r="I148" s="110"/>
      <c r="J148" s="110"/>
      <c r="K148" s="110"/>
      <c r="L148" s="193"/>
      <c r="M148" s="112"/>
      <c r="N148" s="113"/>
      <c r="O148" s="113"/>
      <c r="P148" s="113"/>
      <c r="Q148" s="113"/>
      <c r="R148" s="113"/>
      <c r="S148" s="111"/>
      <c r="T148" s="114"/>
    </row>
    <row r="149" spans="1:20" ht="20.25" customHeight="1">
      <c r="A149" s="105"/>
      <c r="B149" s="106"/>
      <c r="C149" s="107"/>
      <c r="D149" s="199"/>
      <c r="E149" s="200"/>
      <c r="F149" s="109"/>
      <c r="G149" s="110"/>
      <c r="H149" s="110"/>
      <c r="I149" s="110"/>
      <c r="J149" s="110"/>
      <c r="K149" s="110"/>
      <c r="L149" s="193"/>
      <c r="M149" s="112"/>
      <c r="N149" s="113"/>
      <c r="O149" s="113"/>
      <c r="P149" s="113"/>
      <c r="Q149" s="113"/>
      <c r="R149" s="113"/>
      <c r="S149" s="111"/>
      <c r="T149" s="114"/>
    </row>
    <row r="150" spans="1:20" ht="20.25" customHeight="1">
      <c r="A150" s="105"/>
      <c r="B150" s="106"/>
      <c r="C150" s="107"/>
      <c r="D150" s="199"/>
      <c r="E150" s="200"/>
      <c r="F150" s="109"/>
      <c r="G150" s="110"/>
      <c r="H150" s="110"/>
      <c r="I150" s="110"/>
      <c r="J150" s="110"/>
      <c r="K150" s="110"/>
      <c r="L150" s="193"/>
      <c r="M150" s="112"/>
      <c r="N150" s="113"/>
      <c r="O150" s="113"/>
      <c r="P150" s="113"/>
      <c r="Q150" s="113"/>
      <c r="R150" s="113"/>
      <c r="S150" s="111"/>
      <c r="T150" s="114"/>
    </row>
    <row r="151" spans="1:20" ht="20.25" customHeight="1">
      <c r="A151" s="105"/>
      <c r="B151" s="106"/>
      <c r="C151" s="107"/>
      <c r="D151" s="199"/>
      <c r="E151" s="200"/>
      <c r="F151" s="109"/>
      <c r="G151" s="110"/>
      <c r="H151" s="110"/>
      <c r="I151" s="110"/>
      <c r="J151" s="110"/>
      <c r="K151" s="110"/>
      <c r="L151" s="193"/>
      <c r="M151" s="112"/>
      <c r="N151" s="113"/>
      <c r="O151" s="113"/>
      <c r="P151" s="113"/>
      <c r="Q151" s="113"/>
      <c r="R151" s="113"/>
      <c r="S151" s="111"/>
      <c r="T151" s="114"/>
    </row>
    <row r="152" spans="1:20" ht="20.25" customHeight="1">
      <c r="A152" s="105"/>
      <c r="B152" s="106"/>
      <c r="C152" s="107"/>
      <c r="D152" s="199"/>
      <c r="E152" s="200"/>
      <c r="F152" s="109"/>
      <c r="G152" s="110"/>
      <c r="H152" s="110"/>
      <c r="I152" s="110"/>
      <c r="J152" s="110"/>
      <c r="K152" s="110"/>
      <c r="L152" s="193"/>
      <c r="M152" s="112"/>
      <c r="N152" s="113"/>
      <c r="O152" s="113"/>
      <c r="P152" s="113"/>
      <c r="Q152" s="113"/>
      <c r="R152" s="113"/>
      <c r="S152" s="111"/>
      <c r="T152" s="114"/>
    </row>
    <row r="153" spans="1:20" ht="20.25" customHeight="1">
      <c r="A153" s="105"/>
      <c r="B153" s="106"/>
      <c r="C153" s="107"/>
      <c r="D153" s="199"/>
      <c r="E153" s="200"/>
      <c r="F153" s="109"/>
      <c r="G153" s="110"/>
      <c r="H153" s="110"/>
      <c r="I153" s="110"/>
      <c r="J153" s="110"/>
      <c r="K153" s="110"/>
      <c r="L153" s="193"/>
      <c r="M153" s="112"/>
      <c r="N153" s="113"/>
      <c r="O153" s="113"/>
      <c r="P153" s="113"/>
      <c r="Q153" s="113"/>
      <c r="R153" s="113"/>
      <c r="S153" s="111"/>
      <c r="T153" s="114"/>
    </row>
    <row r="154" spans="1:20" ht="20.25" customHeight="1">
      <c r="A154" s="105"/>
      <c r="B154" s="106"/>
      <c r="C154" s="107"/>
      <c r="D154" s="199"/>
      <c r="E154" s="200"/>
      <c r="F154" s="109"/>
      <c r="G154" s="110"/>
      <c r="H154" s="110"/>
      <c r="I154" s="110"/>
      <c r="J154" s="110"/>
      <c r="K154" s="110"/>
      <c r="L154" s="193"/>
      <c r="M154" s="112"/>
      <c r="N154" s="113"/>
      <c r="O154" s="113"/>
      <c r="P154" s="113"/>
      <c r="Q154" s="113"/>
      <c r="R154" s="113"/>
      <c r="S154" s="111"/>
      <c r="T154" s="114"/>
    </row>
    <row r="155" spans="1:20" ht="20.25" customHeight="1">
      <c r="A155" s="105"/>
      <c r="B155" s="106"/>
      <c r="C155" s="107"/>
      <c r="D155" s="199"/>
      <c r="E155" s="200"/>
      <c r="F155" s="109"/>
      <c r="G155" s="110"/>
      <c r="H155" s="110"/>
      <c r="I155" s="110"/>
      <c r="J155" s="110"/>
      <c r="K155" s="110"/>
      <c r="L155" s="193"/>
      <c r="M155" s="112"/>
      <c r="N155" s="113"/>
      <c r="O155" s="113"/>
      <c r="P155" s="113"/>
      <c r="Q155" s="113"/>
      <c r="R155" s="113"/>
      <c r="S155" s="111"/>
      <c r="T155" s="114"/>
    </row>
    <row r="156" spans="1:20" ht="20.25" customHeight="1">
      <c r="A156" s="105"/>
      <c r="B156" s="106"/>
      <c r="C156" s="107"/>
      <c r="D156" s="199"/>
      <c r="E156" s="200"/>
      <c r="F156" s="109"/>
      <c r="G156" s="110"/>
      <c r="H156" s="110"/>
      <c r="I156" s="110"/>
      <c r="J156" s="110"/>
      <c r="K156" s="110"/>
      <c r="L156" s="193"/>
      <c r="M156" s="112"/>
      <c r="N156" s="113"/>
      <c r="O156" s="113"/>
      <c r="P156" s="113"/>
      <c r="Q156" s="113"/>
      <c r="R156" s="113"/>
      <c r="S156" s="111"/>
      <c r="T156" s="114"/>
    </row>
    <row r="157" spans="1:20" ht="20.25" customHeight="1">
      <c r="A157" s="105"/>
      <c r="B157" s="106"/>
      <c r="C157" s="107"/>
      <c r="D157" s="199"/>
      <c r="E157" s="200"/>
      <c r="F157" s="109"/>
      <c r="G157" s="110"/>
      <c r="H157" s="110"/>
      <c r="I157" s="110"/>
      <c r="J157" s="110"/>
      <c r="K157" s="110"/>
      <c r="L157" s="193"/>
      <c r="M157" s="112"/>
      <c r="N157" s="113"/>
      <c r="O157" s="113"/>
      <c r="P157" s="113"/>
      <c r="Q157" s="113"/>
      <c r="R157" s="113"/>
      <c r="S157" s="111"/>
      <c r="T157" s="114"/>
    </row>
    <row r="158" spans="1:20" ht="20.25" customHeight="1">
      <c r="A158" s="105"/>
      <c r="B158" s="106"/>
      <c r="C158" s="107"/>
      <c r="D158" s="199"/>
      <c r="E158" s="200"/>
      <c r="F158" s="109"/>
      <c r="G158" s="110"/>
      <c r="H158" s="110"/>
      <c r="I158" s="110"/>
      <c r="J158" s="110"/>
      <c r="K158" s="110"/>
      <c r="L158" s="193"/>
      <c r="M158" s="112"/>
      <c r="N158" s="113"/>
      <c r="O158" s="113"/>
      <c r="P158" s="113"/>
      <c r="Q158" s="113"/>
      <c r="R158" s="113"/>
      <c r="S158" s="111"/>
      <c r="T158" s="114"/>
    </row>
    <row r="159" spans="1:20" ht="20.25" customHeight="1">
      <c r="A159" s="105"/>
      <c r="B159" s="106"/>
      <c r="C159" s="107"/>
      <c r="D159" s="199"/>
      <c r="E159" s="200"/>
      <c r="F159" s="109"/>
      <c r="G159" s="110"/>
      <c r="H159" s="110"/>
      <c r="I159" s="110"/>
      <c r="J159" s="110"/>
      <c r="K159" s="110"/>
      <c r="L159" s="193"/>
      <c r="M159" s="112"/>
      <c r="N159" s="113"/>
      <c r="O159" s="113"/>
      <c r="P159" s="113"/>
      <c r="Q159" s="113"/>
      <c r="R159" s="113"/>
      <c r="S159" s="111"/>
      <c r="T159" s="114"/>
    </row>
    <row r="160" spans="1:20" ht="20.25" customHeight="1">
      <c r="A160" s="105"/>
      <c r="B160" s="106"/>
      <c r="C160" s="107"/>
      <c r="D160" s="199"/>
      <c r="E160" s="200"/>
      <c r="F160" s="109"/>
      <c r="G160" s="110"/>
      <c r="H160" s="110"/>
      <c r="I160" s="110"/>
      <c r="J160" s="110"/>
      <c r="K160" s="110"/>
      <c r="L160" s="193"/>
      <c r="M160" s="112"/>
      <c r="N160" s="113"/>
      <c r="O160" s="113"/>
      <c r="P160" s="113"/>
      <c r="Q160" s="113"/>
      <c r="R160" s="113"/>
      <c r="S160" s="111"/>
      <c r="T160" s="114"/>
    </row>
    <row r="161" spans="1:20" ht="20.25" customHeight="1">
      <c r="A161" s="105"/>
      <c r="B161" s="106"/>
      <c r="C161" s="107"/>
      <c r="D161" s="199"/>
      <c r="E161" s="200"/>
      <c r="F161" s="109"/>
      <c r="G161" s="110"/>
      <c r="H161" s="110"/>
      <c r="I161" s="110"/>
      <c r="J161" s="110"/>
      <c r="K161" s="110"/>
      <c r="L161" s="193"/>
      <c r="M161" s="112"/>
      <c r="N161" s="113"/>
      <c r="O161" s="113"/>
      <c r="P161" s="113"/>
      <c r="Q161" s="113"/>
      <c r="R161" s="113"/>
      <c r="S161" s="111"/>
      <c r="T161" s="114"/>
    </row>
    <row r="162" spans="1:20" ht="20.25" customHeight="1">
      <c r="A162" s="105"/>
      <c r="B162" s="106"/>
      <c r="C162" s="107"/>
      <c r="D162" s="199"/>
      <c r="E162" s="200"/>
      <c r="F162" s="109"/>
      <c r="G162" s="110"/>
      <c r="H162" s="110"/>
      <c r="I162" s="110"/>
      <c r="J162" s="110"/>
      <c r="K162" s="110"/>
      <c r="L162" s="193"/>
      <c r="M162" s="112"/>
      <c r="N162" s="113"/>
      <c r="O162" s="113"/>
      <c r="P162" s="113"/>
      <c r="Q162" s="113"/>
      <c r="R162" s="113"/>
      <c r="S162" s="111"/>
      <c r="T162" s="114"/>
    </row>
    <row r="163" spans="1:20" ht="20.25" customHeight="1">
      <c r="A163" s="105"/>
      <c r="B163" s="106"/>
      <c r="C163" s="107"/>
      <c r="D163" s="199"/>
      <c r="E163" s="200"/>
      <c r="F163" s="109"/>
      <c r="G163" s="110"/>
      <c r="H163" s="110"/>
      <c r="I163" s="110"/>
      <c r="J163" s="110"/>
      <c r="K163" s="110"/>
      <c r="L163" s="193"/>
      <c r="M163" s="112"/>
      <c r="N163" s="113"/>
      <c r="O163" s="113"/>
      <c r="P163" s="113"/>
      <c r="Q163" s="113"/>
      <c r="R163" s="113"/>
      <c r="S163" s="111"/>
      <c r="T163" s="114"/>
    </row>
    <row r="164" spans="1:20" ht="20.25" customHeight="1">
      <c r="A164" s="105"/>
      <c r="B164" s="106"/>
      <c r="C164" s="107"/>
      <c r="D164" s="199"/>
      <c r="E164" s="200"/>
      <c r="F164" s="109"/>
      <c r="G164" s="110"/>
      <c r="H164" s="110"/>
      <c r="I164" s="110"/>
      <c r="J164" s="110"/>
      <c r="K164" s="110"/>
      <c r="L164" s="193"/>
      <c r="M164" s="112"/>
      <c r="N164" s="113"/>
      <c r="O164" s="113"/>
      <c r="P164" s="113"/>
      <c r="Q164" s="113"/>
      <c r="R164" s="113"/>
      <c r="S164" s="111"/>
      <c r="T164" s="114"/>
    </row>
    <row r="165" spans="1:20" ht="20.25" customHeight="1">
      <c r="A165" s="105"/>
      <c r="B165" s="106"/>
      <c r="C165" s="107"/>
      <c r="D165" s="199"/>
      <c r="E165" s="200"/>
      <c r="F165" s="109"/>
      <c r="G165" s="110"/>
      <c r="H165" s="110"/>
      <c r="I165" s="110"/>
      <c r="J165" s="110"/>
      <c r="K165" s="110"/>
      <c r="L165" s="193"/>
      <c r="M165" s="112"/>
      <c r="N165" s="113"/>
      <c r="O165" s="113"/>
      <c r="P165" s="113"/>
      <c r="Q165" s="113"/>
      <c r="R165" s="113"/>
      <c r="S165" s="111"/>
      <c r="T165" s="114"/>
    </row>
    <row r="166" spans="1:20" ht="20.25" customHeight="1">
      <c r="A166" s="105"/>
      <c r="B166" s="106"/>
      <c r="C166" s="107"/>
      <c r="D166" s="199"/>
      <c r="E166" s="200"/>
      <c r="F166" s="109"/>
      <c r="G166" s="110"/>
      <c r="H166" s="110"/>
      <c r="I166" s="110"/>
      <c r="J166" s="110"/>
      <c r="K166" s="110"/>
      <c r="L166" s="193"/>
      <c r="M166" s="112"/>
      <c r="N166" s="113"/>
      <c r="O166" s="113"/>
      <c r="P166" s="113"/>
      <c r="Q166" s="113"/>
      <c r="R166" s="113"/>
      <c r="S166" s="111"/>
      <c r="T166" s="114"/>
    </row>
    <row r="167" spans="1:20" ht="20.25" customHeight="1">
      <c r="A167" s="105"/>
      <c r="B167" s="106"/>
      <c r="C167" s="107"/>
      <c r="D167" s="199"/>
      <c r="E167" s="200"/>
      <c r="F167" s="109"/>
      <c r="G167" s="110"/>
      <c r="H167" s="110"/>
      <c r="I167" s="110"/>
      <c r="J167" s="110"/>
      <c r="K167" s="110"/>
      <c r="L167" s="193"/>
      <c r="M167" s="112"/>
      <c r="N167" s="113"/>
      <c r="O167" s="113"/>
      <c r="P167" s="113"/>
      <c r="Q167" s="113"/>
      <c r="R167" s="113"/>
      <c r="S167" s="111"/>
      <c r="T167" s="114"/>
    </row>
    <row r="168" spans="1:20" ht="20.25" customHeight="1">
      <c r="A168" s="105"/>
      <c r="B168" s="106"/>
      <c r="C168" s="107"/>
      <c r="D168" s="199"/>
      <c r="E168" s="200"/>
      <c r="F168" s="109"/>
      <c r="G168" s="110"/>
      <c r="H168" s="110"/>
      <c r="I168" s="110"/>
      <c r="J168" s="110"/>
      <c r="K168" s="110"/>
      <c r="L168" s="193"/>
      <c r="M168" s="112"/>
      <c r="N168" s="113"/>
      <c r="O168" s="113"/>
      <c r="P168" s="113"/>
      <c r="Q168" s="113"/>
      <c r="R168" s="113"/>
      <c r="S168" s="111"/>
      <c r="T168" s="114"/>
    </row>
    <row r="169" spans="1:20" ht="20.25" customHeight="1">
      <c r="A169" s="105"/>
      <c r="B169" s="106"/>
      <c r="C169" s="107"/>
      <c r="D169" s="199"/>
      <c r="E169" s="200"/>
      <c r="F169" s="109"/>
      <c r="G169" s="110"/>
      <c r="H169" s="110"/>
      <c r="I169" s="110"/>
      <c r="J169" s="110"/>
      <c r="K169" s="110"/>
      <c r="L169" s="193"/>
      <c r="M169" s="112"/>
      <c r="N169" s="113"/>
      <c r="O169" s="113"/>
      <c r="P169" s="113"/>
      <c r="Q169" s="113"/>
      <c r="R169" s="113"/>
      <c r="S169" s="111"/>
      <c r="T169" s="114"/>
    </row>
    <row r="170" spans="1:20" ht="20.25" customHeight="1">
      <c r="A170" s="105"/>
      <c r="B170" s="106"/>
      <c r="C170" s="107"/>
      <c r="D170" s="199"/>
      <c r="E170" s="200"/>
      <c r="F170" s="109"/>
      <c r="G170" s="110"/>
      <c r="H170" s="110"/>
      <c r="I170" s="110"/>
      <c r="J170" s="110"/>
      <c r="K170" s="110"/>
      <c r="L170" s="193"/>
      <c r="M170" s="112"/>
      <c r="N170" s="113"/>
      <c r="O170" s="113"/>
      <c r="P170" s="113"/>
      <c r="Q170" s="113"/>
      <c r="R170" s="113"/>
      <c r="S170" s="111"/>
      <c r="T170" s="114"/>
    </row>
    <row r="171" spans="1:20" ht="20.25" customHeight="1">
      <c r="A171" s="105"/>
      <c r="B171" s="106"/>
      <c r="C171" s="107"/>
      <c r="D171" s="199"/>
      <c r="E171" s="200"/>
      <c r="F171" s="109"/>
      <c r="G171" s="110"/>
      <c r="H171" s="110"/>
      <c r="I171" s="110"/>
      <c r="J171" s="110"/>
      <c r="K171" s="110"/>
      <c r="L171" s="193"/>
      <c r="M171" s="112"/>
      <c r="N171" s="113"/>
      <c r="O171" s="113"/>
      <c r="P171" s="113"/>
      <c r="Q171" s="113"/>
      <c r="R171" s="113"/>
      <c r="S171" s="111"/>
      <c r="T171" s="114"/>
    </row>
    <row r="172" spans="1:20" ht="20.25" customHeight="1">
      <c r="A172" s="105"/>
      <c r="B172" s="106"/>
      <c r="C172" s="107"/>
      <c r="D172" s="199"/>
      <c r="E172" s="200"/>
      <c r="F172" s="109"/>
      <c r="G172" s="110"/>
      <c r="H172" s="110"/>
      <c r="I172" s="110"/>
      <c r="J172" s="110"/>
      <c r="K172" s="110"/>
      <c r="L172" s="193"/>
      <c r="M172" s="112"/>
      <c r="N172" s="113"/>
      <c r="O172" s="113"/>
      <c r="P172" s="113"/>
      <c r="Q172" s="113"/>
      <c r="R172" s="113"/>
      <c r="S172" s="111"/>
      <c r="T172" s="114"/>
    </row>
    <row r="173" spans="1:20" ht="20.25" customHeight="1">
      <c r="A173" s="105"/>
      <c r="B173" s="106"/>
      <c r="C173" s="107"/>
      <c r="D173" s="199"/>
      <c r="E173" s="200"/>
      <c r="F173" s="109"/>
      <c r="G173" s="110"/>
      <c r="H173" s="110"/>
      <c r="I173" s="110"/>
      <c r="J173" s="110"/>
      <c r="K173" s="110"/>
      <c r="L173" s="193"/>
      <c r="M173" s="112"/>
      <c r="N173" s="113"/>
      <c r="O173" s="113"/>
      <c r="P173" s="113"/>
      <c r="Q173" s="113"/>
      <c r="R173" s="113"/>
      <c r="S173" s="111"/>
      <c r="T173" s="114"/>
    </row>
    <row r="174" spans="1:20" ht="20.25" customHeight="1">
      <c r="A174" s="105"/>
      <c r="B174" s="106"/>
      <c r="C174" s="107"/>
      <c r="D174" s="199"/>
      <c r="E174" s="200"/>
      <c r="F174" s="109"/>
      <c r="G174" s="110"/>
      <c r="H174" s="110"/>
      <c r="I174" s="110"/>
      <c r="J174" s="110"/>
      <c r="K174" s="110"/>
      <c r="L174" s="193"/>
      <c r="M174" s="112"/>
      <c r="N174" s="113"/>
      <c r="O174" s="113"/>
      <c r="P174" s="113"/>
      <c r="Q174" s="113"/>
      <c r="R174" s="113"/>
      <c r="S174" s="111"/>
      <c r="T174" s="114"/>
    </row>
    <row r="175" spans="1:20" ht="20.25" customHeight="1">
      <c r="A175" s="105"/>
      <c r="B175" s="106"/>
      <c r="C175" s="107"/>
      <c r="D175" s="199"/>
      <c r="E175" s="200"/>
      <c r="F175" s="109"/>
      <c r="G175" s="110"/>
      <c r="H175" s="110"/>
      <c r="I175" s="110"/>
      <c r="J175" s="110"/>
      <c r="K175" s="110"/>
      <c r="L175" s="193"/>
      <c r="M175" s="112"/>
      <c r="N175" s="113"/>
      <c r="O175" s="113"/>
      <c r="P175" s="113"/>
      <c r="Q175" s="113"/>
      <c r="R175" s="113"/>
      <c r="S175" s="111"/>
      <c r="T175" s="114"/>
    </row>
    <row r="176" spans="1:20" ht="20.25" customHeight="1">
      <c r="A176" s="105"/>
      <c r="B176" s="106"/>
      <c r="C176" s="107"/>
      <c r="D176" s="199"/>
      <c r="E176" s="200"/>
      <c r="F176" s="109"/>
      <c r="G176" s="110"/>
      <c r="H176" s="110"/>
      <c r="I176" s="110"/>
      <c r="J176" s="110"/>
      <c r="K176" s="110"/>
      <c r="L176" s="193"/>
      <c r="M176" s="112"/>
      <c r="N176" s="113"/>
      <c r="O176" s="113"/>
      <c r="P176" s="113"/>
      <c r="Q176" s="113"/>
      <c r="R176" s="113"/>
      <c r="S176" s="111"/>
      <c r="T176" s="114"/>
    </row>
    <row r="177" spans="1:20" ht="20.25" customHeight="1">
      <c r="A177" s="105"/>
      <c r="B177" s="106"/>
      <c r="C177" s="107"/>
      <c r="D177" s="199"/>
      <c r="E177" s="200"/>
      <c r="F177" s="109"/>
      <c r="G177" s="110"/>
      <c r="H177" s="110"/>
      <c r="I177" s="110"/>
      <c r="J177" s="110"/>
      <c r="K177" s="110"/>
      <c r="L177" s="193"/>
      <c r="M177" s="112"/>
      <c r="N177" s="113"/>
      <c r="O177" s="113"/>
      <c r="P177" s="113"/>
      <c r="Q177" s="113"/>
      <c r="R177" s="113"/>
      <c r="S177" s="111"/>
      <c r="T177" s="114"/>
    </row>
    <row r="178" spans="1:20" ht="20.25" customHeight="1">
      <c r="A178" s="105"/>
      <c r="B178" s="106"/>
      <c r="C178" s="107"/>
      <c r="D178" s="199"/>
      <c r="E178" s="200"/>
      <c r="F178" s="109"/>
      <c r="G178" s="110"/>
      <c r="H178" s="110"/>
      <c r="I178" s="110"/>
      <c r="J178" s="110"/>
      <c r="K178" s="110"/>
      <c r="L178" s="193"/>
      <c r="M178" s="112"/>
      <c r="N178" s="113"/>
      <c r="O178" s="113"/>
      <c r="P178" s="113"/>
      <c r="Q178" s="113"/>
      <c r="R178" s="113"/>
      <c r="S178" s="111"/>
      <c r="T178" s="114"/>
    </row>
    <row r="179" spans="1:20" ht="20.25" customHeight="1">
      <c r="A179" s="105"/>
      <c r="B179" s="106"/>
      <c r="C179" s="107"/>
      <c r="D179" s="199"/>
      <c r="E179" s="200"/>
      <c r="F179" s="109"/>
      <c r="G179" s="110"/>
      <c r="H179" s="110"/>
      <c r="I179" s="110"/>
      <c r="J179" s="110"/>
      <c r="K179" s="110"/>
      <c r="L179" s="193"/>
      <c r="M179" s="112"/>
      <c r="N179" s="113"/>
      <c r="O179" s="113"/>
      <c r="P179" s="113"/>
      <c r="Q179" s="113"/>
      <c r="R179" s="113"/>
      <c r="S179" s="111"/>
      <c r="T179" s="114"/>
    </row>
    <row r="180" spans="1:20" ht="20.25" customHeight="1">
      <c r="A180" s="105"/>
      <c r="B180" s="106"/>
      <c r="C180" s="107"/>
      <c r="D180" s="199"/>
      <c r="E180" s="200"/>
      <c r="F180" s="109"/>
      <c r="G180" s="110"/>
      <c r="H180" s="110"/>
      <c r="I180" s="110"/>
      <c r="J180" s="110"/>
      <c r="K180" s="110"/>
      <c r="L180" s="193"/>
      <c r="M180" s="112"/>
      <c r="N180" s="113"/>
      <c r="O180" s="113"/>
      <c r="P180" s="113"/>
      <c r="Q180" s="113"/>
      <c r="R180" s="113"/>
      <c r="S180" s="111"/>
      <c r="T180" s="114"/>
    </row>
    <row r="181" spans="1:20" ht="20.25" customHeight="1">
      <c r="A181" s="105"/>
      <c r="B181" s="106"/>
      <c r="C181" s="107"/>
      <c r="D181" s="199"/>
      <c r="E181" s="200"/>
      <c r="F181" s="109"/>
      <c r="G181" s="110"/>
      <c r="H181" s="110"/>
      <c r="I181" s="110"/>
      <c r="J181" s="110"/>
      <c r="K181" s="110"/>
      <c r="L181" s="193"/>
      <c r="M181" s="112"/>
      <c r="N181" s="113"/>
      <c r="O181" s="113"/>
      <c r="P181" s="113"/>
      <c r="Q181" s="113"/>
      <c r="R181" s="113"/>
      <c r="S181" s="111"/>
      <c r="T181" s="114"/>
    </row>
    <row r="182" spans="1:20" ht="20.25" customHeight="1">
      <c r="A182" s="105"/>
      <c r="B182" s="106"/>
      <c r="C182" s="107"/>
      <c r="D182" s="199"/>
      <c r="E182" s="200"/>
      <c r="F182" s="109"/>
      <c r="G182" s="110"/>
      <c r="H182" s="110"/>
      <c r="I182" s="110"/>
      <c r="J182" s="110"/>
      <c r="K182" s="110"/>
      <c r="L182" s="193"/>
      <c r="M182" s="112"/>
      <c r="N182" s="113"/>
      <c r="O182" s="113"/>
      <c r="P182" s="113"/>
      <c r="Q182" s="113"/>
      <c r="R182" s="113"/>
      <c r="S182" s="111"/>
      <c r="T182" s="114"/>
    </row>
    <row r="183" spans="1:20" ht="20.25" customHeight="1">
      <c r="A183" s="105"/>
      <c r="B183" s="106"/>
      <c r="C183" s="107"/>
      <c r="D183" s="199"/>
      <c r="E183" s="200"/>
      <c r="F183" s="109"/>
      <c r="G183" s="110"/>
      <c r="H183" s="110"/>
      <c r="I183" s="110"/>
      <c r="J183" s="110"/>
      <c r="K183" s="110"/>
      <c r="L183" s="193"/>
      <c r="M183" s="112"/>
      <c r="N183" s="113"/>
      <c r="O183" s="113"/>
      <c r="P183" s="113"/>
      <c r="Q183" s="113"/>
      <c r="R183" s="113"/>
      <c r="S183" s="111"/>
      <c r="T183" s="114"/>
    </row>
    <row r="184" spans="1:20" ht="20.25" customHeight="1">
      <c r="A184" s="105"/>
      <c r="B184" s="106"/>
      <c r="C184" s="107"/>
      <c r="D184" s="199"/>
      <c r="E184" s="200"/>
      <c r="F184" s="109"/>
      <c r="G184" s="110"/>
      <c r="H184" s="110"/>
      <c r="I184" s="110"/>
      <c r="J184" s="110"/>
      <c r="K184" s="110"/>
      <c r="L184" s="193"/>
      <c r="M184" s="112"/>
      <c r="N184" s="113"/>
      <c r="O184" s="113"/>
      <c r="P184" s="113"/>
      <c r="Q184" s="113"/>
      <c r="R184" s="113"/>
      <c r="S184" s="111"/>
      <c r="T184" s="114"/>
    </row>
    <row r="185" spans="1:20" ht="20.25" customHeight="1">
      <c r="A185" s="105"/>
      <c r="B185" s="106"/>
      <c r="C185" s="107"/>
      <c r="D185" s="199"/>
      <c r="E185" s="200"/>
      <c r="F185" s="109"/>
      <c r="G185" s="110"/>
      <c r="H185" s="110"/>
      <c r="I185" s="110"/>
      <c r="J185" s="110"/>
      <c r="K185" s="110"/>
      <c r="L185" s="193"/>
      <c r="M185" s="112"/>
      <c r="N185" s="113"/>
      <c r="O185" s="113"/>
      <c r="P185" s="113"/>
      <c r="Q185" s="113"/>
      <c r="R185" s="113"/>
      <c r="S185" s="111"/>
      <c r="T185" s="114"/>
    </row>
    <row r="186" spans="1:20" ht="20.25" customHeight="1">
      <c r="A186" s="105"/>
      <c r="B186" s="106"/>
      <c r="C186" s="107"/>
      <c r="D186" s="199"/>
      <c r="E186" s="200"/>
      <c r="F186" s="109"/>
      <c r="G186" s="110"/>
      <c r="H186" s="110"/>
      <c r="I186" s="110"/>
      <c r="J186" s="110"/>
      <c r="K186" s="110"/>
      <c r="L186" s="193"/>
      <c r="M186" s="112"/>
      <c r="N186" s="113"/>
      <c r="O186" s="113"/>
      <c r="P186" s="113"/>
      <c r="Q186" s="113"/>
      <c r="R186" s="113"/>
      <c r="S186" s="111"/>
      <c r="T186" s="114"/>
    </row>
    <row r="187" spans="1:20" ht="20.25" customHeight="1">
      <c r="A187" s="105"/>
      <c r="B187" s="106"/>
      <c r="C187" s="107"/>
      <c r="D187" s="199"/>
      <c r="E187" s="200"/>
      <c r="F187" s="109"/>
      <c r="G187" s="110"/>
      <c r="H187" s="110"/>
      <c r="I187" s="110"/>
      <c r="J187" s="110"/>
      <c r="K187" s="110"/>
      <c r="L187" s="193"/>
      <c r="M187" s="112"/>
      <c r="N187" s="113"/>
      <c r="O187" s="113"/>
      <c r="P187" s="113"/>
      <c r="Q187" s="113"/>
      <c r="R187" s="113"/>
      <c r="S187" s="111"/>
      <c r="T187" s="114"/>
    </row>
    <row r="188" spans="1:20" ht="20.25" customHeight="1">
      <c r="A188" s="105"/>
      <c r="B188" s="106"/>
      <c r="C188" s="107"/>
      <c r="D188" s="199"/>
      <c r="E188" s="200"/>
      <c r="F188" s="109"/>
      <c r="G188" s="110"/>
      <c r="H188" s="110"/>
      <c r="I188" s="110"/>
      <c r="J188" s="110"/>
      <c r="K188" s="110"/>
      <c r="L188" s="193"/>
      <c r="M188" s="112"/>
      <c r="N188" s="113"/>
      <c r="O188" s="113"/>
      <c r="P188" s="113"/>
      <c r="Q188" s="113"/>
      <c r="R188" s="113"/>
      <c r="S188" s="111"/>
      <c r="T188" s="114"/>
    </row>
    <row r="189" spans="1:20" ht="20.25" customHeight="1">
      <c r="A189" s="105"/>
      <c r="B189" s="106"/>
      <c r="C189" s="107"/>
      <c r="D189" s="199"/>
      <c r="E189" s="200"/>
      <c r="F189" s="109"/>
      <c r="G189" s="110"/>
      <c r="H189" s="110"/>
      <c r="I189" s="110"/>
      <c r="J189" s="110"/>
      <c r="K189" s="110"/>
      <c r="L189" s="193"/>
      <c r="M189" s="112"/>
      <c r="N189" s="113"/>
      <c r="O189" s="113"/>
      <c r="P189" s="113"/>
      <c r="Q189" s="113"/>
      <c r="R189" s="113"/>
      <c r="S189" s="111"/>
      <c r="T189" s="114"/>
    </row>
    <row r="190" spans="1:20" ht="20.25" customHeight="1">
      <c r="A190" s="105"/>
      <c r="B190" s="106"/>
      <c r="C190" s="107"/>
      <c r="D190" s="199"/>
      <c r="E190" s="200"/>
      <c r="F190" s="109"/>
      <c r="G190" s="110"/>
      <c r="H190" s="110"/>
      <c r="I190" s="110"/>
      <c r="J190" s="110"/>
      <c r="K190" s="110"/>
      <c r="L190" s="193"/>
      <c r="M190" s="112"/>
      <c r="N190" s="113"/>
      <c r="O190" s="113"/>
      <c r="P190" s="113"/>
      <c r="Q190" s="113"/>
      <c r="R190" s="113"/>
      <c r="S190" s="111"/>
      <c r="T190" s="114"/>
    </row>
    <row r="191" spans="1:20" ht="20.25" customHeight="1">
      <c r="A191" s="105"/>
      <c r="B191" s="106"/>
      <c r="C191" s="107"/>
      <c r="D191" s="199"/>
      <c r="E191" s="200"/>
      <c r="F191" s="109"/>
      <c r="G191" s="110"/>
      <c r="H191" s="110"/>
      <c r="I191" s="110"/>
      <c r="J191" s="110"/>
      <c r="K191" s="110"/>
      <c r="L191" s="193"/>
      <c r="M191" s="112"/>
      <c r="N191" s="113"/>
      <c r="O191" s="113"/>
      <c r="P191" s="113"/>
      <c r="Q191" s="113"/>
      <c r="R191" s="113"/>
      <c r="S191" s="111"/>
      <c r="T191" s="114"/>
    </row>
    <row r="192" spans="1:20" ht="20.25" customHeight="1">
      <c r="A192" s="105"/>
      <c r="B192" s="106"/>
      <c r="C192" s="107"/>
      <c r="D192" s="199"/>
      <c r="E192" s="200"/>
      <c r="F192" s="109"/>
      <c r="G192" s="110"/>
      <c r="H192" s="110"/>
      <c r="I192" s="110"/>
      <c r="J192" s="110"/>
      <c r="K192" s="110"/>
      <c r="L192" s="193"/>
      <c r="M192" s="112"/>
      <c r="N192" s="113"/>
      <c r="O192" s="113"/>
      <c r="P192" s="113"/>
      <c r="Q192" s="113"/>
      <c r="R192" s="113"/>
      <c r="S192" s="111"/>
      <c r="T192" s="114"/>
    </row>
    <row r="193" spans="1:20" ht="20.25" customHeight="1">
      <c r="A193" s="105"/>
      <c r="B193" s="106"/>
      <c r="C193" s="107"/>
      <c r="D193" s="199"/>
      <c r="E193" s="200"/>
      <c r="F193" s="109"/>
      <c r="G193" s="110"/>
      <c r="H193" s="110"/>
      <c r="I193" s="110"/>
      <c r="J193" s="110"/>
      <c r="K193" s="110"/>
      <c r="L193" s="193"/>
      <c r="M193" s="112"/>
      <c r="N193" s="113"/>
      <c r="O193" s="113"/>
      <c r="P193" s="113"/>
      <c r="Q193" s="113"/>
      <c r="R193" s="113"/>
      <c r="S193" s="111"/>
      <c r="T193" s="114"/>
    </row>
    <row r="194" spans="1:20" ht="20.25" customHeight="1">
      <c r="A194" s="105"/>
      <c r="B194" s="106"/>
      <c r="C194" s="107"/>
      <c r="D194" s="199"/>
      <c r="E194" s="200"/>
      <c r="F194" s="109"/>
      <c r="G194" s="110"/>
      <c r="H194" s="110"/>
      <c r="I194" s="110"/>
      <c r="J194" s="110"/>
      <c r="K194" s="110"/>
      <c r="L194" s="193"/>
      <c r="M194" s="112"/>
      <c r="N194" s="113"/>
      <c r="O194" s="113"/>
      <c r="P194" s="113"/>
      <c r="Q194" s="113"/>
      <c r="R194" s="113"/>
      <c r="S194" s="111"/>
      <c r="T194" s="114"/>
    </row>
    <row r="195" spans="1:20" ht="20.25" customHeight="1">
      <c r="A195" s="105"/>
      <c r="B195" s="106"/>
      <c r="C195" s="107"/>
      <c r="D195" s="199"/>
      <c r="E195" s="200"/>
      <c r="F195" s="109"/>
      <c r="G195" s="110"/>
      <c r="H195" s="110"/>
      <c r="I195" s="110"/>
      <c r="J195" s="110"/>
      <c r="K195" s="110"/>
      <c r="L195" s="193"/>
      <c r="M195" s="112"/>
      <c r="N195" s="113"/>
      <c r="O195" s="113"/>
      <c r="P195" s="113"/>
      <c r="Q195" s="113"/>
      <c r="R195" s="113"/>
      <c r="S195" s="111"/>
      <c r="T195" s="114"/>
    </row>
    <row r="196" spans="1:20" ht="20.25" customHeight="1">
      <c r="A196" s="105"/>
      <c r="B196" s="106"/>
      <c r="C196" s="107"/>
      <c r="D196" s="199"/>
      <c r="E196" s="200"/>
      <c r="F196" s="109"/>
      <c r="G196" s="110"/>
      <c r="H196" s="110"/>
      <c r="I196" s="110"/>
      <c r="J196" s="110"/>
      <c r="K196" s="110"/>
      <c r="L196" s="193"/>
      <c r="M196" s="112"/>
      <c r="N196" s="113"/>
      <c r="O196" s="113"/>
      <c r="P196" s="113"/>
      <c r="Q196" s="113"/>
      <c r="R196" s="113"/>
      <c r="S196" s="111"/>
      <c r="T196" s="114"/>
    </row>
    <row r="197" spans="1:20" ht="20.25" customHeight="1">
      <c r="A197" s="105"/>
      <c r="B197" s="106"/>
      <c r="C197" s="107"/>
      <c r="D197" s="199"/>
      <c r="E197" s="200"/>
      <c r="F197" s="109"/>
      <c r="G197" s="110"/>
      <c r="H197" s="110"/>
      <c r="I197" s="110"/>
      <c r="J197" s="110"/>
      <c r="K197" s="110"/>
      <c r="L197" s="193"/>
      <c r="M197" s="112"/>
      <c r="N197" s="113"/>
      <c r="O197" s="113"/>
      <c r="P197" s="113"/>
      <c r="Q197" s="113"/>
      <c r="R197" s="113"/>
      <c r="S197" s="111"/>
      <c r="T197" s="114"/>
    </row>
    <row r="198" spans="1:20" ht="20.25" customHeight="1">
      <c r="A198" s="105"/>
      <c r="B198" s="106"/>
      <c r="C198" s="107"/>
      <c r="D198" s="199"/>
      <c r="E198" s="200"/>
      <c r="F198" s="109"/>
      <c r="G198" s="110"/>
      <c r="H198" s="110"/>
      <c r="I198" s="110"/>
      <c r="J198" s="110"/>
      <c r="K198" s="110"/>
      <c r="L198" s="193"/>
      <c r="M198" s="112"/>
      <c r="N198" s="113"/>
      <c r="O198" s="113"/>
      <c r="P198" s="113"/>
      <c r="Q198" s="113"/>
      <c r="R198" s="113"/>
      <c r="S198" s="111"/>
      <c r="T198" s="114"/>
    </row>
    <row r="199" spans="1:20" ht="20.25" customHeight="1">
      <c r="A199" s="105"/>
      <c r="B199" s="106"/>
      <c r="C199" s="107"/>
      <c r="D199" s="199"/>
      <c r="E199" s="200"/>
      <c r="F199" s="109"/>
      <c r="G199" s="110"/>
      <c r="H199" s="110"/>
      <c r="I199" s="110"/>
      <c r="J199" s="110"/>
      <c r="K199" s="110"/>
      <c r="L199" s="193"/>
      <c r="M199" s="112"/>
      <c r="N199" s="113"/>
      <c r="O199" s="113"/>
      <c r="P199" s="113"/>
      <c r="Q199" s="113"/>
      <c r="R199" s="113"/>
      <c r="S199" s="111"/>
      <c r="T199" s="114"/>
    </row>
    <row r="200" spans="1:20" ht="20.25" customHeight="1">
      <c r="A200" s="105"/>
      <c r="B200" s="106"/>
      <c r="C200" s="107"/>
      <c r="D200" s="199"/>
      <c r="E200" s="200"/>
      <c r="F200" s="109"/>
      <c r="G200" s="110"/>
      <c r="H200" s="110"/>
      <c r="I200" s="110"/>
      <c r="J200" s="110"/>
      <c r="K200" s="110"/>
      <c r="L200" s="193"/>
      <c r="M200" s="112"/>
      <c r="N200" s="113"/>
      <c r="O200" s="113"/>
      <c r="P200" s="113"/>
      <c r="Q200" s="113"/>
      <c r="R200" s="113"/>
      <c r="S200" s="111"/>
      <c r="T200" s="114"/>
    </row>
    <row r="201" spans="1:20" ht="20.25" customHeight="1">
      <c r="A201" s="105"/>
      <c r="B201" s="106"/>
      <c r="C201" s="107"/>
      <c r="D201" s="199"/>
      <c r="E201" s="200"/>
      <c r="F201" s="109"/>
      <c r="G201" s="110"/>
      <c r="H201" s="110"/>
      <c r="I201" s="110"/>
      <c r="J201" s="110"/>
      <c r="K201" s="110"/>
      <c r="L201" s="193"/>
      <c r="M201" s="112"/>
      <c r="N201" s="113"/>
      <c r="O201" s="113"/>
      <c r="P201" s="113"/>
      <c r="Q201" s="113"/>
      <c r="R201" s="113"/>
      <c r="S201" s="111"/>
      <c r="T201" s="114"/>
    </row>
    <row r="202" spans="1:20" ht="20.25" customHeight="1">
      <c r="A202" s="105"/>
      <c r="B202" s="106"/>
      <c r="C202" s="107"/>
      <c r="D202" s="199"/>
      <c r="E202" s="200"/>
      <c r="F202" s="109"/>
      <c r="G202" s="110"/>
      <c r="H202" s="110"/>
      <c r="I202" s="110"/>
      <c r="J202" s="110"/>
      <c r="K202" s="110"/>
      <c r="L202" s="193"/>
      <c r="M202" s="112"/>
      <c r="N202" s="113"/>
      <c r="O202" s="113"/>
      <c r="P202" s="113"/>
      <c r="Q202" s="113"/>
      <c r="R202" s="113"/>
      <c r="S202" s="111"/>
      <c r="T202" s="114"/>
    </row>
    <row r="203" spans="1:20" ht="20.25" customHeight="1">
      <c r="A203" s="105"/>
      <c r="B203" s="106"/>
      <c r="C203" s="107"/>
      <c r="D203" s="199"/>
      <c r="E203" s="200"/>
      <c r="F203" s="109"/>
      <c r="G203" s="110"/>
      <c r="H203" s="110"/>
      <c r="I203" s="110"/>
      <c r="J203" s="110"/>
      <c r="K203" s="110"/>
      <c r="L203" s="193"/>
      <c r="M203" s="112"/>
      <c r="N203" s="113"/>
      <c r="O203" s="113"/>
      <c r="P203" s="113"/>
      <c r="Q203" s="113"/>
      <c r="R203" s="113"/>
      <c r="S203" s="111"/>
      <c r="T203" s="114"/>
    </row>
    <row r="204" spans="1:20" ht="20.25" customHeight="1">
      <c r="A204" s="105"/>
      <c r="B204" s="106"/>
      <c r="C204" s="107"/>
      <c r="D204" s="199"/>
      <c r="E204" s="200"/>
      <c r="F204" s="109"/>
      <c r="G204" s="110"/>
      <c r="H204" s="110"/>
      <c r="I204" s="110"/>
      <c r="J204" s="110"/>
      <c r="K204" s="110"/>
      <c r="L204" s="193"/>
      <c r="M204" s="112"/>
      <c r="N204" s="113"/>
      <c r="O204" s="113"/>
      <c r="P204" s="113"/>
      <c r="Q204" s="113"/>
      <c r="R204" s="113"/>
      <c r="S204" s="111"/>
      <c r="T204" s="114"/>
    </row>
    <row r="205" spans="1:20" ht="20.25" customHeight="1">
      <c r="A205" s="105"/>
      <c r="B205" s="106"/>
      <c r="C205" s="107"/>
      <c r="D205" s="199"/>
      <c r="E205" s="200"/>
      <c r="F205" s="109"/>
      <c r="G205" s="110"/>
      <c r="H205" s="110"/>
      <c r="I205" s="110"/>
      <c r="J205" s="110"/>
      <c r="K205" s="110"/>
      <c r="L205" s="193"/>
      <c r="M205" s="112"/>
      <c r="N205" s="113"/>
      <c r="O205" s="113"/>
      <c r="P205" s="113"/>
      <c r="Q205" s="113"/>
      <c r="R205" s="113"/>
      <c r="S205" s="111"/>
      <c r="T205" s="114"/>
    </row>
    <row r="206" spans="1:20" ht="20.25" customHeight="1">
      <c r="A206" s="105"/>
      <c r="B206" s="106"/>
      <c r="C206" s="107"/>
      <c r="D206" s="199"/>
      <c r="E206" s="200"/>
      <c r="F206" s="109"/>
      <c r="G206" s="110"/>
      <c r="H206" s="110"/>
      <c r="I206" s="110"/>
      <c r="J206" s="110"/>
      <c r="K206" s="110"/>
      <c r="L206" s="193"/>
      <c r="M206" s="112"/>
      <c r="N206" s="113"/>
      <c r="O206" s="113"/>
      <c r="P206" s="113"/>
      <c r="Q206" s="113"/>
      <c r="R206" s="113"/>
      <c r="S206" s="111"/>
      <c r="T206" s="114"/>
    </row>
    <row r="207" spans="1:20" ht="20.25" customHeight="1">
      <c r="A207" s="105"/>
      <c r="B207" s="106"/>
      <c r="C207" s="107"/>
      <c r="D207" s="199"/>
      <c r="E207" s="200"/>
      <c r="F207" s="109"/>
      <c r="G207" s="110"/>
      <c r="H207" s="110"/>
      <c r="I207" s="110"/>
      <c r="J207" s="110"/>
      <c r="K207" s="110"/>
      <c r="L207" s="193"/>
      <c r="M207" s="112"/>
      <c r="N207" s="113"/>
      <c r="O207" s="113"/>
      <c r="P207" s="113"/>
      <c r="Q207" s="113"/>
      <c r="R207" s="113"/>
      <c r="S207" s="111"/>
      <c r="T207" s="114"/>
    </row>
    <row r="208" spans="1:20" ht="20.25" customHeight="1">
      <c r="A208" s="105"/>
      <c r="B208" s="106"/>
      <c r="C208" s="107"/>
      <c r="D208" s="199"/>
      <c r="E208" s="200"/>
      <c r="F208" s="109"/>
      <c r="G208" s="110"/>
      <c r="H208" s="110"/>
      <c r="I208" s="110"/>
      <c r="J208" s="110"/>
      <c r="K208" s="110"/>
      <c r="L208" s="193"/>
      <c r="M208" s="112"/>
      <c r="N208" s="113"/>
      <c r="O208" s="113"/>
      <c r="P208" s="113"/>
      <c r="Q208" s="113"/>
      <c r="R208" s="113"/>
      <c r="S208" s="111"/>
      <c r="T208" s="114"/>
    </row>
    <row r="209" spans="1:20" ht="20.25" customHeight="1">
      <c r="A209" s="105"/>
      <c r="B209" s="106"/>
      <c r="C209" s="107"/>
      <c r="D209" s="199"/>
      <c r="E209" s="200"/>
      <c r="F209" s="109"/>
      <c r="G209" s="110"/>
      <c r="H209" s="110"/>
      <c r="I209" s="110"/>
      <c r="J209" s="110"/>
      <c r="K209" s="110"/>
      <c r="L209" s="193"/>
      <c r="M209" s="112"/>
      <c r="N209" s="113"/>
      <c r="O209" s="113"/>
      <c r="P209" s="113"/>
      <c r="Q209" s="113"/>
      <c r="R209" s="113"/>
      <c r="S209" s="111"/>
      <c r="T209" s="114"/>
    </row>
    <row r="210" spans="1:20" ht="20.25" customHeight="1">
      <c r="A210" s="105"/>
      <c r="B210" s="106"/>
      <c r="C210" s="107"/>
      <c r="D210" s="199"/>
      <c r="E210" s="200"/>
      <c r="F210" s="109"/>
      <c r="G210" s="110"/>
      <c r="H210" s="110"/>
      <c r="I210" s="110"/>
      <c r="J210" s="110"/>
      <c r="K210" s="110"/>
      <c r="L210" s="193"/>
      <c r="M210" s="112"/>
      <c r="N210" s="113"/>
      <c r="O210" s="113"/>
      <c r="P210" s="113"/>
      <c r="Q210" s="113"/>
      <c r="R210" s="113"/>
      <c r="S210" s="111"/>
      <c r="T210" s="114"/>
    </row>
    <row r="211" spans="1:20" ht="20.25" customHeight="1">
      <c r="A211" s="105"/>
      <c r="B211" s="106"/>
      <c r="C211" s="107"/>
      <c r="D211" s="199"/>
      <c r="E211" s="200"/>
      <c r="F211" s="109"/>
      <c r="G211" s="110"/>
      <c r="H211" s="110"/>
      <c r="I211" s="110"/>
      <c r="J211" s="110"/>
      <c r="K211" s="110"/>
      <c r="L211" s="193"/>
      <c r="M211" s="112"/>
      <c r="N211" s="113"/>
      <c r="O211" s="113"/>
      <c r="P211" s="113"/>
      <c r="Q211" s="113"/>
      <c r="R211" s="113"/>
      <c r="S211" s="111"/>
      <c r="T211" s="114"/>
    </row>
    <row r="212" spans="1:20" ht="20.25" customHeight="1">
      <c r="A212" s="105"/>
      <c r="B212" s="106"/>
      <c r="C212" s="107"/>
      <c r="D212" s="199"/>
      <c r="E212" s="200"/>
      <c r="F212" s="109"/>
      <c r="G212" s="110"/>
      <c r="H212" s="110"/>
      <c r="I212" s="110"/>
      <c r="J212" s="110"/>
      <c r="K212" s="110"/>
      <c r="L212" s="193"/>
      <c r="M212" s="112"/>
      <c r="N212" s="113"/>
      <c r="O212" s="113"/>
      <c r="P212" s="113"/>
      <c r="Q212" s="113"/>
      <c r="R212" s="113"/>
      <c r="S212" s="111"/>
      <c r="T212" s="114"/>
    </row>
    <row r="213" spans="1:20" ht="20.25" customHeight="1">
      <c r="A213" s="105"/>
      <c r="B213" s="106"/>
      <c r="C213" s="107"/>
      <c r="D213" s="199"/>
      <c r="E213" s="200"/>
      <c r="F213" s="109"/>
      <c r="G213" s="110"/>
      <c r="H213" s="110"/>
      <c r="I213" s="110"/>
      <c r="J213" s="110"/>
      <c r="K213" s="110"/>
      <c r="L213" s="193"/>
      <c r="M213" s="112"/>
      <c r="N213" s="113"/>
      <c r="O213" s="113"/>
      <c r="P213" s="113"/>
      <c r="Q213" s="113"/>
      <c r="R213" s="113"/>
      <c r="S213" s="111"/>
      <c r="T213" s="114"/>
    </row>
    <row r="214" spans="1:20" ht="20.25" customHeight="1">
      <c r="A214" s="105"/>
      <c r="B214" s="106"/>
      <c r="C214" s="107"/>
      <c r="D214" s="199"/>
      <c r="E214" s="200"/>
      <c r="F214" s="109"/>
      <c r="G214" s="110"/>
      <c r="H214" s="110"/>
      <c r="I214" s="110"/>
      <c r="J214" s="110"/>
      <c r="K214" s="110"/>
      <c r="L214" s="193"/>
      <c r="M214" s="112"/>
      <c r="N214" s="113"/>
      <c r="O214" s="113"/>
      <c r="P214" s="113"/>
      <c r="Q214" s="113"/>
      <c r="R214" s="113"/>
      <c r="S214" s="111"/>
      <c r="T214" s="114"/>
    </row>
    <row r="215" spans="1:20" ht="20.25" customHeight="1">
      <c r="A215" s="105"/>
      <c r="B215" s="106"/>
      <c r="C215" s="107"/>
      <c r="D215" s="199"/>
      <c r="E215" s="200"/>
      <c r="F215" s="109"/>
      <c r="G215" s="110"/>
      <c r="H215" s="110"/>
      <c r="I215" s="110"/>
      <c r="J215" s="110"/>
      <c r="K215" s="110"/>
      <c r="L215" s="193"/>
      <c r="M215" s="112"/>
      <c r="N215" s="113"/>
      <c r="O215" s="113"/>
      <c r="P215" s="113"/>
      <c r="Q215" s="113"/>
      <c r="R215" s="113"/>
      <c r="S215" s="111"/>
      <c r="T215" s="114"/>
    </row>
    <row r="216" spans="1:20" ht="20.25" customHeight="1">
      <c r="A216" s="105"/>
      <c r="B216" s="106"/>
      <c r="C216" s="107"/>
      <c r="D216" s="199"/>
      <c r="E216" s="200"/>
      <c r="F216" s="109"/>
      <c r="G216" s="110"/>
      <c r="H216" s="110"/>
      <c r="I216" s="110"/>
      <c r="J216" s="110"/>
      <c r="K216" s="110"/>
      <c r="L216" s="193"/>
      <c r="M216" s="112"/>
      <c r="N216" s="113"/>
      <c r="O216" s="113"/>
      <c r="P216" s="113"/>
      <c r="Q216" s="113"/>
      <c r="R216" s="113"/>
      <c r="S216" s="111"/>
      <c r="T216" s="114"/>
    </row>
    <row r="217" spans="1:20" ht="20.25" customHeight="1">
      <c r="A217" s="105"/>
      <c r="B217" s="106"/>
      <c r="C217" s="107"/>
      <c r="D217" s="199"/>
      <c r="E217" s="200"/>
      <c r="F217" s="109"/>
      <c r="G217" s="110"/>
      <c r="H217" s="110"/>
      <c r="I217" s="110"/>
      <c r="J217" s="110"/>
      <c r="K217" s="110"/>
      <c r="L217" s="193"/>
      <c r="M217" s="112"/>
      <c r="N217" s="113"/>
      <c r="O217" s="113"/>
      <c r="P217" s="113"/>
      <c r="Q217" s="113"/>
      <c r="R217" s="113"/>
      <c r="S217" s="111"/>
      <c r="T217" s="114"/>
    </row>
    <row r="218" spans="1:20" ht="20.25" customHeight="1">
      <c r="A218" s="105"/>
      <c r="B218" s="106"/>
      <c r="C218" s="107"/>
      <c r="D218" s="199"/>
      <c r="E218" s="200"/>
      <c r="F218" s="109"/>
      <c r="G218" s="110"/>
      <c r="H218" s="110"/>
      <c r="I218" s="110"/>
      <c r="J218" s="110"/>
      <c r="K218" s="110"/>
      <c r="L218" s="193"/>
      <c r="M218" s="112"/>
      <c r="N218" s="113"/>
      <c r="O218" s="113"/>
      <c r="P218" s="113"/>
      <c r="Q218" s="113"/>
      <c r="R218" s="113"/>
      <c r="S218" s="111"/>
      <c r="T218" s="114"/>
    </row>
    <row r="219" spans="1:20" ht="20.25" customHeight="1">
      <c r="A219" s="105"/>
      <c r="B219" s="106"/>
      <c r="C219" s="107"/>
      <c r="D219" s="199"/>
      <c r="E219" s="200"/>
      <c r="F219" s="109"/>
      <c r="G219" s="110"/>
      <c r="H219" s="110"/>
      <c r="I219" s="110"/>
      <c r="J219" s="110"/>
      <c r="K219" s="110"/>
      <c r="L219" s="193"/>
      <c r="M219" s="112"/>
      <c r="N219" s="113"/>
      <c r="O219" s="113"/>
      <c r="P219" s="113"/>
      <c r="Q219" s="113"/>
      <c r="R219" s="113"/>
      <c r="S219" s="111"/>
      <c r="T219" s="114"/>
    </row>
    <row r="220" spans="1:20" ht="20.25" customHeight="1">
      <c r="A220" s="105"/>
      <c r="B220" s="106"/>
      <c r="C220" s="107"/>
      <c r="D220" s="199"/>
      <c r="E220" s="200"/>
      <c r="F220" s="109"/>
      <c r="G220" s="110"/>
      <c r="H220" s="110"/>
      <c r="I220" s="110"/>
      <c r="J220" s="110"/>
      <c r="K220" s="110"/>
      <c r="L220" s="193"/>
      <c r="M220" s="112"/>
      <c r="N220" s="113"/>
      <c r="O220" s="113"/>
      <c r="P220" s="113"/>
      <c r="Q220" s="113"/>
      <c r="R220" s="113"/>
      <c r="S220" s="111"/>
      <c r="T220" s="114"/>
    </row>
    <row r="221" spans="1:20" ht="20.25" customHeight="1">
      <c r="A221" s="105"/>
      <c r="B221" s="106"/>
      <c r="C221" s="107"/>
      <c r="D221" s="199"/>
      <c r="E221" s="200"/>
      <c r="F221" s="109"/>
      <c r="G221" s="110"/>
      <c r="H221" s="110"/>
      <c r="I221" s="110"/>
      <c r="J221" s="110"/>
      <c r="K221" s="110"/>
      <c r="L221" s="193"/>
      <c r="M221" s="112"/>
      <c r="N221" s="113"/>
      <c r="O221" s="113"/>
      <c r="P221" s="113"/>
      <c r="Q221" s="113"/>
      <c r="R221" s="113"/>
      <c r="S221" s="111"/>
      <c r="T221" s="114"/>
    </row>
    <row r="222" spans="1:20" ht="20.25" customHeight="1">
      <c r="A222" s="105"/>
      <c r="B222" s="106"/>
      <c r="C222" s="107"/>
      <c r="D222" s="199"/>
      <c r="E222" s="200"/>
      <c r="F222" s="109"/>
      <c r="G222" s="110"/>
      <c r="H222" s="110"/>
      <c r="I222" s="110"/>
      <c r="J222" s="110"/>
      <c r="K222" s="110"/>
      <c r="L222" s="193"/>
      <c r="M222" s="112"/>
      <c r="N222" s="113"/>
      <c r="O222" s="113"/>
      <c r="P222" s="113"/>
      <c r="Q222" s="113"/>
      <c r="R222" s="113"/>
      <c r="S222" s="111"/>
      <c r="T222" s="114"/>
    </row>
    <row r="223" spans="1:20" ht="20.25" customHeight="1">
      <c r="A223" s="105"/>
      <c r="B223" s="106"/>
      <c r="C223" s="107"/>
      <c r="D223" s="199"/>
      <c r="E223" s="200"/>
      <c r="F223" s="109"/>
      <c r="G223" s="110"/>
      <c r="H223" s="110"/>
      <c r="I223" s="110"/>
      <c r="J223" s="110"/>
      <c r="K223" s="110"/>
      <c r="L223" s="193"/>
      <c r="M223" s="112"/>
      <c r="N223" s="113"/>
      <c r="O223" s="113"/>
      <c r="P223" s="113"/>
      <c r="Q223" s="113"/>
      <c r="R223" s="113"/>
      <c r="S223" s="111"/>
      <c r="T223" s="114"/>
    </row>
    <row r="224" spans="1:20" ht="20.25" customHeight="1">
      <c r="A224" s="105"/>
      <c r="B224" s="106"/>
      <c r="C224" s="107"/>
      <c r="D224" s="199"/>
      <c r="E224" s="200"/>
      <c r="F224" s="109"/>
      <c r="G224" s="110"/>
      <c r="H224" s="110"/>
      <c r="I224" s="110"/>
      <c r="J224" s="110"/>
      <c r="K224" s="110"/>
      <c r="L224" s="193"/>
      <c r="M224" s="112"/>
      <c r="N224" s="113"/>
      <c r="O224" s="113"/>
      <c r="P224" s="113"/>
      <c r="Q224" s="113"/>
      <c r="R224" s="113"/>
      <c r="S224" s="111"/>
      <c r="T224" s="114"/>
    </row>
    <row r="225" spans="1:20" ht="20.25" customHeight="1">
      <c r="A225" s="105"/>
      <c r="B225" s="106"/>
      <c r="C225" s="107"/>
      <c r="D225" s="199"/>
      <c r="E225" s="200"/>
      <c r="F225" s="109"/>
      <c r="G225" s="110"/>
      <c r="H225" s="110"/>
      <c r="I225" s="110"/>
      <c r="J225" s="110"/>
      <c r="K225" s="110"/>
      <c r="L225" s="193"/>
      <c r="M225" s="112"/>
      <c r="N225" s="113"/>
      <c r="O225" s="113"/>
      <c r="P225" s="113"/>
      <c r="Q225" s="113"/>
      <c r="R225" s="113"/>
      <c r="S225" s="111"/>
      <c r="T225" s="114"/>
    </row>
    <row r="226" spans="1:20" ht="20.25" customHeight="1">
      <c r="A226" s="105"/>
      <c r="B226" s="106"/>
      <c r="C226" s="107"/>
      <c r="D226" s="199"/>
      <c r="E226" s="200"/>
      <c r="F226" s="109"/>
      <c r="G226" s="110"/>
      <c r="H226" s="110"/>
      <c r="I226" s="110"/>
      <c r="J226" s="110"/>
      <c r="K226" s="110"/>
      <c r="L226" s="193"/>
      <c r="M226" s="112"/>
      <c r="N226" s="113"/>
      <c r="O226" s="113"/>
      <c r="P226" s="113"/>
      <c r="Q226" s="113"/>
      <c r="R226" s="113"/>
      <c r="S226" s="111"/>
      <c r="T226" s="114"/>
    </row>
    <row r="227" spans="1:20" ht="20.25" customHeight="1">
      <c r="A227" s="105"/>
      <c r="B227" s="106"/>
      <c r="C227" s="107"/>
      <c r="D227" s="199"/>
      <c r="E227" s="200"/>
      <c r="F227" s="109"/>
      <c r="G227" s="110"/>
      <c r="H227" s="110"/>
      <c r="I227" s="110"/>
      <c r="J227" s="110"/>
      <c r="K227" s="110"/>
      <c r="L227" s="193"/>
      <c r="M227" s="112"/>
      <c r="N227" s="113"/>
      <c r="O227" s="113"/>
      <c r="P227" s="113"/>
      <c r="Q227" s="113"/>
      <c r="R227" s="113"/>
      <c r="S227" s="111"/>
      <c r="T227" s="114"/>
    </row>
    <row r="228" spans="1:20" ht="20.25" customHeight="1">
      <c r="A228" s="105"/>
      <c r="B228" s="106"/>
      <c r="C228" s="107"/>
      <c r="D228" s="199"/>
      <c r="E228" s="200"/>
      <c r="F228" s="109"/>
      <c r="G228" s="110"/>
      <c r="H228" s="110"/>
      <c r="I228" s="110"/>
      <c r="J228" s="110"/>
      <c r="K228" s="110"/>
      <c r="L228" s="193"/>
      <c r="M228" s="112"/>
      <c r="N228" s="113"/>
      <c r="O228" s="113"/>
      <c r="P228" s="113"/>
      <c r="Q228" s="113"/>
      <c r="R228" s="113"/>
      <c r="S228" s="111"/>
      <c r="T228" s="114"/>
    </row>
    <row r="229" spans="1:20" ht="20.25" customHeight="1">
      <c r="A229" s="105"/>
      <c r="B229" s="106"/>
      <c r="C229" s="107"/>
      <c r="D229" s="199"/>
      <c r="E229" s="200"/>
      <c r="F229" s="109"/>
      <c r="G229" s="110"/>
      <c r="H229" s="110"/>
      <c r="I229" s="110"/>
      <c r="J229" s="110"/>
      <c r="K229" s="110"/>
      <c r="L229" s="193"/>
      <c r="M229" s="112"/>
      <c r="N229" s="113"/>
      <c r="O229" s="113"/>
      <c r="P229" s="113"/>
      <c r="Q229" s="113"/>
      <c r="R229" s="113"/>
      <c r="S229" s="111"/>
      <c r="T229" s="114"/>
    </row>
    <row r="230" spans="1:20" ht="20.25" customHeight="1">
      <c r="A230" s="105"/>
      <c r="B230" s="106"/>
      <c r="C230" s="107"/>
      <c r="D230" s="199"/>
      <c r="E230" s="200"/>
      <c r="F230" s="109"/>
      <c r="G230" s="110"/>
      <c r="H230" s="110"/>
      <c r="I230" s="110"/>
      <c r="J230" s="110"/>
      <c r="K230" s="110"/>
      <c r="L230" s="193"/>
      <c r="M230" s="112"/>
      <c r="N230" s="113"/>
      <c r="O230" s="113"/>
      <c r="P230" s="113"/>
      <c r="Q230" s="113"/>
      <c r="R230" s="113"/>
      <c r="S230" s="111"/>
      <c r="T230" s="114"/>
    </row>
    <row r="231" spans="1:20" ht="20.25" customHeight="1">
      <c r="A231" s="105"/>
      <c r="B231" s="106"/>
      <c r="C231" s="107"/>
      <c r="D231" s="199"/>
      <c r="E231" s="200"/>
      <c r="F231" s="109"/>
      <c r="G231" s="110"/>
      <c r="H231" s="110"/>
      <c r="I231" s="110"/>
      <c r="J231" s="110"/>
      <c r="K231" s="110"/>
      <c r="L231" s="193"/>
      <c r="M231" s="112"/>
      <c r="N231" s="113"/>
      <c r="O231" s="113"/>
      <c r="P231" s="113"/>
      <c r="Q231" s="113"/>
      <c r="R231" s="113"/>
      <c r="S231" s="111"/>
      <c r="T231" s="114"/>
    </row>
    <row r="232" spans="1:20" ht="20.25" customHeight="1">
      <c r="A232" s="105"/>
      <c r="B232" s="106"/>
      <c r="C232" s="107"/>
      <c r="D232" s="199"/>
      <c r="E232" s="200"/>
      <c r="F232" s="109"/>
      <c r="G232" s="110"/>
      <c r="H232" s="110"/>
      <c r="I232" s="110"/>
      <c r="J232" s="110"/>
      <c r="K232" s="110"/>
      <c r="L232" s="193"/>
      <c r="M232" s="112"/>
      <c r="N232" s="113"/>
      <c r="O232" s="113"/>
      <c r="P232" s="113"/>
      <c r="Q232" s="113"/>
      <c r="R232" s="113"/>
      <c r="S232" s="111"/>
      <c r="T232" s="114"/>
    </row>
    <row r="233" spans="1:20" ht="20.25" customHeight="1">
      <c r="A233" s="105"/>
      <c r="B233" s="106"/>
      <c r="C233" s="107"/>
      <c r="D233" s="199"/>
      <c r="E233" s="200"/>
      <c r="F233" s="109"/>
      <c r="G233" s="110"/>
      <c r="H233" s="110"/>
      <c r="I233" s="110"/>
      <c r="J233" s="110"/>
      <c r="K233" s="110"/>
      <c r="L233" s="193"/>
      <c r="M233" s="112"/>
      <c r="N233" s="113"/>
      <c r="O233" s="113"/>
      <c r="P233" s="113"/>
      <c r="Q233" s="113"/>
      <c r="R233" s="113"/>
      <c r="S233" s="111"/>
      <c r="T233" s="114"/>
    </row>
    <row r="234" spans="1:20" ht="20.25" customHeight="1">
      <c r="A234" s="105"/>
      <c r="B234" s="106"/>
      <c r="C234" s="107"/>
      <c r="D234" s="199"/>
      <c r="E234" s="200"/>
      <c r="F234" s="109"/>
      <c r="G234" s="110"/>
      <c r="H234" s="110"/>
      <c r="I234" s="110"/>
      <c r="J234" s="110"/>
      <c r="K234" s="110"/>
      <c r="L234" s="193"/>
      <c r="M234" s="112"/>
      <c r="N234" s="113"/>
      <c r="O234" s="113"/>
      <c r="P234" s="113"/>
      <c r="Q234" s="113"/>
      <c r="R234" s="113"/>
      <c r="S234" s="111"/>
      <c r="T234" s="114"/>
    </row>
    <row r="235" spans="1:20" ht="20.25" customHeight="1">
      <c r="A235" s="105"/>
      <c r="B235" s="106"/>
      <c r="C235" s="107"/>
      <c r="D235" s="199"/>
      <c r="E235" s="200"/>
      <c r="F235" s="109"/>
      <c r="G235" s="110"/>
      <c r="H235" s="110"/>
      <c r="I235" s="110"/>
      <c r="J235" s="110"/>
      <c r="K235" s="110"/>
      <c r="L235" s="193"/>
      <c r="M235" s="112"/>
      <c r="N235" s="113"/>
      <c r="O235" s="113"/>
      <c r="P235" s="113"/>
      <c r="Q235" s="113"/>
      <c r="R235" s="113"/>
      <c r="S235" s="111"/>
      <c r="T235" s="114"/>
    </row>
    <row r="236" spans="1:20" ht="20.25" customHeight="1">
      <c r="A236" s="105"/>
      <c r="B236" s="106"/>
      <c r="C236" s="107"/>
      <c r="D236" s="199"/>
      <c r="E236" s="200"/>
      <c r="F236" s="109"/>
      <c r="G236" s="110"/>
      <c r="H236" s="110"/>
      <c r="I236" s="110"/>
      <c r="J236" s="110"/>
      <c r="K236" s="110"/>
      <c r="L236" s="193"/>
      <c r="M236" s="112"/>
      <c r="N236" s="113"/>
      <c r="O236" s="113"/>
      <c r="P236" s="113"/>
      <c r="Q236" s="113"/>
      <c r="R236" s="113"/>
      <c r="S236" s="111"/>
      <c r="T236" s="114"/>
    </row>
    <row r="237" spans="1:20" ht="20.25" customHeight="1">
      <c r="A237" s="105"/>
      <c r="B237" s="106"/>
      <c r="C237" s="107"/>
      <c r="D237" s="199"/>
      <c r="E237" s="200"/>
      <c r="F237" s="109"/>
      <c r="G237" s="110"/>
      <c r="H237" s="110"/>
      <c r="I237" s="110"/>
      <c r="J237" s="110"/>
      <c r="K237" s="110"/>
      <c r="L237" s="193"/>
      <c r="M237" s="112"/>
      <c r="N237" s="113"/>
      <c r="O237" s="113"/>
      <c r="P237" s="113"/>
      <c r="Q237" s="113"/>
      <c r="R237" s="113"/>
      <c r="S237" s="111"/>
      <c r="T237" s="114"/>
    </row>
    <row r="238" spans="1:20" ht="20.25" customHeight="1">
      <c r="A238" s="105"/>
      <c r="B238" s="106"/>
      <c r="C238" s="107"/>
      <c r="D238" s="199"/>
      <c r="E238" s="200"/>
      <c r="F238" s="109"/>
      <c r="G238" s="110"/>
      <c r="H238" s="110"/>
      <c r="I238" s="110"/>
      <c r="J238" s="110"/>
      <c r="K238" s="110"/>
      <c r="L238" s="193"/>
      <c r="M238" s="112"/>
      <c r="N238" s="113"/>
      <c r="O238" s="113"/>
      <c r="P238" s="113"/>
      <c r="Q238" s="113"/>
      <c r="R238" s="113"/>
      <c r="S238" s="111"/>
      <c r="T238" s="114"/>
    </row>
    <row r="239" spans="1:20" ht="20.25" customHeight="1">
      <c r="A239" s="105"/>
      <c r="B239" s="106"/>
      <c r="C239" s="107"/>
      <c r="D239" s="199"/>
      <c r="E239" s="200"/>
      <c r="F239" s="109"/>
      <c r="G239" s="110"/>
      <c r="H239" s="110"/>
      <c r="I239" s="110"/>
      <c r="J239" s="110"/>
      <c r="K239" s="110"/>
      <c r="L239" s="193"/>
      <c r="M239" s="112"/>
      <c r="N239" s="113"/>
      <c r="O239" s="113"/>
      <c r="P239" s="113"/>
      <c r="Q239" s="113"/>
      <c r="R239" s="113"/>
      <c r="S239" s="111"/>
      <c r="T239" s="114"/>
    </row>
    <row r="240" spans="1:20" ht="20.25" customHeight="1">
      <c r="A240" s="105"/>
      <c r="B240" s="106"/>
      <c r="C240" s="107"/>
      <c r="D240" s="199"/>
      <c r="E240" s="200"/>
      <c r="F240" s="109"/>
      <c r="G240" s="110"/>
      <c r="H240" s="110"/>
      <c r="I240" s="110"/>
      <c r="J240" s="110"/>
      <c r="K240" s="110"/>
      <c r="L240" s="193"/>
      <c r="M240" s="112"/>
      <c r="N240" s="113"/>
      <c r="O240" s="113"/>
      <c r="P240" s="113"/>
      <c r="Q240" s="113"/>
      <c r="R240" s="113"/>
      <c r="S240" s="111"/>
      <c r="T240" s="114"/>
    </row>
    <row r="241" spans="1:20" ht="20.25" customHeight="1">
      <c r="A241" s="105"/>
      <c r="B241" s="106"/>
      <c r="C241" s="107"/>
      <c r="D241" s="199"/>
      <c r="E241" s="200"/>
      <c r="F241" s="109"/>
      <c r="G241" s="110"/>
      <c r="H241" s="110"/>
      <c r="I241" s="110"/>
      <c r="J241" s="110"/>
      <c r="K241" s="110"/>
      <c r="L241" s="193"/>
      <c r="M241" s="112"/>
      <c r="N241" s="113"/>
      <c r="O241" s="113"/>
      <c r="P241" s="113"/>
      <c r="Q241" s="113"/>
      <c r="R241" s="113"/>
      <c r="S241" s="111"/>
      <c r="T241" s="114"/>
    </row>
    <row r="242" spans="1:20" ht="20.25" customHeight="1">
      <c r="A242" s="105"/>
      <c r="B242" s="106"/>
      <c r="C242" s="107"/>
      <c r="D242" s="199"/>
      <c r="E242" s="200"/>
      <c r="F242" s="109"/>
      <c r="G242" s="110"/>
      <c r="H242" s="110"/>
      <c r="I242" s="110"/>
      <c r="J242" s="110"/>
      <c r="K242" s="110"/>
      <c r="L242" s="193"/>
      <c r="M242" s="112"/>
      <c r="N242" s="113"/>
      <c r="O242" s="113"/>
      <c r="P242" s="113"/>
      <c r="Q242" s="113"/>
      <c r="R242" s="113"/>
      <c r="S242" s="111"/>
      <c r="T242" s="114"/>
    </row>
    <row r="243" spans="1:20" ht="20.25" customHeight="1">
      <c r="A243" s="105"/>
      <c r="B243" s="106"/>
      <c r="C243" s="107"/>
      <c r="D243" s="199"/>
      <c r="E243" s="200"/>
      <c r="F243" s="109"/>
      <c r="G243" s="110"/>
      <c r="H243" s="110"/>
      <c r="I243" s="110"/>
      <c r="J243" s="110"/>
      <c r="K243" s="110"/>
      <c r="L243" s="193"/>
      <c r="M243" s="112"/>
      <c r="N243" s="113"/>
      <c r="O243" s="113"/>
      <c r="P243" s="113"/>
      <c r="Q243" s="113"/>
      <c r="R243" s="113"/>
      <c r="S243" s="111"/>
      <c r="T243" s="114"/>
    </row>
    <row r="244" spans="1:20" ht="20.25" customHeight="1">
      <c r="A244" s="105"/>
      <c r="B244" s="106"/>
      <c r="C244" s="107"/>
      <c r="D244" s="199"/>
      <c r="E244" s="200"/>
      <c r="F244" s="109"/>
      <c r="G244" s="110"/>
      <c r="H244" s="110"/>
      <c r="I244" s="110"/>
      <c r="J244" s="110"/>
      <c r="K244" s="110"/>
      <c r="L244" s="193"/>
      <c r="M244" s="112"/>
      <c r="N244" s="113"/>
      <c r="O244" s="113"/>
      <c r="P244" s="113"/>
      <c r="Q244" s="113"/>
      <c r="R244" s="113"/>
      <c r="S244" s="111"/>
      <c r="T244" s="114"/>
    </row>
    <row r="245" spans="1:20" ht="20.25" customHeight="1">
      <c r="A245" s="105"/>
      <c r="B245" s="106"/>
      <c r="C245" s="107"/>
      <c r="D245" s="199"/>
      <c r="E245" s="200"/>
      <c r="F245" s="109"/>
      <c r="G245" s="110"/>
      <c r="H245" s="110"/>
      <c r="I245" s="110"/>
      <c r="J245" s="110"/>
      <c r="K245" s="110"/>
      <c r="L245" s="193"/>
      <c r="M245" s="112"/>
      <c r="N245" s="113"/>
      <c r="O245" s="113"/>
      <c r="P245" s="113"/>
      <c r="Q245" s="113"/>
      <c r="R245" s="113"/>
      <c r="S245" s="111"/>
      <c r="T245" s="114"/>
    </row>
    <row r="246" spans="1:20" ht="20.25" customHeight="1">
      <c r="A246" s="105"/>
      <c r="B246" s="106"/>
      <c r="C246" s="107"/>
      <c r="D246" s="199"/>
      <c r="E246" s="200"/>
      <c r="F246" s="109"/>
      <c r="G246" s="110"/>
      <c r="H246" s="110"/>
      <c r="I246" s="110"/>
      <c r="J246" s="110"/>
      <c r="K246" s="110"/>
      <c r="L246" s="193"/>
      <c r="M246" s="112"/>
      <c r="N246" s="113"/>
      <c r="O246" s="113"/>
      <c r="P246" s="113"/>
      <c r="Q246" s="113"/>
      <c r="R246" s="113"/>
      <c r="S246" s="111"/>
      <c r="T246" s="114"/>
    </row>
    <row r="247" spans="1:20" ht="20.25" customHeight="1">
      <c r="A247" s="105"/>
      <c r="B247" s="106"/>
      <c r="C247" s="107"/>
      <c r="D247" s="199"/>
      <c r="E247" s="200"/>
      <c r="F247" s="109"/>
      <c r="G247" s="110"/>
      <c r="H247" s="110"/>
      <c r="I247" s="110"/>
      <c r="J247" s="110"/>
      <c r="K247" s="110"/>
      <c r="L247" s="193"/>
      <c r="M247" s="112"/>
      <c r="N247" s="113"/>
      <c r="O247" s="113"/>
      <c r="P247" s="113"/>
      <c r="Q247" s="113"/>
      <c r="R247" s="113"/>
      <c r="S247" s="111"/>
      <c r="T247" s="114"/>
    </row>
    <row r="248" spans="1:20" ht="20.25" customHeight="1">
      <c r="A248" s="105"/>
      <c r="B248" s="106"/>
      <c r="C248" s="107"/>
      <c r="D248" s="199"/>
      <c r="E248" s="200"/>
      <c r="F248" s="109"/>
      <c r="G248" s="110"/>
      <c r="H248" s="110"/>
      <c r="I248" s="110"/>
      <c r="J248" s="110"/>
      <c r="K248" s="110"/>
      <c r="L248" s="193"/>
      <c r="M248" s="112"/>
      <c r="N248" s="113"/>
      <c r="O248" s="113"/>
      <c r="P248" s="113"/>
      <c r="Q248" s="113"/>
      <c r="R248" s="113"/>
      <c r="S248" s="111"/>
      <c r="T248" s="114"/>
    </row>
    <row r="249" spans="1:20" ht="20.25" customHeight="1">
      <c r="A249" s="105"/>
      <c r="B249" s="106"/>
      <c r="C249" s="107"/>
      <c r="D249" s="199"/>
      <c r="E249" s="200"/>
      <c r="F249" s="109"/>
      <c r="G249" s="110"/>
      <c r="H249" s="110"/>
      <c r="I249" s="110"/>
      <c r="J249" s="110"/>
      <c r="K249" s="110"/>
      <c r="L249" s="193"/>
      <c r="M249" s="112"/>
      <c r="N249" s="113"/>
      <c r="O249" s="113"/>
      <c r="P249" s="113"/>
      <c r="Q249" s="113"/>
      <c r="R249" s="113"/>
      <c r="S249" s="111"/>
      <c r="T249" s="114"/>
    </row>
    <row r="250" spans="1:20" ht="20.25" customHeight="1">
      <c r="A250" s="105"/>
      <c r="B250" s="106"/>
      <c r="C250" s="107"/>
      <c r="D250" s="199"/>
      <c r="E250" s="200"/>
      <c r="F250" s="109"/>
      <c r="G250" s="110"/>
      <c r="H250" s="110"/>
      <c r="I250" s="110"/>
      <c r="J250" s="110"/>
      <c r="K250" s="110"/>
      <c r="L250" s="193"/>
      <c r="M250" s="112"/>
      <c r="N250" s="113"/>
      <c r="O250" s="113"/>
      <c r="P250" s="113"/>
      <c r="Q250" s="113"/>
      <c r="R250" s="113"/>
      <c r="S250" s="111"/>
      <c r="T250" s="114"/>
    </row>
    <row r="251" spans="1:20" ht="20.25" customHeight="1">
      <c r="A251" s="105"/>
      <c r="B251" s="106"/>
      <c r="C251" s="107"/>
      <c r="D251" s="199"/>
      <c r="E251" s="200"/>
      <c r="F251" s="109"/>
      <c r="G251" s="110"/>
      <c r="H251" s="110"/>
      <c r="I251" s="110"/>
      <c r="J251" s="110"/>
      <c r="K251" s="110"/>
      <c r="L251" s="193"/>
      <c r="M251" s="112"/>
      <c r="N251" s="113"/>
      <c r="O251" s="113"/>
      <c r="P251" s="113"/>
      <c r="Q251" s="113"/>
      <c r="R251" s="113"/>
      <c r="S251" s="111"/>
      <c r="T251" s="114"/>
    </row>
    <row r="252" spans="1:20" ht="20.25" customHeight="1">
      <c r="A252" s="105"/>
      <c r="B252" s="106"/>
      <c r="C252" s="107"/>
      <c r="D252" s="199"/>
      <c r="E252" s="200"/>
      <c r="F252" s="109"/>
      <c r="G252" s="110"/>
      <c r="H252" s="110"/>
      <c r="I252" s="110"/>
      <c r="J252" s="110"/>
      <c r="K252" s="110"/>
      <c r="L252" s="193"/>
      <c r="M252" s="112"/>
      <c r="N252" s="113"/>
      <c r="O252" s="113"/>
      <c r="P252" s="113"/>
      <c r="Q252" s="113"/>
      <c r="R252" s="113"/>
      <c r="S252" s="111"/>
      <c r="T252" s="114"/>
    </row>
    <row r="253" spans="1:20" ht="20.25" customHeight="1">
      <c r="A253" s="105"/>
      <c r="B253" s="106"/>
      <c r="C253" s="107"/>
      <c r="D253" s="199"/>
      <c r="E253" s="200"/>
      <c r="F253" s="109"/>
      <c r="G253" s="110"/>
      <c r="H253" s="110"/>
      <c r="I253" s="110"/>
      <c r="J253" s="110"/>
      <c r="K253" s="110"/>
      <c r="L253" s="193"/>
      <c r="M253" s="112"/>
      <c r="N253" s="113"/>
      <c r="O253" s="113"/>
      <c r="P253" s="113"/>
      <c r="Q253" s="113"/>
      <c r="R253" s="113"/>
      <c r="S253" s="111"/>
      <c r="T253" s="114"/>
    </row>
    <row r="254" spans="1:20" ht="20.25" customHeight="1">
      <c r="A254" s="105"/>
      <c r="B254" s="106"/>
      <c r="C254" s="107"/>
      <c r="D254" s="199"/>
      <c r="E254" s="200"/>
      <c r="F254" s="109"/>
      <c r="G254" s="110"/>
      <c r="H254" s="110"/>
      <c r="I254" s="110"/>
      <c r="J254" s="110"/>
      <c r="K254" s="110"/>
      <c r="L254" s="193"/>
      <c r="M254" s="112"/>
      <c r="N254" s="113"/>
      <c r="O254" s="113"/>
      <c r="P254" s="113"/>
      <c r="Q254" s="113"/>
      <c r="R254" s="113"/>
      <c r="S254" s="111"/>
      <c r="T254" s="114"/>
    </row>
    <row r="255" spans="1:20" ht="20.25" customHeight="1">
      <c r="A255" s="105"/>
      <c r="B255" s="106"/>
      <c r="C255" s="107"/>
      <c r="D255" s="199"/>
      <c r="E255" s="200"/>
      <c r="F255" s="109"/>
      <c r="G255" s="110"/>
      <c r="H255" s="110"/>
      <c r="I255" s="110"/>
      <c r="J255" s="110"/>
      <c r="K255" s="110"/>
      <c r="L255" s="193"/>
      <c r="M255" s="112"/>
      <c r="N255" s="113"/>
      <c r="O255" s="113"/>
      <c r="P255" s="113"/>
      <c r="Q255" s="113"/>
      <c r="R255" s="113"/>
      <c r="S255" s="111"/>
      <c r="T255" s="114"/>
    </row>
    <row r="256" spans="1:20" ht="20.25" customHeight="1">
      <c r="A256" s="105"/>
      <c r="B256" s="106"/>
      <c r="C256" s="107"/>
      <c r="D256" s="199"/>
      <c r="E256" s="200"/>
      <c r="F256" s="109"/>
      <c r="G256" s="110"/>
      <c r="H256" s="110"/>
      <c r="I256" s="110"/>
      <c r="J256" s="110"/>
      <c r="K256" s="110"/>
      <c r="L256" s="193"/>
      <c r="M256" s="112"/>
      <c r="N256" s="113"/>
      <c r="O256" s="113"/>
      <c r="P256" s="113"/>
      <c r="Q256" s="113"/>
      <c r="R256" s="113"/>
      <c r="S256" s="111"/>
      <c r="T256" s="114"/>
    </row>
    <row r="257" spans="1:20" ht="20.25" customHeight="1">
      <c r="A257" s="105"/>
      <c r="B257" s="106"/>
      <c r="C257" s="107"/>
      <c r="D257" s="199"/>
      <c r="E257" s="200"/>
      <c r="F257" s="109"/>
      <c r="G257" s="110"/>
      <c r="H257" s="110"/>
      <c r="I257" s="110"/>
      <c r="J257" s="110"/>
      <c r="K257" s="110"/>
      <c r="L257" s="193"/>
      <c r="M257" s="112"/>
      <c r="N257" s="113"/>
      <c r="O257" s="113"/>
      <c r="P257" s="113"/>
      <c r="Q257" s="113"/>
      <c r="R257" s="113"/>
      <c r="S257" s="111"/>
      <c r="T257" s="114"/>
    </row>
    <row r="258" spans="1:20" ht="20.25" customHeight="1">
      <c r="A258" s="105"/>
      <c r="B258" s="106"/>
      <c r="C258" s="107"/>
      <c r="D258" s="199"/>
      <c r="E258" s="200"/>
      <c r="F258" s="109"/>
      <c r="G258" s="110"/>
      <c r="H258" s="110"/>
      <c r="I258" s="110"/>
      <c r="J258" s="110"/>
      <c r="K258" s="110"/>
      <c r="L258" s="193"/>
      <c r="M258" s="112"/>
      <c r="N258" s="113"/>
      <c r="O258" s="113"/>
      <c r="P258" s="113"/>
      <c r="Q258" s="113"/>
      <c r="R258" s="113"/>
      <c r="S258" s="111"/>
      <c r="T258" s="114"/>
    </row>
    <row r="259" spans="1:20" ht="20.25" customHeight="1">
      <c r="A259" s="105"/>
      <c r="B259" s="106"/>
      <c r="C259" s="107"/>
      <c r="D259" s="199"/>
      <c r="E259" s="200"/>
      <c r="F259" s="109"/>
      <c r="G259" s="110"/>
      <c r="H259" s="110"/>
      <c r="I259" s="110"/>
      <c r="J259" s="110"/>
      <c r="K259" s="110"/>
      <c r="L259" s="193"/>
      <c r="M259" s="112"/>
      <c r="N259" s="113"/>
      <c r="O259" s="113"/>
      <c r="P259" s="113"/>
      <c r="Q259" s="113"/>
      <c r="R259" s="113"/>
      <c r="S259" s="111"/>
      <c r="T259" s="114"/>
    </row>
    <row r="260" spans="1:20" ht="20.25" customHeight="1">
      <c r="A260" s="105"/>
      <c r="B260" s="106"/>
      <c r="C260" s="107"/>
      <c r="D260" s="199"/>
      <c r="E260" s="200"/>
      <c r="F260" s="109"/>
      <c r="G260" s="110"/>
      <c r="H260" s="110"/>
      <c r="I260" s="110"/>
      <c r="J260" s="110"/>
      <c r="K260" s="110"/>
      <c r="L260" s="193"/>
      <c r="M260" s="112"/>
      <c r="N260" s="113"/>
      <c r="O260" s="113"/>
      <c r="P260" s="113"/>
      <c r="Q260" s="113"/>
      <c r="R260" s="113"/>
      <c r="S260" s="111"/>
      <c r="T260" s="114"/>
    </row>
    <row r="261" spans="1:20" ht="20.25" customHeight="1">
      <c r="A261" s="105"/>
      <c r="B261" s="106"/>
      <c r="C261" s="107"/>
      <c r="D261" s="199"/>
      <c r="E261" s="200"/>
      <c r="F261" s="109"/>
      <c r="G261" s="110"/>
      <c r="H261" s="110"/>
      <c r="I261" s="110"/>
      <c r="J261" s="110"/>
      <c r="K261" s="110"/>
      <c r="L261" s="193"/>
      <c r="M261" s="112"/>
      <c r="N261" s="113"/>
      <c r="O261" s="113"/>
      <c r="P261" s="113"/>
      <c r="Q261" s="113"/>
      <c r="R261" s="113"/>
      <c r="S261" s="111"/>
      <c r="T261" s="114"/>
    </row>
    <row r="262" spans="1:20" ht="20.25" customHeight="1">
      <c r="A262" s="105"/>
      <c r="B262" s="106"/>
      <c r="C262" s="107"/>
      <c r="D262" s="199"/>
      <c r="E262" s="200"/>
      <c r="F262" s="109"/>
      <c r="G262" s="110"/>
      <c r="H262" s="110"/>
      <c r="I262" s="110"/>
      <c r="J262" s="110"/>
      <c r="K262" s="110"/>
      <c r="L262" s="193"/>
      <c r="M262" s="112"/>
      <c r="N262" s="113"/>
      <c r="O262" s="113"/>
      <c r="P262" s="113"/>
      <c r="Q262" s="113"/>
      <c r="R262" s="113"/>
      <c r="S262" s="111"/>
      <c r="T262" s="114"/>
    </row>
    <row r="263" spans="1:20" ht="20.25" customHeight="1">
      <c r="A263" s="105"/>
      <c r="B263" s="106"/>
      <c r="C263" s="107"/>
      <c r="D263" s="199"/>
      <c r="E263" s="200"/>
      <c r="F263" s="109"/>
      <c r="G263" s="110"/>
      <c r="H263" s="110"/>
      <c r="I263" s="110"/>
      <c r="J263" s="110"/>
      <c r="K263" s="110"/>
      <c r="L263" s="193"/>
      <c r="M263" s="112"/>
      <c r="N263" s="113"/>
      <c r="O263" s="113"/>
      <c r="P263" s="113"/>
      <c r="Q263" s="113"/>
      <c r="R263" s="113"/>
      <c r="S263" s="111"/>
      <c r="T263" s="114"/>
    </row>
    <row r="264" spans="1:20" ht="20.25" customHeight="1">
      <c r="A264" s="105"/>
      <c r="B264" s="106"/>
      <c r="C264" s="107"/>
      <c r="D264" s="199"/>
      <c r="E264" s="200"/>
      <c r="F264" s="109"/>
      <c r="G264" s="110"/>
      <c r="H264" s="110"/>
      <c r="I264" s="110"/>
      <c r="J264" s="110"/>
      <c r="K264" s="110"/>
      <c r="L264" s="193"/>
      <c r="M264" s="112"/>
      <c r="N264" s="113"/>
      <c r="O264" s="113"/>
      <c r="P264" s="113"/>
      <c r="Q264" s="113"/>
      <c r="R264" s="113"/>
      <c r="S264" s="111"/>
      <c r="T264" s="114"/>
    </row>
    <row r="265" spans="1:20" ht="20.25" customHeight="1">
      <c r="A265" s="105"/>
      <c r="B265" s="106"/>
      <c r="C265" s="107"/>
      <c r="D265" s="199"/>
      <c r="E265" s="200"/>
      <c r="F265" s="109"/>
      <c r="G265" s="110"/>
      <c r="H265" s="110"/>
      <c r="I265" s="110"/>
      <c r="J265" s="110"/>
      <c r="K265" s="110"/>
      <c r="L265" s="193"/>
      <c r="M265" s="112"/>
      <c r="N265" s="113"/>
      <c r="O265" s="113"/>
      <c r="P265" s="113"/>
      <c r="Q265" s="113"/>
      <c r="R265" s="113"/>
      <c r="S265" s="111"/>
      <c r="T265" s="114"/>
    </row>
    <row r="266" spans="1:20" ht="20.25" customHeight="1">
      <c r="A266" s="105"/>
      <c r="B266" s="106"/>
      <c r="C266" s="107"/>
      <c r="D266" s="199"/>
      <c r="E266" s="200"/>
      <c r="F266" s="109"/>
      <c r="G266" s="110"/>
      <c r="H266" s="110"/>
      <c r="I266" s="110"/>
      <c r="J266" s="110"/>
      <c r="K266" s="110"/>
      <c r="L266" s="193"/>
      <c r="M266" s="112"/>
      <c r="N266" s="113"/>
      <c r="O266" s="113"/>
      <c r="P266" s="113"/>
      <c r="Q266" s="113"/>
      <c r="R266" s="113"/>
      <c r="S266" s="111"/>
      <c r="T266" s="114"/>
    </row>
    <row r="267" spans="1:20" ht="20.25" customHeight="1">
      <c r="A267" s="105"/>
      <c r="B267" s="106"/>
      <c r="C267" s="107"/>
      <c r="D267" s="199"/>
      <c r="E267" s="200"/>
      <c r="F267" s="109"/>
      <c r="G267" s="110"/>
      <c r="H267" s="110"/>
      <c r="I267" s="110"/>
      <c r="J267" s="110"/>
      <c r="K267" s="110"/>
      <c r="L267" s="193"/>
      <c r="M267" s="112"/>
      <c r="N267" s="113"/>
      <c r="O267" s="113"/>
      <c r="P267" s="113"/>
      <c r="Q267" s="113"/>
      <c r="R267" s="113"/>
      <c r="S267" s="111"/>
      <c r="T267" s="114"/>
    </row>
    <row r="268" spans="1:20" ht="20.25" customHeight="1">
      <c r="A268" s="105"/>
      <c r="B268" s="106"/>
      <c r="C268" s="107"/>
      <c r="D268" s="199"/>
      <c r="E268" s="200"/>
      <c r="F268" s="109"/>
      <c r="G268" s="110"/>
      <c r="H268" s="110"/>
      <c r="I268" s="110"/>
      <c r="J268" s="110"/>
      <c r="K268" s="110"/>
      <c r="L268" s="193"/>
      <c r="M268" s="112"/>
      <c r="N268" s="113"/>
      <c r="O268" s="113"/>
      <c r="P268" s="113"/>
      <c r="Q268" s="113"/>
      <c r="R268" s="113"/>
      <c r="S268" s="111"/>
      <c r="T268" s="114"/>
    </row>
    <row r="269" spans="1:20" ht="20.25" customHeight="1">
      <c r="A269" s="105"/>
      <c r="B269" s="106"/>
      <c r="C269" s="107"/>
      <c r="D269" s="199"/>
      <c r="E269" s="200"/>
      <c r="F269" s="109"/>
      <c r="G269" s="110"/>
      <c r="H269" s="110"/>
      <c r="I269" s="110"/>
      <c r="J269" s="110"/>
      <c r="K269" s="110"/>
      <c r="L269" s="193"/>
      <c r="M269" s="112"/>
      <c r="N269" s="113"/>
      <c r="O269" s="113"/>
      <c r="P269" s="113"/>
      <c r="Q269" s="113"/>
      <c r="R269" s="113"/>
      <c r="S269" s="111"/>
      <c r="T269" s="114"/>
    </row>
    <row r="270" spans="1:20" ht="20.25" customHeight="1">
      <c r="A270" s="105"/>
      <c r="B270" s="106"/>
      <c r="C270" s="107"/>
      <c r="D270" s="199"/>
      <c r="E270" s="200"/>
      <c r="F270" s="109"/>
      <c r="G270" s="110"/>
      <c r="H270" s="110"/>
      <c r="I270" s="110"/>
      <c r="J270" s="110"/>
      <c r="K270" s="110"/>
      <c r="L270" s="193"/>
      <c r="M270" s="112"/>
      <c r="N270" s="113"/>
      <c r="O270" s="113"/>
      <c r="P270" s="113"/>
      <c r="Q270" s="113"/>
      <c r="R270" s="113"/>
      <c r="S270" s="111"/>
      <c r="T270" s="114"/>
    </row>
    <row r="271" spans="1:20" ht="20.25" customHeight="1">
      <c r="A271" s="105"/>
      <c r="B271" s="106"/>
      <c r="C271" s="107"/>
      <c r="D271" s="199"/>
      <c r="E271" s="200"/>
      <c r="F271" s="109"/>
      <c r="G271" s="110"/>
      <c r="H271" s="110"/>
      <c r="I271" s="110"/>
      <c r="J271" s="110"/>
      <c r="K271" s="110"/>
      <c r="L271" s="193"/>
      <c r="M271" s="112"/>
      <c r="N271" s="113"/>
      <c r="O271" s="113"/>
      <c r="P271" s="113"/>
      <c r="Q271" s="113"/>
      <c r="R271" s="113"/>
      <c r="S271" s="111"/>
      <c r="T271" s="114"/>
    </row>
    <row r="272" spans="1:20" ht="20.25" customHeight="1">
      <c r="A272" s="105"/>
      <c r="B272" s="106"/>
      <c r="C272" s="107"/>
      <c r="D272" s="199"/>
      <c r="E272" s="200"/>
      <c r="F272" s="109"/>
      <c r="G272" s="110"/>
      <c r="H272" s="110"/>
      <c r="I272" s="110"/>
      <c r="J272" s="110"/>
      <c r="K272" s="110"/>
      <c r="L272" s="193"/>
      <c r="M272" s="112"/>
      <c r="N272" s="113"/>
      <c r="O272" s="113"/>
      <c r="P272" s="113"/>
      <c r="Q272" s="113"/>
      <c r="R272" s="113"/>
      <c r="S272" s="111"/>
      <c r="T272" s="114"/>
    </row>
    <row r="273" spans="1:20" ht="20.25" customHeight="1">
      <c r="A273" s="105"/>
      <c r="B273" s="106"/>
      <c r="C273" s="107"/>
      <c r="D273" s="199"/>
      <c r="E273" s="200"/>
      <c r="F273" s="109"/>
      <c r="G273" s="110"/>
      <c r="H273" s="110"/>
      <c r="I273" s="110"/>
      <c r="J273" s="110"/>
      <c r="K273" s="110"/>
      <c r="L273" s="193"/>
      <c r="M273" s="112"/>
      <c r="N273" s="113"/>
      <c r="O273" s="113"/>
      <c r="P273" s="113"/>
      <c r="Q273" s="113"/>
      <c r="R273" s="113"/>
      <c r="S273" s="111"/>
      <c r="T273" s="114"/>
    </row>
    <row r="274" spans="1:20" ht="20.25" customHeight="1">
      <c r="A274" s="105"/>
      <c r="B274" s="106"/>
      <c r="C274" s="107"/>
      <c r="D274" s="199"/>
      <c r="E274" s="200"/>
      <c r="F274" s="109"/>
      <c r="G274" s="110"/>
      <c r="H274" s="110"/>
      <c r="I274" s="110"/>
      <c r="J274" s="110"/>
      <c r="K274" s="110"/>
      <c r="L274" s="193"/>
      <c r="M274" s="112"/>
      <c r="N274" s="113"/>
      <c r="O274" s="113"/>
      <c r="P274" s="113"/>
      <c r="Q274" s="113"/>
      <c r="R274" s="113"/>
      <c r="S274" s="111"/>
      <c r="T274" s="114"/>
    </row>
    <row r="275" spans="1:20" ht="20.25" customHeight="1">
      <c r="A275" s="105"/>
      <c r="B275" s="106"/>
      <c r="C275" s="107"/>
      <c r="D275" s="199"/>
      <c r="E275" s="200"/>
      <c r="F275" s="109"/>
      <c r="G275" s="110"/>
      <c r="H275" s="110"/>
      <c r="I275" s="110"/>
      <c r="J275" s="110"/>
      <c r="K275" s="110"/>
      <c r="L275" s="193"/>
      <c r="M275" s="112"/>
      <c r="N275" s="113"/>
      <c r="O275" s="113"/>
      <c r="P275" s="113"/>
      <c r="Q275" s="113"/>
      <c r="R275" s="113"/>
      <c r="S275" s="111"/>
      <c r="T275" s="114"/>
    </row>
    <row r="276" spans="1:20" ht="20.25" customHeight="1">
      <c r="A276" s="105"/>
      <c r="B276" s="106"/>
      <c r="C276" s="107"/>
      <c r="D276" s="199"/>
      <c r="E276" s="200"/>
      <c r="F276" s="109"/>
      <c r="G276" s="110"/>
      <c r="H276" s="110"/>
      <c r="I276" s="110"/>
      <c r="J276" s="110"/>
      <c r="K276" s="110"/>
      <c r="L276" s="193"/>
      <c r="M276" s="112"/>
      <c r="N276" s="113"/>
      <c r="O276" s="113"/>
      <c r="P276" s="113"/>
      <c r="Q276" s="113"/>
      <c r="R276" s="113"/>
      <c r="S276" s="111"/>
      <c r="T276" s="114"/>
    </row>
    <row r="277" spans="1:20" ht="20.25" customHeight="1">
      <c r="A277" s="105"/>
      <c r="B277" s="106"/>
      <c r="C277" s="107"/>
      <c r="D277" s="199"/>
      <c r="E277" s="200"/>
      <c r="F277" s="109"/>
      <c r="G277" s="110"/>
      <c r="H277" s="110"/>
      <c r="I277" s="110"/>
      <c r="J277" s="110"/>
      <c r="K277" s="110"/>
      <c r="L277" s="193"/>
      <c r="M277" s="112"/>
      <c r="N277" s="113"/>
      <c r="O277" s="113"/>
      <c r="P277" s="113"/>
      <c r="Q277" s="113"/>
      <c r="R277" s="113"/>
      <c r="S277" s="111"/>
      <c r="T277" s="114"/>
    </row>
    <row r="278" spans="1:20" ht="20.25" customHeight="1">
      <c r="A278" s="105"/>
      <c r="B278" s="106"/>
      <c r="C278" s="107"/>
      <c r="D278" s="199"/>
      <c r="E278" s="200"/>
      <c r="F278" s="109"/>
      <c r="G278" s="110"/>
      <c r="H278" s="110"/>
      <c r="I278" s="110"/>
      <c r="J278" s="110"/>
      <c r="K278" s="110"/>
      <c r="L278" s="193"/>
      <c r="M278" s="112"/>
      <c r="N278" s="113"/>
      <c r="O278" s="113"/>
      <c r="P278" s="113"/>
      <c r="Q278" s="113"/>
      <c r="R278" s="113"/>
      <c r="S278" s="111"/>
      <c r="T278" s="114"/>
    </row>
    <row r="279" spans="1:20" ht="20.25" customHeight="1">
      <c r="A279" s="105"/>
      <c r="B279" s="106"/>
      <c r="C279" s="107"/>
      <c r="D279" s="199"/>
      <c r="E279" s="200"/>
      <c r="F279" s="109"/>
      <c r="G279" s="110"/>
      <c r="H279" s="110"/>
      <c r="I279" s="110"/>
      <c r="J279" s="110"/>
      <c r="K279" s="110"/>
      <c r="L279" s="193"/>
      <c r="M279" s="112"/>
      <c r="N279" s="113"/>
      <c r="O279" s="113"/>
      <c r="P279" s="113"/>
      <c r="Q279" s="113"/>
      <c r="R279" s="113"/>
      <c r="S279" s="111"/>
      <c r="T279" s="114"/>
    </row>
    <row r="280" spans="1:20" ht="20.25" customHeight="1">
      <c r="A280" s="105"/>
      <c r="B280" s="106"/>
      <c r="C280" s="107"/>
      <c r="D280" s="199"/>
      <c r="E280" s="200"/>
      <c r="F280" s="109"/>
      <c r="G280" s="110"/>
      <c r="H280" s="110"/>
      <c r="I280" s="110"/>
      <c r="J280" s="110"/>
      <c r="K280" s="110"/>
      <c r="L280" s="193"/>
      <c r="M280" s="112"/>
      <c r="N280" s="113"/>
      <c r="O280" s="113"/>
      <c r="P280" s="113"/>
      <c r="Q280" s="113"/>
      <c r="R280" s="113"/>
      <c r="S280" s="111"/>
      <c r="T280" s="114"/>
    </row>
    <row r="281" spans="1:20" ht="20.25" customHeight="1">
      <c r="A281" s="105"/>
      <c r="B281" s="106"/>
      <c r="C281" s="107"/>
      <c r="D281" s="199"/>
      <c r="E281" s="200"/>
      <c r="F281" s="109"/>
      <c r="G281" s="110"/>
      <c r="H281" s="110"/>
      <c r="I281" s="110"/>
      <c r="J281" s="110"/>
      <c r="K281" s="110"/>
      <c r="L281" s="193"/>
      <c r="M281" s="112"/>
      <c r="N281" s="113"/>
      <c r="O281" s="113"/>
      <c r="P281" s="113"/>
      <c r="Q281" s="113"/>
      <c r="R281" s="113"/>
      <c r="S281" s="111"/>
      <c r="T281" s="114"/>
    </row>
    <row r="282" spans="1:20" ht="20.25" customHeight="1">
      <c r="A282" s="105"/>
      <c r="B282" s="106"/>
      <c r="C282" s="107"/>
      <c r="D282" s="199"/>
      <c r="E282" s="200"/>
      <c r="F282" s="109"/>
      <c r="G282" s="110"/>
      <c r="H282" s="110"/>
      <c r="I282" s="110"/>
      <c r="J282" s="110"/>
      <c r="K282" s="110"/>
      <c r="L282" s="193"/>
      <c r="M282" s="112"/>
      <c r="N282" s="113"/>
      <c r="O282" s="113"/>
      <c r="P282" s="113"/>
      <c r="Q282" s="113"/>
      <c r="R282" s="113"/>
      <c r="S282" s="111"/>
      <c r="T282" s="114"/>
    </row>
    <row r="283" spans="1:20" ht="20.25" customHeight="1">
      <c r="A283" s="105"/>
      <c r="B283" s="106"/>
      <c r="C283" s="107"/>
      <c r="D283" s="199"/>
      <c r="F283" s="109"/>
      <c r="G283" s="110"/>
      <c r="H283" s="110"/>
      <c r="I283" s="110"/>
      <c r="J283" s="110"/>
      <c r="K283" s="110"/>
      <c r="L283" s="193"/>
      <c r="M283" s="112"/>
      <c r="N283" s="113"/>
      <c r="O283" s="113"/>
      <c r="P283" s="113"/>
      <c r="Q283" s="113"/>
      <c r="R283" s="113"/>
      <c r="S283" s="111"/>
      <c r="T283" s="114"/>
    </row>
    <row r="284" spans="1:20" ht="20.25" customHeight="1">
      <c r="A284" s="105"/>
      <c r="B284" s="106"/>
      <c r="C284" s="107"/>
      <c r="D284" s="199"/>
      <c r="E284" s="200"/>
      <c r="F284" s="109"/>
      <c r="G284" s="110"/>
      <c r="H284" s="110"/>
      <c r="I284" s="110"/>
      <c r="J284" s="110"/>
      <c r="K284" s="110"/>
      <c r="L284" s="193"/>
      <c r="M284" s="112"/>
      <c r="N284" s="113"/>
      <c r="O284" s="113"/>
      <c r="P284" s="113"/>
      <c r="Q284" s="113"/>
      <c r="R284" s="113"/>
      <c r="S284" s="111"/>
      <c r="T284" s="114"/>
    </row>
    <row r="285" spans="1:20" ht="20.25" customHeight="1">
      <c r="A285" s="105"/>
      <c r="B285" s="106"/>
      <c r="C285" s="107"/>
      <c r="D285" s="199"/>
      <c r="E285" s="200"/>
      <c r="F285" s="109"/>
      <c r="G285" s="110"/>
      <c r="H285" s="110"/>
      <c r="I285" s="110"/>
      <c r="J285" s="110"/>
      <c r="K285" s="110"/>
      <c r="L285" s="193"/>
      <c r="M285" s="112"/>
      <c r="N285" s="113"/>
      <c r="O285" s="113"/>
      <c r="P285" s="113"/>
      <c r="Q285" s="113"/>
      <c r="R285" s="113"/>
      <c r="S285" s="111"/>
      <c r="T285" s="114"/>
    </row>
    <row r="286" spans="1:20" ht="20.25" customHeight="1">
      <c r="A286" s="105"/>
      <c r="B286" s="106"/>
      <c r="C286" s="107"/>
      <c r="D286" s="199"/>
      <c r="E286" s="200"/>
      <c r="F286" s="109"/>
      <c r="G286" s="110"/>
      <c r="H286" s="110"/>
      <c r="I286" s="110"/>
      <c r="J286" s="110"/>
      <c r="K286" s="110"/>
      <c r="L286" s="193"/>
      <c r="M286" s="112"/>
      <c r="N286" s="113"/>
      <c r="O286" s="113"/>
      <c r="P286" s="113"/>
      <c r="Q286" s="113"/>
      <c r="R286" s="113"/>
      <c r="S286" s="111"/>
      <c r="T286" s="114"/>
    </row>
    <row r="287" spans="1:20" ht="20.25" customHeight="1">
      <c r="A287" s="105"/>
      <c r="B287" s="106"/>
      <c r="C287" s="107"/>
      <c r="D287" s="199"/>
      <c r="E287" s="200"/>
      <c r="F287" s="109"/>
      <c r="G287" s="110"/>
      <c r="H287" s="110"/>
      <c r="I287" s="110"/>
      <c r="J287" s="110"/>
      <c r="K287" s="110"/>
      <c r="L287" s="193"/>
      <c r="M287" s="112"/>
      <c r="N287" s="113"/>
      <c r="O287" s="113"/>
      <c r="P287" s="113"/>
      <c r="Q287" s="113"/>
      <c r="R287" s="113"/>
      <c r="S287" s="111"/>
      <c r="T287" s="114"/>
    </row>
    <row r="288" spans="1:20" ht="20.25" customHeight="1">
      <c r="A288" s="105"/>
      <c r="B288" s="106"/>
      <c r="C288" s="107"/>
      <c r="D288" s="199"/>
      <c r="E288" s="200"/>
      <c r="F288" s="109"/>
      <c r="G288" s="110"/>
      <c r="H288" s="110"/>
      <c r="I288" s="110"/>
      <c r="J288" s="110"/>
      <c r="K288" s="110"/>
      <c r="L288" s="193"/>
      <c r="M288" s="112"/>
      <c r="N288" s="113"/>
      <c r="O288" s="113"/>
      <c r="P288" s="113"/>
      <c r="Q288" s="113"/>
      <c r="R288" s="113"/>
      <c r="S288" s="111"/>
      <c r="T288" s="114"/>
    </row>
    <row r="289" spans="1:20" ht="20.25" customHeight="1">
      <c r="A289" s="105"/>
      <c r="B289" s="106"/>
      <c r="C289" s="107"/>
      <c r="D289" s="199"/>
      <c r="E289" s="200"/>
      <c r="F289" s="109"/>
      <c r="G289" s="110"/>
      <c r="H289" s="110"/>
      <c r="I289" s="110"/>
      <c r="J289" s="110"/>
      <c r="K289" s="110"/>
      <c r="L289" s="193"/>
      <c r="M289" s="112"/>
      <c r="N289" s="113"/>
      <c r="O289" s="113"/>
      <c r="P289" s="113"/>
      <c r="Q289" s="113"/>
      <c r="R289" s="113"/>
      <c r="S289" s="111"/>
      <c r="T289" s="114"/>
    </row>
    <row r="290" spans="1:20" ht="20.25" customHeight="1">
      <c r="A290" s="105"/>
      <c r="B290" s="106"/>
      <c r="C290" s="107"/>
      <c r="D290" s="199"/>
      <c r="E290" s="200"/>
      <c r="F290" s="109"/>
      <c r="G290" s="110"/>
      <c r="H290" s="110"/>
      <c r="I290" s="110"/>
      <c r="J290" s="110"/>
      <c r="K290" s="110"/>
      <c r="L290" s="193"/>
      <c r="M290" s="112"/>
      <c r="N290" s="113"/>
      <c r="O290" s="113"/>
      <c r="P290" s="113"/>
      <c r="Q290" s="113"/>
      <c r="R290" s="113"/>
      <c r="S290" s="111"/>
      <c r="T290" s="114"/>
    </row>
    <row r="291" spans="1:20" ht="20.25" customHeight="1">
      <c r="A291" s="105"/>
      <c r="B291" s="106"/>
      <c r="C291" s="107"/>
      <c r="D291" s="199"/>
      <c r="E291" s="200"/>
      <c r="F291" s="109"/>
      <c r="G291" s="110"/>
      <c r="H291" s="110"/>
      <c r="I291" s="110"/>
      <c r="J291" s="110"/>
      <c r="K291" s="110"/>
      <c r="L291" s="193"/>
      <c r="M291" s="112"/>
      <c r="N291" s="113"/>
      <c r="O291" s="113"/>
      <c r="P291" s="113"/>
      <c r="Q291" s="113"/>
      <c r="R291" s="113"/>
      <c r="S291" s="111"/>
      <c r="T291" s="114"/>
    </row>
    <row r="292" spans="1:20" ht="20.25" customHeight="1">
      <c r="A292" s="105"/>
      <c r="B292" s="106"/>
      <c r="C292" s="107"/>
      <c r="D292" s="199"/>
      <c r="E292" s="200"/>
      <c r="F292" s="109"/>
      <c r="G292" s="110"/>
      <c r="H292" s="110"/>
      <c r="I292" s="110"/>
      <c r="J292" s="110"/>
      <c r="K292" s="110"/>
      <c r="L292" s="193"/>
      <c r="M292" s="112"/>
      <c r="N292" s="113"/>
      <c r="O292" s="113"/>
      <c r="P292" s="113"/>
      <c r="Q292" s="113"/>
      <c r="R292" s="113"/>
      <c r="S292" s="111"/>
      <c r="T292" s="114"/>
    </row>
    <row r="293" spans="1:20" ht="20.25" customHeight="1">
      <c r="A293" s="105"/>
      <c r="B293" s="106"/>
      <c r="C293" s="107"/>
      <c r="D293" s="199"/>
      <c r="E293" s="200"/>
      <c r="F293" s="109"/>
      <c r="G293" s="110"/>
      <c r="H293" s="110"/>
      <c r="I293" s="110"/>
      <c r="J293" s="110"/>
      <c r="K293" s="110"/>
      <c r="L293" s="193"/>
      <c r="M293" s="112"/>
      <c r="N293" s="113"/>
      <c r="O293" s="113"/>
      <c r="P293" s="113"/>
      <c r="Q293" s="113"/>
      <c r="R293" s="113"/>
      <c r="S293" s="111"/>
      <c r="T293" s="114"/>
    </row>
    <row r="294" spans="1:20" ht="20.25" customHeight="1">
      <c r="A294" s="105"/>
      <c r="B294" s="106"/>
      <c r="C294" s="107"/>
      <c r="D294" s="199"/>
      <c r="E294" s="200"/>
      <c r="F294" s="109"/>
      <c r="G294" s="110"/>
      <c r="H294" s="110"/>
      <c r="I294" s="110"/>
      <c r="J294" s="110"/>
      <c r="K294" s="110"/>
      <c r="L294" s="193"/>
      <c r="M294" s="112"/>
      <c r="N294" s="113"/>
      <c r="O294" s="113"/>
      <c r="P294" s="113"/>
      <c r="Q294" s="113"/>
      <c r="R294" s="113"/>
      <c r="S294" s="111"/>
      <c r="T294" s="114"/>
    </row>
    <row r="295" spans="1:20" ht="20.25" customHeight="1">
      <c r="A295" s="105"/>
      <c r="B295" s="106"/>
      <c r="C295" s="107"/>
      <c r="D295" s="199"/>
      <c r="E295" s="200"/>
      <c r="F295" s="109"/>
      <c r="G295" s="110"/>
      <c r="H295" s="110"/>
      <c r="I295" s="110"/>
      <c r="J295" s="110"/>
      <c r="K295" s="110"/>
      <c r="L295" s="193"/>
      <c r="M295" s="112"/>
      <c r="N295" s="113"/>
      <c r="O295" s="113"/>
      <c r="P295" s="113"/>
      <c r="Q295" s="113"/>
      <c r="R295" s="113"/>
      <c r="S295" s="111"/>
      <c r="T295" s="114"/>
    </row>
    <row r="296" spans="1:20" ht="20.25" customHeight="1">
      <c r="A296" s="105"/>
      <c r="B296" s="106"/>
      <c r="C296" s="107"/>
      <c r="D296" s="199"/>
      <c r="E296" s="200"/>
      <c r="F296" s="109"/>
      <c r="G296" s="110"/>
      <c r="H296" s="110"/>
      <c r="I296" s="110"/>
      <c r="J296" s="110"/>
      <c r="K296" s="110"/>
      <c r="L296" s="193"/>
      <c r="M296" s="112"/>
      <c r="N296" s="113"/>
      <c r="O296" s="113"/>
      <c r="P296" s="113"/>
      <c r="Q296" s="113"/>
      <c r="R296" s="113"/>
      <c r="S296" s="111"/>
      <c r="T296" s="114"/>
    </row>
    <row r="297" spans="1:20" ht="20.25" customHeight="1">
      <c r="A297" s="105"/>
      <c r="B297" s="106"/>
      <c r="C297" s="107"/>
      <c r="D297" s="199"/>
      <c r="E297" s="200"/>
      <c r="F297" s="109"/>
      <c r="G297" s="110"/>
      <c r="H297" s="110"/>
      <c r="I297" s="110"/>
      <c r="J297" s="110"/>
      <c r="K297" s="110"/>
      <c r="L297" s="193"/>
      <c r="M297" s="112"/>
      <c r="N297" s="113"/>
      <c r="O297" s="113"/>
      <c r="P297" s="113"/>
      <c r="Q297" s="113"/>
      <c r="R297" s="113"/>
      <c r="S297" s="111"/>
      <c r="T297" s="114"/>
    </row>
    <row r="298" spans="1:20" ht="20.25" customHeight="1">
      <c r="A298" s="105"/>
      <c r="B298" s="106"/>
      <c r="C298" s="107"/>
      <c r="D298" s="199"/>
      <c r="E298" s="200"/>
      <c r="F298" s="109"/>
      <c r="G298" s="110"/>
      <c r="H298" s="110"/>
      <c r="I298" s="110"/>
      <c r="J298" s="110"/>
      <c r="K298" s="110"/>
      <c r="L298" s="193"/>
      <c r="M298" s="112"/>
      <c r="N298" s="113"/>
      <c r="O298" s="113"/>
      <c r="P298" s="113"/>
      <c r="Q298" s="113"/>
      <c r="R298" s="113"/>
      <c r="S298" s="111"/>
      <c r="T298" s="114"/>
    </row>
    <row r="299" spans="1:20" ht="20.25" customHeight="1">
      <c r="A299" s="105"/>
      <c r="B299" s="106"/>
      <c r="C299" s="107"/>
      <c r="D299" s="199"/>
      <c r="E299" s="200"/>
      <c r="F299" s="109"/>
      <c r="G299" s="110"/>
      <c r="H299" s="110"/>
      <c r="I299" s="110"/>
      <c r="J299" s="110"/>
      <c r="K299" s="110"/>
      <c r="L299" s="193"/>
      <c r="M299" s="112"/>
      <c r="N299" s="113"/>
      <c r="O299" s="113"/>
      <c r="P299" s="113"/>
      <c r="Q299" s="113"/>
      <c r="R299" s="113"/>
      <c r="S299" s="111"/>
      <c r="T299" s="114"/>
    </row>
    <row r="300" spans="1:20" ht="20.25" customHeight="1">
      <c r="A300" s="105"/>
      <c r="B300" s="106"/>
      <c r="C300" s="107"/>
      <c r="D300" s="199"/>
      <c r="E300" s="200"/>
      <c r="F300" s="109"/>
      <c r="G300" s="110"/>
      <c r="H300" s="110"/>
      <c r="I300" s="110"/>
      <c r="J300" s="110"/>
      <c r="K300" s="110"/>
      <c r="L300" s="193"/>
      <c r="M300" s="112"/>
      <c r="N300" s="113"/>
      <c r="O300" s="113"/>
      <c r="P300" s="113"/>
      <c r="Q300" s="113"/>
      <c r="R300" s="113"/>
      <c r="S300" s="111"/>
      <c r="T300" s="114"/>
    </row>
    <row r="301" spans="1:20" ht="20.25" customHeight="1">
      <c r="A301" s="105"/>
      <c r="B301" s="106"/>
      <c r="C301" s="107"/>
      <c r="D301" s="199"/>
      <c r="E301" s="200"/>
      <c r="F301" s="109"/>
      <c r="G301" s="110"/>
      <c r="H301" s="110"/>
      <c r="I301" s="110"/>
      <c r="J301" s="110"/>
      <c r="K301" s="110"/>
      <c r="L301" s="193"/>
      <c r="M301" s="112"/>
      <c r="N301" s="113"/>
      <c r="O301" s="113"/>
      <c r="P301" s="113"/>
      <c r="Q301" s="113"/>
      <c r="R301" s="113"/>
      <c r="S301" s="111"/>
      <c r="T301" s="114"/>
    </row>
    <row r="302" spans="1:20" ht="20.25" customHeight="1">
      <c r="A302" s="105"/>
      <c r="B302" s="106"/>
      <c r="C302" s="107"/>
      <c r="D302" s="199"/>
      <c r="E302" s="200"/>
      <c r="F302" s="109"/>
      <c r="G302" s="110"/>
      <c r="H302" s="110"/>
      <c r="I302" s="110"/>
      <c r="J302" s="110"/>
      <c r="K302" s="110"/>
      <c r="L302" s="193"/>
      <c r="M302" s="112"/>
      <c r="N302" s="113"/>
      <c r="O302" s="113"/>
      <c r="P302" s="113"/>
      <c r="Q302" s="113"/>
      <c r="R302" s="113"/>
      <c r="S302" s="111"/>
      <c r="T302" s="114"/>
    </row>
    <row r="303" spans="1:20" ht="20.25" customHeight="1">
      <c r="A303" s="105"/>
      <c r="B303" s="106"/>
      <c r="C303" s="107"/>
      <c r="D303" s="199"/>
      <c r="E303" s="200"/>
      <c r="F303" s="109"/>
      <c r="G303" s="110"/>
      <c r="H303" s="110"/>
      <c r="I303" s="110"/>
      <c r="J303" s="110"/>
      <c r="K303" s="110"/>
      <c r="L303" s="193"/>
      <c r="M303" s="112"/>
      <c r="N303" s="113"/>
      <c r="O303" s="113"/>
      <c r="P303" s="113"/>
      <c r="Q303" s="113"/>
      <c r="R303" s="113"/>
      <c r="S303" s="111"/>
      <c r="T303" s="114"/>
    </row>
    <row r="304" spans="1:20" ht="20.25" customHeight="1">
      <c r="A304" s="105"/>
      <c r="B304" s="106"/>
      <c r="C304" s="107"/>
      <c r="D304" s="199"/>
      <c r="E304" s="200"/>
      <c r="F304" s="109"/>
      <c r="G304" s="110"/>
      <c r="H304" s="110"/>
      <c r="I304" s="110"/>
      <c r="J304" s="110"/>
      <c r="K304" s="110"/>
      <c r="L304" s="193"/>
      <c r="M304" s="112"/>
      <c r="N304" s="113"/>
      <c r="O304" s="113"/>
      <c r="P304" s="113"/>
      <c r="Q304" s="113"/>
      <c r="R304" s="113"/>
      <c r="S304" s="111"/>
      <c r="T304" s="114"/>
    </row>
    <row r="305" spans="1:20" ht="20.25" customHeight="1">
      <c r="A305" s="105"/>
      <c r="B305" s="106"/>
      <c r="C305" s="107"/>
      <c r="D305" s="199"/>
      <c r="E305" s="200"/>
      <c r="F305" s="109"/>
      <c r="G305" s="110"/>
      <c r="H305" s="110"/>
      <c r="I305" s="110"/>
      <c r="J305" s="110"/>
      <c r="K305" s="110"/>
      <c r="L305" s="193"/>
      <c r="M305" s="112"/>
      <c r="N305" s="113"/>
      <c r="O305" s="113"/>
      <c r="P305" s="113"/>
      <c r="Q305" s="113"/>
      <c r="R305" s="113"/>
      <c r="S305" s="111"/>
      <c r="T305" s="114"/>
    </row>
    <row r="306" spans="1:20" ht="20.25" customHeight="1">
      <c r="A306" s="105"/>
      <c r="B306" s="106"/>
      <c r="C306" s="107"/>
      <c r="D306" s="199"/>
      <c r="E306" s="200"/>
      <c r="F306" s="109"/>
      <c r="G306" s="110"/>
      <c r="H306" s="110"/>
      <c r="I306" s="110"/>
      <c r="J306" s="110"/>
      <c r="K306" s="110"/>
      <c r="L306" s="193"/>
      <c r="M306" s="112"/>
      <c r="N306" s="113"/>
      <c r="O306" s="113"/>
      <c r="P306" s="113"/>
      <c r="Q306" s="113"/>
      <c r="R306" s="113"/>
      <c r="S306" s="111"/>
      <c r="T306" s="114"/>
    </row>
    <row r="307" spans="1:20" ht="20.25" customHeight="1">
      <c r="A307" s="105"/>
      <c r="B307" s="106"/>
      <c r="C307" s="107"/>
      <c r="D307" s="199"/>
      <c r="E307" s="200"/>
      <c r="F307" s="109"/>
      <c r="G307" s="110"/>
      <c r="H307" s="110"/>
      <c r="I307" s="110"/>
      <c r="J307" s="110"/>
      <c r="K307" s="110"/>
      <c r="L307" s="193"/>
      <c r="M307" s="112"/>
      <c r="N307" s="113"/>
      <c r="O307" s="113"/>
      <c r="P307" s="113"/>
      <c r="Q307" s="113"/>
      <c r="R307" s="113"/>
      <c r="S307" s="111"/>
      <c r="T307" s="114"/>
    </row>
    <row r="308" spans="1:20" ht="20.25" customHeight="1">
      <c r="A308" s="105"/>
      <c r="B308" s="106"/>
      <c r="C308" s="107"/>
      <c r="D308" s="199"/>
      <c r="E308" s="200"/>
      <c r="F308" s="109"/>
      <c r="G308" s="110"/>
      <c r="H308" s="110"/>
      <c r="I308" s="110"/>
      <c r="J308" s="110"/>
      <c r="K308" s="110"/>
      <c r="L308" s="193"/>
      <c r="M308" s="112"/>
      <c r="N308" s="113"/>
      <c r="O308" s="113"/>
      <c r="P308" s="113"/>
      <c r="Q308" s="113"/>
      <c r="R308" s="113"/>
      <c r="S308" s="111"/>
      <c r="T308" s="114"/>
    </row>
    <row r="309" spans="1:20" ht="20.25" customHeight="1">
      <c r="A309" s="105"/>
      <c r="B309" s="106"/>
      <c r="C309" s="107"/>
      <c r="D309" s="199"/>
      <c r="E309" s="200"/>
      <c r="F309" s="109"/>
      <c r="G309" s="110"/>
      <c r="H309" s="110"/>
      <c r="I309" s="110"/>
      <c r="J309" s="110"/>
      <c r="K309" s="110"/>
      <c r="L309" s="193"/>
      <c r="M309" s="112"/>
      <c r="N309" s="113"/>
      <c r="O309" s="113"/>
      <c r="P309" s="113"/>
      <c r="Q309" s="113"/>
      <c r="R309" s="113"/>
      <c r="S309" s="111"/>
      <c r="T309" s="114"/>
    </row>
    <row r="310" spans="1:20" ht="20.25" customHeight="1">
      <c r="A310" s="105"/>
      <c r="B310" s="106"/>
      <c r="C310" s="107"/>
      <c r="D310" s="199"/>
      <c r="E310" s="200"/>
      <c r="F310" s="109"/>
      <c r="G310" s="110"/>
      <c r="H310" s="110"/>
      <c r="I310" s="110"/>
      <c r="J310" s="110"/>
      <c r="K310" s="110"/>
      <c r="L310" s="193"/>
      <c r="M310" s="112"/>
      <c r="N310" s="113"/>
      <c r="O310" s="113"/>
      <c r="P310" s="113"/>
      <c r="Q310" s="113"/>
      <c r="R310" s="113"/>
      <c r="S310" s="111"/>
      <c r="T310" s="114"/>
    </row>
    <row r="311" spans="1:20" ht="20.25" customHeight="1">
      <c r="A311" s="105"/>
      <c r="B311" s="106"/>
      <c r="C311" s="107"/>
      <c r="D311" s="199"/>
      <c r="E311" s="200"/>
      <c r="F311" s="109"/>
      <c r="G311" s="110"/>
      <c r="H311" s="110"/>
      <c r="I311" s="110"/>
      <c r="J311" s="110"/>
      <c r="K311" s="110"/>
      <c r="L311" s="193"/>
      <c r="M311" s="112"/>
      <c r="N311" s="113"/>
      <c r="O311" s="113"/>
      <c r="P311" s="113"/>
      <c r="Q311" s="113"/>
      <c r="R311" s="113"/>
      <c r="S311" s="111"/>
      <c r="T311" s="114"/>
    </row>
    <row r="312" spans="1:20" ht="20.25" customHeight="1">
      <c r="A312" s="105"/>
      <c r="B312" s="106"/>
      <c r="C312" s="107"/>
      <c r="D312" s="199"/>
      <c r="E312" s="200"/>
      <c r="F312" s="109"/>
      <c r="G312" s="110"/>
      <c r="H312" s="110"/>
      <c r="I312" s="110"/>
      <c r="J312" s="110"/>
      <c r="K312" s="110"/>
      <c r="L312" s="193"/>
      <c r="M312" s="112"/>
      <c r="N312" s="113"/>
      <c r="O312" s="113"/>
      <c r="P312" s="113"/>
      <c r="Q312" s="113"/>
      <c r="R312" s="113"/>
      <c r="S312" s="111"/>
      <c r="T312" s="114"/>
    </row>
    <row r="313" spans="1:20" ht="20.25" customHeight="1">
      <c r="A313" s="105"/>
      <c r="B313" s="106"/>
      <c r="C313" s="107"/>
      <c r="D313" s="199"/>
      <c r="E313" s="200"/>
      <c r="F313" s="109"/>
      <c r="G313" s="110"/>
      <c r="H313" s="110"/>
      <c r="I313" s="110"/>
      <c r="J313" s="110"/>
      <c r="K313" s="110"/>
      <c r="L313" s="193"/>
      <c r="M313" s="112"/>
      <c r="N313" s="113"/>
      <c r="O313" s="113"/>
      <c r="P313" s="113"/>
      <c r="Q313" s="113"/>
      <c r="R313" s="113"/>
      <c r="S313" s="111"/>
      <c r="T313" s="114"/>
    </row>
    <row r="314" spans="1:20" ht="20.25" customHeight="1">
      <c r="A314" s="105"/>
      <c r="B314" s="106"/>
      <c r="C314" s="107"/>
      <c r="D314" s="199"/>
      <c r="E314" s="200"/>
      <c r="F314" s="109"/>
      <c r="G314" s="110"/>
      <c r="H314" s="110"/>
      <c r="I314" s="110"/>
      <c r="J314" s="110"/>
      <c r="K314" s="110"/>
      <c r="L314" s="193"/>
      <c r="M314" s="112"/>
      <c r="N314" s="113"/>
      <c r="O314" s="113"/>
      <c r="P314" s="113"/>
      <c r="Q314" s="113"/>
      <c r="R314" s="113"/>
      <c r="S314" s="111"/>
      <c r="T314" s="114"/>
    </row>
    <row r="315" spans="1:20" ht="20.25" customHeight="1">
      <c r="A315" s="105"/>
      <c r="B315" s="106"/>
      <c r="C315" s="107"/>
      <c r="D315" s="199"/>
      <c r="E315" s="200"/>
      <c r="F315" s="109"/>
      <c r="G315" s="110"/>
      <c r="H315" s="110"/>
      <c r="I315" s="110"/>
      <c r="J315" s="110"/>
      <c r="K315" s="110"/>
      <c r="L315" s="193"/>
      <c r="M315" s="112"/>
      <c r="N315" s="113"/>
      <c r="O315" s="113"/>
      <c r="P315" s="113"/>
      <c r="Q315" s="113"/>
      <c r="R315" s="113"/>
      <c r="S315" s="111"/>
      <c r="T315" s="114"/>
    </row>
    <row r="316" spans="1:20" ht="20.25" customHeight="1">
      <c r="A316" s="105"/>
      <c r="B316" s="106"/>
      <c r="C316" s="107"/>
      <c r="D316" s="199"/>
      <c r="E316" s="200"/>
      <c r="F316" s="109"/>
      <c r="G316" s="110"/>
      <c r="H316" s="110"/>
      <c r="I316" s="110"/>
      <c r="J316" s="110"/>
      <c r="K316" s="110"/>
      <c r="L316" s="193"/>
      <c r="M316" s="112"/>
      <c r="N316" s="113"/>
      <c r="O316" s="113"/>
      <c r="P316" s="113"/>
      <c r="Q316" s="113"/>
      <c r="R316" s="113"/>
      <c r="S316" s="111"/>
      <c r="T316" s="114"/>
    </row>
    <row r="317" spans="1:20" ht="20.25" customHeight="1">
      <c r="A317" s="105"/>
      <c r="B317" s="106"/>
      <c r="C317" s="107"/>
      <c r="D317" s="199"/>
      <c r="E317" s="200"/>
      <c r="F317" s="109"/>
      <c r="G317" s="110"/>
      <c r="H317" s="110"/>
      <c r="I317" s="110"/>
      <c r="J317" s="110"/>
      <c r="K317" s="110"/>
      <c r="L317" s="193"/>
      <c r="M317" s="112"/>
      <c r="N317" s="113"/>
      <c r="O317" s="113"/>
      <c r="P317" s="113"/>
      <c r="Q317" s="113"/>
      <c r="R317" s="113"/>
      <c r="S317" s="111"/>
      <c r="T317" s="114"/>
    </row>
    <row r="318" spans="1:20" ht="20.25" customHeight="1">
      <c r="A318" s="105"/>
      <c r="B318" s="106"/>
      <c r="C318" s="107"/>
      <c r="D318" s="199"/>
      <c r="E318" s="200"/>
      <c r="F318" s="109"/>
      <c r="G318" s="110"/>
      <c r="H318" s="110"/>
      <c r="I318" s="110"/>
      <c r="J318" s="110"/>
      <c r="K318" s="110"/>
      <c r="L318" s="193"/>
      <c r="M318" s="112"/>
      <c r="N318" s="113"/>
      <c r="O318" s="113"/>
      <c r="P318" s="113"/>
      <c r="Q318" s="113"/>
      <c r="R318" s="113"/>
      <c r="S318" s="111"/>
      <c r="T318" s="114"/>
    </row>
    <row r="319" spans="1:20" ht="20.25" customHeight="1">
      <c r="A319" s="105"/>
      <c r="B319" s="106"/>
      <c r="C319" s="107"/>
      <c r="D319" s="199"/>
      <c r="E319" s="200"/>
      <c r="F319" s="109"/>
      <c r="G319" s="110"/>
      <c r="H319" s="110"/>
      <c r="I319" s="110"/>
      <c r="J319" s="110"/>
      <c r="K319" s="110"/>
      <c r="L319" s="193"/>
      <c r="M319" s="112"/>
      <c r="N319" s="113"/>
      <c r="O319" s="113"/>
      <c r="P319" s="113"/>
      <c r="Q319" s="113"/>
      <c r="R319" s="113"/>
      <c r="S319" s="111"/>
      <c r="T319" s="114"/>
    </row>
    <row r="320" spans="1:20" ht="20.25" customHeight="1">
      <c r="A320" s="105"/>
      <c r="B320" s="106"/>
      <c r="C320" s="107"/>
      <c r="D320" s="199"/>
      <c r="E320" s="200"/>
      <c r="F320" s="109"/>
      <c r="G320" s="110"/>
      <c r="H320" s="110"/>
      <c r="I320" s="110"/>
      <c r="J320" s="110"/>
      <c r="K320" s="110"/>
      <c r="L320" s="193"/>
      <c r="M320" s="112"/>
      <c r="N320" s="113"/>
      <c r="O320" s="113"/>
      <c r="P320" s="113"/>
      <c r="Q320" s="113"/>
      <c r="R320" s="113"/>
      <c r="S320" s="111"/>
      <c r="T320" s="114"/>
    </row>
    <row r="321" spans="1:20" ht="20.25" customHeight="1">
      <c r="A321" s="105"/>
      <c r="B321" s="106"/>
      <c r="C321" s="107"/>
      <c r="D321" s="199"/>
      <c r="E321" s="200"/>
      <c r="F321" s="109"/>
      <c r="G321" s="110"/>
      <c r="H321" s="110"/>
      <c r="I321" s="110"/>
      <c r="J321" s="110"/>
      <c r="K321" s="110"/>
      <c r="L321" s="193"/>
      <c r="M321" s="112"/>
      <c r="N321" s="113"/>
      <c r="O321" s="113"/>
      <c r="P321" s="113"/>
      <c r="Q321" s="113"/>
      <c r="R321" s="113"/>
      <c r="S321" s="111"/>
      <c r="T321" s="114"/>
    </row>
    <row r="322" spans="1:20" ht="20.25" customHeight="1">
      <c r="A322" s="105"/>
      <c r="B322" s="106"/>
      <c r="C322" s="107"/>
      <c r="D322" s="199"/>
      <c r="E322" s="200"/>
      <c r="F322" s="109"/>
      <c r="G322" s="110"/>
      <c r="H322" s="110"/>
      <c r="I322" s="110"/>
      <c r="J322" s="110"/>
      <c r="K322" s="110"/>
      <c r="L322" s="193"/>
      <c r="M322" s="112"/>
      <c r="N322" s="113"/>
      <c r="O322" s="113"/>
      <c r="P322" s="113"/>
      <c r="Q322" s="113"/>
      <c r="R322" s="113"/>
      <c r="S322" s="111"/>
      <c r="T322" s="114"/>
    </row>
    <row r="323" spans="1:20" ht="20.25" customHeight="1">
      <c r="A323" s="105"/>
      <c r="B323" s="106"/>
      <c r="C323" s="107"/>
      <c r="D323" s="199"/>
      <c r="E323" s="200"/>
      <c r="F323" s="109"/>
      <c r="G323" s="110"/>
      <c r="H323" s="110"/>
      <c r="I323" s="110"/>
      <c r="J323" s="110"/>
      <c r="K323" s="110"/>
      <c r="L323" s="193"/>
      <c r="M323" s="112"/>
      <c r="N323" s="113"/>
      <c r="O323" s="113"/>
      <c r="P323" s="113"/>
      <c r="Q323" s="113"/>
      <c r="R323" s="113"/>
      <c r="S323" s="111"/>
      <c r="T323" s="114"/>
    </row>
    <row r="324" spans="1:20" ht="20.25" customHeight="1">
      <c r="A324" s="105"/>
      <c r="B324" s="106"/>
      <c r="C324" s="107"/>
      <c r="D324" s="199"/>
      <c r="E324" s="200"/>
      <c r="F324" s="109"/>
      <c r="G324" s="110"/>
      <c r="H324" s="110"/>
      <c r="I324" s="110"/>
      <c r="J324" s="110"/>
      <c r="K324" s="110"/>
      <c r="L324" s="193"/>
      <c r="M324" s="112"/>
      <c r="N324" s="113"/>
      <c r="O324" s="113"/>
      <c r="P324" s="113"/>
      <c r="Q324" s="113"/>
      <c r="R324" s="113"/>
      <c r="S324" s="111"/>
      <c r="T324" s="114"/>
    </row>
    <row r="325" spans="1:20" ht="20.25" customHeight="1">
      <c r="A325" s="105"/>
      <c r="B325" s="106"/>
      <c r="C325" s="107"/>
      <c r="D325" s="199"/>
      <c r="E325" s="200"/>
      <c r="F325" s="109"/>
      <c r="G325" s="110"/>
      <c r="H325" s="110"/>
      <c r="I325" s="110"/>
      <c r="J325" s="110"/>
      <c r="K325" s="110"/>
      <c r="L325" s="193"/>
      <c r="M325" s="112"/>
      <c r="N325" s="113"/>
      <c r="O325" s="113"/>
      <c r="P325" s="113"/>
      <c r="Q325" s="113"/>
      <c r="R325" s="113"/>
      <c r="S325" s="111"/>
      <c r="T325" s="114"/>
    </row>
    <row r="326" spans="1:20" ht="20.25" customHeight="1">
      <c r="A326" s="105"/>
      <c r="B326" s="106"/>
      <c r="C326" s="107"/>
      <c r="D326" s="199"/>
      <c r="E326" s="200"/>
      <c r="F326" s="109"/>
      <c r="G326" s="110"/>
      <c r="H326" s="110"/>
      <c r="I326" s="110"/>
      <c r="J326" s="110"/>
      <c r="K326" s="110"/>
      <c r="L326" s="193"/>
      <c r="M326" s="112"/>
      <c r="N326" s="113"/>
      <c r="O326" s="113"/>
      <c r="P326" s="113"/>
      <c r="Q326" s="113"/>
      <c r="R326" s="113"/>
      <c r="S326" s="111"/>
      <c r="T326" s="114"/>
    </row>
    <row r="327" spans="1:20" ht="20.25" customHeight="1">
      <c r="A327" s="105"/>
      <c r="B327" s="106"/>
      <c r="C327" s="107"/>
      <c r="D327" s="199"/>
      <c r="E327" s="200"/>
      <c r="F327" s="109"/>
      <c r="G327" s="110"/>
      <c r="H327" s="110"/>
      <c r="I327" s="110"/>
      <c r="J327" s="110"/>
      <c r="K327" s="110"/>
      <c r="L327" s="193"/>
      <c r="M327" s="112"/>
      <c r="N327" s="113"/>
      <c r="O327" s="113"/>
      <c r="P327" s="113"/>
      <c r="Q327" s="113"/>
      <c r="R327" s="113"/>
      <c r="S327" s="111"/>
      <c r="T327" s="114"/>
    </row>
    <row r="328" spans="1:20" ht="20.25" customHeight="1">
      <c r="A328" s="105"/>
      <c r="B328" s="106"/>
      <c r="C328" s="107"/>
      <c r="D328" s="199"/>
      <c r="E328" s="200"/>
      <c r="F328" s="109"/>
      <c r="G328" s="110"/>
      <c r="H328" s="110"/>
      <c r="I328" s="110"/>
      <c r="J328" s="110"/>
      <c r="K328" s="110"/>
      <c r="L328" s="193"/>
      <c r="M328" s="112"/>
      <c r="N328" s="113"/>
      <c r="O328" s="113"/>
      <c r="P328" s="113"/>
      <c r="Q328" s="113"/>
      <c r="R328" s="113"/>
      <c r="S328" s="111"/>
      <c r="T328" s="114"/>
    </row>
    <row r="329" spans="1:20" ht="20.25" customHeight="1">
      <c r="A329" s="105"/>
      <c r="B329" s="106"/>
      <c r="C329" s="107"/>
      <c r="D329" s="199"/>
      <c r="E329" s="200"/>
      <c r="F329" s="109"/>
      <c r="G329" s="110"/>
      <c r="H329" s="110"/>
      <c r="I329" s="110"/>
      <c r="J329" s="110"/>
      <c r="K329" s="110"/>
      <c r="L329" s="193"/>
      <c r="M329" s="112"/>
      <c r="N329" s="113"/>
      <c r="O329" s="113"/>
      <c r="P329" s="113"/>
      <c r="Q329" s="113"/>
      <c r="R329" s="113"/>
      <c r="S329" s="111"/>
      <c r="T329" s="114"/>
    </row>
    <row r="330" spans="1:20" ht="20.25" customHeight="1">
      <c r="A330" s="105"/>
      <c r="B330" s="106"/>
      <c r="C330" s="107"/>
      <c r="D330" s="199"/>
      <c r="E330" s="200"/>
      <c r="F330" s="109"/>
      <c r="G330" s="110"/>
      <c r="H330" s="110"/>
      <c r="I330" s="110"/>
      <c r="J330" s="110"/>
      <c r="K330" s="110"/>
      <c r="L330" s="193"/>
      <c r="M330" s="112"/>
      <c r="N330" s="113"/>
      <c r="O330" s="113"/>
      <c r="P330" s="113"/>
      <c r="Q330" s="113"/>
      <c r="R330" s="113"/>
      <c r="S330" s="111"/>
      <c r="T330" s="114"/>
    </row>
    <row r="331" spans="1:20" ht="20.25" customHeight="1">
      <c r="A331" s="105"/>
      <c r="B331" s="106"/>
      <c r="C331" s="107"/>
      <c r="D331" s="199"/>
      <c r="E331" s="200"/>
      <c r="F331" s="109"/>
      <c r="G331" s="110"/>
      <c r="H331" s="110"/>
      <c r="I331" s="110"/>
      <c r="J331" s="110"/>
      <c r="K331" s="110"/>
      <c r="L331" s="193"/>
      <c r="M331" s="112"/>
      <c r="N331" s="113"/>
      <c r="O331" s="113"/>
      <c r="P331" s="113"/>
      <c r="Q331" s="113"/>
      <c r="R331" s="113"/>
      <c r="S331" s="111"/>
      <c r="T331" s="114"/>
    </row>
    <row r="332" spans="1:20" ht="20.25" customHeight="1">
      <c r="A332" s="105"/>
      <c r="B332" s="106"/>
      <c r="C332" s="107"/>
      <c r="D332" s="199"/>
      <c r="E332" s="200"/>
      <c r="F332" s="109"/>
      <c r="G332" s="110"/>
      <c r="H332" s="110"/>
      <c r="I332" s="110"/>
      <c r="J332" s="110"/>
      <c r="K332" s="110"/>
      <c r="L332" s="193"/>
      <c r="M332" s="112"/>
      <c r="N332" s="113"/>
      <c r="O332" s="113"/>
      <c r="P332" s="113"/>
      <c r="Q332" s="113"/>
      <c r="R332" s="113"/>
      <c r="S332" s="111"/>
      <c r="T332" s="114"/>
    </row>
    <row r="333" spans="1:20" ht="20.25" customHeight="1">
      <c r="A333" s="105"/>
      <c r="B333" s="106"/>
      <c r="C333" s="107"/>
      <c r="D333" s="199"/>
      <c r="E333" s="200"/>
      <c r="F333" s="109"/>
      <c r="G333" s="110"/>
      <c r="H333" s="110"/>
      <c r="I333" s="110"/>
      <c r="J333" s="110"/>
      <c r="K333" s="110"/>
      <c r="L333" s="193"/>
      <c r="M333" s="112"/>
      <c r="N333" s="113"/>
      <c r="O333" s="113"/>
      <c r="P333" s="113"/>
      <c r="Q333" s="113"/>
      <c r="R333" s="113"/>
      <c r="S333" s="111"/>
      <c r="T333" s="114"/>
    </row>
    <row r="334" spans="1:20" ht="20.25" customHeight="1">
      <c r="A334" s="105"/>
      <c r="B334" s="106"/>
      <c r="C334" s="107"/>
      <c r="D334" s="199"/>
      <c r="E334" s="200"/>
      <c r="F334" s="109"/>
      <c r="G334" s="110"/>
      <c r="H334" s="110"/>
      <c r="I334" s="110"/>
      <c r="J334" s="110"/>
      <c r="K334" s="110"/>
      <c r="L334" s="193"/>
      <c r="M334" s="112"/>
      <c r="N334" s="113"/>
      <c r="O334" s="113"/>
      <c r="P334" s="113"/>
      <c r="Q334" s="113"/>
      <c r="R334" s="113"/>
      <c r="S334" s="111"/>
      <c r="T334" s="114"/>
    </row>
    <row r="335" spans="1:20" ht="20.25" customHeight="1">
      <c r="A335" s="105"/>
      <c r="B335" s="106"/>
      <c r="C335" s="107"/>
      <c r="D335" s="199"/>
      <c r="E335" s="200"/>
      <c r="F335" s="109"/>
      <c r="G335" s="110"/>
      <c r="H335" s="110"/>
      <c r="I335" s="110"/>
      <c r="J335" s="110"/>
      <c r="K335" s="110"/>
      <c r="L335" s="193"/>
      <c r="M335" s="112"/>
      <c r="N335" s="113"/>
      <c r="O335" s="113"/>
      <c r="P335" s="113"/>
      <c r="Q335" s="113"/>
      <c r="R335" s="113"/>
      <c r="S335" s="111"/>
      <c r="T335" s="114"/>
    </row>
    <row r="336" spans="1:20" ht="20.25" customHeight="1">
      <c r="A336" s="105"/>
      <c r="B336" s="106"/>
      <c r="C336" s="107"/>
      <c r="D336" s="199"/>
      <c r="E336" s="200"/>
      <c r="F336" s="109"/>
      <c r="G336" s="110"/>
      <c r="H336" s="110"/>
      <c r="I336" s="110"/>
      <c r="J336" s="110"/>
      <c r="K336" s="110"/>
      <c r="L336" s="193"/>
      <c r="M336" s="112"/>
      <c r="N336" s="113"/>
      <c r="O336" s="113"/>
      <c r="P336" s="113"/>
      <c r="Q336" s="113"/>
      <c r="R336" s="113"/>
      <c r="S336" s="111"/>
      <c r="T336" s="114"/>
    </row>
    <row r="337" spans="1:20" ht="20.25" customHeight="1">
      <c r="A337" s="105"/>
      <c r="B337" s="106"/>
      <c r="C337" s="107"/>
      <c r="D337" s="199"/>
      <c r="E337" s="200"/>
      <c r="F337" s="109"/>
      <c r="G337" s="110"/>
      <c r="H337" s="110"/>
      <c r="I337" s="110"/>
      <c r="J337" s="110"/>
      <c r="K337" s="110"/>
      <c r="L337" s="193"/>
      <c r="M337" s="112"/>
      <c r="N337" s="113"/>
      <c r="O337" s="113"/>
      <c r="P337" s="113"/>
      <c r="Q337" s="113"/>
      <c r="R337" s="113"/>
      <c r="S337" s="111"/>
      <c r="T337" s="114"/>
    </row>
    <row r="338" spans="1:20" ht="20.25" customHeight="1">
      <c r="A338" s="105"/>
      <c r="B338" s="106"/>
      <c r="C338" s="107"/>
      <c r="D338" s="199"/>
      <c r="E338" s="200"/>
      <c r="F338" s="109"/>
      <c r="G338" s="110"/>
      <c r="H338" s="110"/>
      <c r="I338" s="110"/>
      <c r="J338" s="110"/>
      <c r="K338" s="110"/>
      <c r="L338" s="193"/>
      <c r="M338" s="112"/>
      <c r="N338" s="113"/>
      <c r="O338" s="113"/>
      <c r="P338" s="113"/>
      <c r="Q338" s="113"/>
      <c r="R338" s="113"/>
      <c r="S338" s="111"/>
      <c r="T338" s="114"/>
    </row>
    <row r="339" spans="1:20" ht="20.25" customHeight="1">
      <c r="A339" s="105"/>
      <c r="B339" s="106"/>
      <c r="C339" s="107"/>
      <c r="D339" s="199"/>
      <c r="E339" s="200"/>
      <c r="F339" s="109"/>
      <c r="G339" s="110"/>
      <c r="H339" s="110"/>
      <c r="I339" s="110"/>
      <c r="J339" s="110"/>
      <c r="K339" s="110"/>
      <c r="L339" s="193"/>
      <c r="M339" s="112"/>
      <c r="N339" s="113"/>
      <c r="O339" s="113"/>
      <c r="P339" s="113"/>
      <c r="Q339" s="113"/>
      <c r="R339" s="113"/>
      <c r="S339" s="111"/>
      <c r="T339" s="114"/>
    </row>
    <row r="340" spans="1:20" ht="20.25" customHeight="1">
      <c r="A340" s="105"/>
      <c r="B340" s="106"/>
      <c r="C340" s="107"/>
      <c r="D340" s="199"/>
      <c r="E340" s="200"/>
      <c r="F340" s="109"/>
      <c r="G340" s="110"/>
      <c r="H340" s="110"/>
      <c r="I340" s="110"/>
      <c r="J340" s="110"/>
      <c r="K340" s="110"/>
      <c r="L340" s="193"/>
      <c r="M340" s="112"/>
      <c r="N340" s="113"/>
      <c r="O340" s="113"/>
      <c r="P340" s="113"/>
      <c r="Q340" s="113"/>
      <c r="R340" s="113"/>
      <c r="S340" s="111"/>
      <c r="T340" s="114"/>
    </row>
    <row r="341" spans="1:20" ht="20.25" customHeight="1">
      <c r="A341" s="105"/>
      <c r="B341" s="106"/>
      <c r="C341" s="107"/>
      <c r="D341" s="199"/>
      <c r="E341" s="200"/>
      <c r="F341" s="109"/>
      <c r="G341" s="110"/>
      <c r="H341" s="110"/>
      <c r="I341" s="110"/>
      <c r="J341" s="110"/>
      <c r="K341" s="110"/>
      <c r="L341" s="193"/>
      <c r="M341" s="112"/>
      <c r="N341" s="113"/>
      <c r="O341" s="113"/>
      <c r="P341" s="113"/>
      <c r="Q341" s="113"/>
      <c r="R341" s="113"/>
      <c r="S341" s="111"/>
      <c r="T341" s="114"/>
    </row>
    <row r="342" spans="1:20" ht="20.25" customHeight="1">
      <c r="A342" s="105"/>
      <c r="B342" s="106"/>
      <c r="C342" s="107"/>
      <c r="D342" s="199"/>
      <c r="E342" s="200"/>
      <c r="F342" s="109"/>
      <c r="G342" s="110"/>
      <c r="H342" s="110"/>
      <c r="I342" s="110"/>
      <c r="J342" s="110"/>
      <c r="K342" s="110"/>
      <c r="L342" s="193"/>
      <c r="M342" s="112"/>
      <c r="N342" s="113"/>
      <c r="O342" s="113"/>
      <c r="P342" s="113"/>
      <c r="Q342" s="113"/>
      <c r="R342" s="113"/>
      <c r="S342" s="111"/>
      <c r="T342" s="114"/>
    </row>
    <row r="343" spans="1:20" ht="20.25" customHeight="1">
      <c r="A343" s="105"/>
      <c r="B343" s="106"/>
      <c r="C343" s="107"/>
      <c r="D343" s="199"/>
      <c r="E343" s="200"/>
      <c r="F343" s="109"/>
      <c r="G343" s="110"/>
      <c r="H343" s="110"/>
      <c r="I343" s="110"/>
      <c r="J343" s="110"/>
      <c r="K343" s="110"/>
      <c r="L343" s="193"/>
      <c r="M343" s="112"/>
      <c r="N343" s="113"/>
      <c r="O343" s="113"/>
      <c r="P343" s="113"/>
      <c r="Q343" s="113"/>
      <c r="R343" s="113"/>
      <c r="S343" s="111"/>
      <c r="T343" s="114"/>
    </row>
    <row r="344" spans="1:20" ht="20.25" customHeight="1">
      <c r="A344" s="105"/>
      <c r="B344" s="106"/>
      <c r="C344" s="107"/>
      <c r="D344" s="199"/>
      <c r="E344" s="200"/>
      <c r="F344" s="109"/>
      <c r="G344" s="110"/>
      <c r="H344" s="110"/>
      <c r="I344" s="110"/>
      <c r="J344" s="110"/>
      <c r="K344" s="110"/>
      <c r="L344" s="193"/>
      <c r="M344" s="112"/>
      <c r="N344" s="113"/>
      <c r="O344" s="113"/>
      <c r="P344" s="113"/>
      <c r="Q344" s="113"/>
      <c r="R344" s="113"/>
      <c r="S344" s="111"/>
      <c r="T344" s="114"/>
    </row>
    <row r="345" spans="1:20" ht="20.25" customHeight="1">
      <c r="A345" s="105"/>
      <c r="B345" s="106"/>
      <c r="C345" s="107"/>
      <c r="D345" s="199"/>
      <c r="E345" s="200"/>
      <c r="F345" s="109"/>
      <c r="G345" s="110"/>
      <c r="H345" s="110"/>
      <c r="I345" s="110"/>
      <c r="J345" s="110"/>
      <c r="K345" s="110"/>
      <c r="L345" s="193"/>
      <c r="M345" s="112"/>
      <c r="N345" s="113"/>
      <c r="O345" s="113"/>
      <c r="P345" s="113"/>
      <c r="Q345" s="113"/>
      <c r="R345" s="113"/>
      <c r="S345" s="111"/>
      <c r="T345" s="114"/>
    </row>
    <row r="346" spans="1:20" ht="20.25" customHeight="1">
      <c r="A346" s="105"/>
      <c r="B346" s="106"/>
      <c r="C346" s="107"/>
      <c r="D346" s="199"/>
      <c r="E346" s="200"/>
      <c r="F346" s="109"/>
      <c r="G346" s="110"/>
      <c r="H346" s="110"/>
      <c r="I346" s="110"/>
      <c r="J346" s="110"/>
      <c r="K346" s="110"/>
      <c r="L346" s="193"/>
      <c r="M346" s="112"/>
      <c r="N346" s="113"/>
      <c r="O346" s="113"/>
      <c r="P346" s="113"/>
      <c r="Q346" s="113"/>
      <c r="R346" s="113"/>
      <c r="S346" s="111"/>
      <c r="T346" s="114"/>
    </row>
    <row r="347" spans="1:20" ht="20.25" customHeight="1">
      <c r="A347" s="105"/>
      <c r="B347" s="106"/>
      <c r="C347" s="107"/>
      <c r="D347" s="199"/>
      <c r="E347" s="200"/>
      <c r="F347" s="109"/>
      <c r="G347" s="110"/>
      <c r="H347" s="110"/>
      <c r="I347" s="110"/>
      <c r="J347" s="110"/>
      <c r="K347" s="110"/>
      <c r="L347" s="193"/>
      <c r="M347" s="112"/>
      <c r="N347" s="113"/>
      <c r="O347" s="113"/>
      <c r="P347" s="113"/>
      <c r="Q347" s="113"/>
      <c r="R347" s="113"/>
      <c r="S347" s="111"/>
      <c r="T347" s="114"/>
    </row>
    <row r="348" spans="1:20" ht="20.25" customHeight="1">
      <c r="A348" s="105"/>
      <c r="B348" s="106"/>
      <c r="C348" s="107"/>
      <c r="D348" s="199"/>
      <c r="E348" s="200"/>
      <c r="F348" s="109"/>
      <c r="G348" s="110"/>
      <c r="H348" s="110"/>
      <c r="I348" s="110"/>
      <c r="J348" s="110"/>
      <c r="K348" s="110"/>
      <c r="L348" s="193"/>
      <c r="M348" s="112"/>
      <c r="N348" s="113"/>
      <c r="O348" s="113"/>
      <c r="P348" s="113"/>
      <c r="Q348" s="113"/>
      <c r="R348" s="113"/>
      <c r="S348" s="111"/>
      <c r="T348" s="114"/>
    </row>
    <row r="349" spans="1:20" ht="20.25" customHeight="1">
      <c r="A349" s="105"/>
      <c r="B349" s="106"/>
      <c r="C349" s="107"/>
      <c r="D349" s="199"/>
      <c r="E349" s="200"/>
      <c r="F349" s="109"/>
      <c r="G349" s="110"/>
      <c r="H349" s="110"/>
      <c r="I349" s="110"/>
      <c r="J349" s="110"/>
      <c r="K349" s="110"/>
      <c r="L349" s="193"/>
      <c r="M349" s="112"/>
      <c r="N349" s="113"/>
      <c r="O349" s="113"/>
      <c r="P349" s="113"/>
      <c r="Q349" s="113"/>
      <c r="R349" s="113"/>
      <c r="S349" s="111"/>
      <c r="T349" s="114"/>
    </row>
    <row r="350" spans="1:20" ht="20.25" customHeight="1">
      <c r="A350" s="105"/>
      <c r="B350" s="106"/>
      <c r="C350" s="107"/>
      <c r="D350" s="199"/>
      <c r="E350" s="200"/>
      <c r="F350" s="109"/>
      <c r="G350" s="110"/>
      <c r="H350" s="110"/>
      <c r="I350" s="110"/>
      <c r="J350" s="110"/>
      <c r="K350" s="110"/>
      <c r="L350" s="193"/>
      <c r="M350" s="112"/>
      <c r="N350" s="113"/>
      <c r="O350" s="113"/>
      <c r="P350" s="113"/>
      <c r="Q350" s="113"/>
      <c r="R350" s="113"/>
      <c r="S350" s="111"/>
      <c r="T350" s="114"/>
    </row>
    <row r="351" spans="1:20" ht="20.25" customHeight="1">
      <c r="A351" s="105"/>
      <c r="B351" s="106"/>
      <c r="C351" s="107"/>
      <c r="D351" s="199"/>
      <c r="E351" s="200"/>
      <c r="F351" s="109"/>
      <c r="G351" s="110"/>
      <c r="H351" s="110"/>
      <c r="I351" s="110"/>
      <c r="J351" s="110"/>
      <c r="K351" s="110"/>
      <c r="L351" s="193"/>
      <c r="M351" s="112"/>
      <c r="N351" s="113"/>
      <c r="O351" s="113"/>
      <c r="P351" s="113"/>
      <c r="Q351" s="113"/>
      <c r="R351" s="113"/>
      <c r="S351" s="111"/>
      <c r="T351" s="114"/>
    </row>
    <row r="352" spans="1:20" ht="20.25" customHeight="1">
      <c r="A352" s="105"/>
      <c r="B352" s="106"/>
      <c r="C352" s="107"/>
      <c r="D352" s="199"/>
      <c r="E352" s="200"/>
      <c r="F352" s="109"/>
      <c r="G352" s="110"/>
      <c r="H352" s="110"/>
      <c r="I352" s="110"/>
      <c r="J352" s="110"/>
      <c r="K352" s="110"/>
      <c r="L352" s="193"/>
      <c r="M352" s="112"/>
      <c r="N352" s="113"/>
      <c r="O352" s="113"/>
      <c r="P352" s="113"/>
      <c r="Q352" s="113"/>
      <c r="R352" s="113"/>
      <c r="S352" s="111"/>
      <c r="T352" s="114"/>
    </row>
    <row r="353" spans="1:20" ht="20.25" customHeight="1" thickBot="1">
      <c r="A353" s="115"/>
      <c r="B353" s="116"/>
      <c r="C353" s="117"/>
      <c r="D353" s="201"/>
      <c r="E353" s="202"/>
      <c r="F353" s="118"/>
      <c r="G353" s="119"/>
      <c r="H353" s="119"/>
      <c r="I353" s="119"/>
      <c r="J353" s="119"/>
      <c r="K353" s="119"/>
      <c r="L353" s="194"/>
      <c r="M353" s="121"/>
      <c r="N353" s="122"/>
      <c r="O353" s="122"/>
      <c r="P353" s="122"/>
      <c r="Q353" s="122"/>
      <c r="R353" s="122"/>
      <c r="S353" s="120"/>
      <c r="T353" s="123"/>
    </row>
  </sheetData>
  <sheetProtection selectLockedCells="1"/>
  <mergeCells count="10">
    <mergeCell ref="A1:B1"/>
    <mergeCell ref="F4:L4"/>
    <mergeCell ref="T3:T5"/>
    <mergeCell ref="A3:A5"/>
    <mergeCell ref="B3:B5"/>
    <mergeCell ref="C3:C5"/>
    <mergeCell ref="D3:D5"/>
    <mergeCell ref="E3:E5"/>
    <mergeCell ref="F3:S3"/>
    <mergeCell ref="M4:S4"/>
  </mergeCells>
  <phoneticPr fontId="2"/>
  <pageMargins left="0.8" right="0.27" top="0.55118110236220474" bottom="0.55118110236220474" header="0.51181102362204722" footer="0.51181102362204722"/>
  <pageSetup paperSize="9" scale="4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1"/>
  </sheetPr>
  <dimension ref="A1:T41"/>
  <sheetViews>
    <sheetView zoomScale="75" zoomScaleNormal="75" workbookViewId="0">
      <pane xSplit="2" ySplit="5" topLeftCell="C6" activePane="bottomRight" state="frozen"/>
      <selection activeCell="C3" sqref="C3:J3"/>
      <selection pane="topRight" activeCell="C3" sqref="C3:J3"/>
      <selection pane="bottomLeft" activeCell="C3" sqref="C3:J3"/>
      <selection pane="bottomRight" activeCell="A7" sqref="A7"/>
    </sheetView>
  </sheetViews>
  <sheetFormatPr defaultRowHeight="12"/>
  <cols>
    <col min="1" max="1" width="15.625" style="56" customWidth="1"/>
    <col min="2" max="2" width="17.625" style="56" customWidth="1"/>
    <col min="3" max="3" width="11.25" style="53" customWidth="1"/>
    <col min="4" max="4" width="19" style="53" customWidth="1"/>
    <col min="5" max="5" width="23.5" style="53" customWidth="1"/>
    <col min="6" max="19" width="5.75" style="53" customWidth="1"/>
    <col min="20" max="20" width="30.5" style="56" customWidth="1"/>
    <col min="21" max="16384" width="9" style="56"/>
  </cols>
  <sheetData>
    <row r="1" spans="1:20" ht="19.5" customHeight="1">
      <c r="A1" s="667" t="s">
        <v>173</v>
      </c>
      <c r="B1" s="667"/>
      <c r="C1" s="48"/>
      <c r="D1" s="48"/>
      <c r="F1" s="54"/>
      <c r="G1" s="54"/>
      <c r="H1" s="54"/>
      <c r="I1" s="54"/>
      <c r="T1" s="55"/>
    </row>
    <row r="2" spans="1:20" ht="23.25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s="53" customFormat="1" ht="14.25" customHeight="1">
      <c r="A3" s="672" t="s">
        <v>130</v>
      </c>
      <c r="B3" s="675" t="s">
        <v>131</v>
      </c>
      <c r="C3" s="678" t="s">
        <v>157</v>
      </c>
      <c r="D3" s="681" t="s">
        <v>158</v>
      </c>
      <c r="E3" s="669" t="s">
        <v>159</v>
      </c>
      <c r="F3" s="633" t="s">
        <v>132</v>
      </c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69" t="s">
        <v>135</v>
      </c>
    </row>
    <row r="4" spans="1:20" s="53" customFormat="1" ht="14.25" customHeight="1">
      <c r="A4" s="673"/>
      <c r="B4" s="676"/>
      <c r="C4" s="679"/>
      <c r="D4" s="682"/>
      <c r="E4" s="670"/>
      <c r="F4" s="586" t="s">
        <v>133</v>
      </c>
      <c r="G4" s="668"/>
      <c r="H4" s="668"/>
      <c r="I4" s="668"/>
      <c r="J4" s="668"/>
      <c r="K4" s="668"/>
      <c r="L4" s="668"/>
      <c r="M4" s="685" t="s">
        <v>134</v>
      </c>
      <c r="N4" s="668"/>
      <c r="O4" s="668"/>
      <c r="P4" s="668"/>
      <c r="Q4" s="668"/>
      <c r="R4" s="668"/>
      <c r="S4" s="668"/>
      <c r="T4" s="670"/>
    </row>
    <row r="5" spans="1:20" s="53" customFormat="1" ht="14.25" customHeight="1" thickBot="1">
      <c r="A5" s="674"/>
      <c r="B5" s="677"/>
      <c r="C5" s="680"/>
      <c r="D5" s="683"/>
      <c r="E5" s="684"/>
      <c r="F5" s="130" t="s">
        <v>160</v>
      </c>
      <c r="G5" s="127" t="s">
        <v>161</v>
      </c>
      <c r="H5" s="127" t="s">
        <v>162</v>
      </c>
      <c r="I5" s="127" t="s">
        <v>163</v>
      </c>
      <c r="J5" s="127" t="s">
        <v>164</v>
      </c>
      <c r="K5" s="127" t="s">
        <v>165</v>
      </c>
      <c r="L5" s="139" t="s">
        <v>52</v>
      </c>
      <c r="M5" s="145" t="s">
        <v>166</v>
      </c>
      <c r="N5" s="127" t="s">
        <v>167</v>
      </c>
      <c r="O5" s="127" t="s">
        <v>168</v>
      </c>
      <c r="P5" s="127" t="s">
        <v>169</v>
      </c>
      <c r="Q5" s="127" t="s">
        <v>170</v>
      </c>
      <c r="R5" s="127" t="s">
        <v>171</v>
      </c>
      <c r="S5" s="144" t="s">
        <v>52</v>
      </c>
      <c r="T5" s="671"/>
    </row>
    <row r="6" spans="1:20" ht="20.25" customHeight="1">
      <c r="A6" s="96"/>
      <c r="B6" s="97"/>
      <c r="C6" s="98"/>
      <c r="D6" s="99"/>
      <c r="E6" s="100"/>
      <c r="F6" s="208"/>
      <c r="G6" s="209"/>
      <c r="H6" s="209"/>
      <c r="I6" s="209"/>
      <c r="J6" s="209"/>
      <c r="K6" s="101"/>
      <c r="L6" s="195"/>
      <c r="M6" s="102"/>
      <c r="N6" s="103"/>
      <c r="O6" s="103"/>
      <c r="P6" s="103"/>
      <c r="Q6" s="103"/>
      <c r="R6" s="103"/>
      <c r="S6" s="192"/>
      <c r="T6" s="104"/>
    </row>
    <row r="7" spans="1:20" ht="20.25" customHeight="1">
      <c r="A7" s="105"/>
      <c r="B7" s="106"/>
      <c r="C7" s="107"/>
      <c r="D7" s="199"/>
      <c r="E7" s="200"/>
      <c r="F7" s="109"/>
      <c r="G7" s="110"/>
      <c r="H7" s="110"/>
      <c r="I7" s="110"/>
      <c r="J7" s="110"/>
      <c r="K7" s="110"/>
      <c r="L7" s="193"/>
      <c r="M7" s="112"/>
      <c r="N7" s="113"/>
      <c r="O7" s="113"/>
      <c r="P7" s="113"/>
      <c r="Q7" s="113"/>
      <c r="R7" s="113"/>
      <c r="S7" s="111"/>
      <c r="T7" s="114"/>
    </row>
    <row r="8" spans="1:20" ht="20.25" customHeight="1">
      <c r="A8" s="105"/>
      <c r="B8" s="106"/>
      <c r="C8" s="107"/>
      <c r="D8" s="199"/>
      <c r="E8" s="200"/>
      <c r="F8" s="109"/>
      <c r="G8" s="110"/>
      <c r="H8" s="110"/>
      <c r="I8" s="110"/>
      <c r="J8" s="110"/>
      <c r="K8" s="110"/>
      <c r="L8" s="193"/>
      <c r="M8" s="112"/>
      <c r="N8" s="113"/>
      <c r="O8" s="113"/>
      <c r="P8" s="113"/>
      <c r="Q8" s="113"/>
      <c r="R8" s="113"/>
      <c r="S8" s="111"/>
      <c r="T8" s="114"/>
    </row>
    <row r="9" spans="1:20" ht="20.25" customHeight="1">
      <c r="A9" s="105"/>
      <c r="B9" s="106"/>
      <c r="C9" s="107"/>
      <c r="D9" s="199"/>
      <c r="E9" s="200"/>
      <c r="F9" s="109"/>
      <c r="G9" s="110"/>
      <c r="H9" s="110"/>
      <c r="I9" s="110"/>
      <c r="J9" s="110"/>
      <c r="K9" s="110"/>
      <c r="L9" s="193"/>
      <c r="M9" s="112"/>
      <c r="N9" s="113"/>
      <c r="O9" s="113"/>
      <c r="P9" s="113"/>
      <c r="Q9" s="113"/>
      <c r="R9" s="113"/>
      <c r="S9" s="111"/>
      <c r="T9" s="114"/>
    </row>
    <row r="10" spans="1:20" ht="20.25" customHeight="1">
      <c r="A10" s="105"/>
      <c r="B10" s="106"/>
      <c r="C10" s="107"/>
      <c r="D10" s="199"/>
      <c r="E10" s="200"/>
      <c r="F10" s="109"/>
      <c r="G10" s="110"/>
      <c r="H10" s="110"/>
      <c r="I10" s="110"/>
      <c r="J10" s="110"/>
      <c r="K10" s="110"/>
      <c r="L10" s="193"/>
      <c r="M10" s="112"/>
      <c r="N10" s="113"/>
      <c r="O10" s="113"/>
      <c r="P10" s="113"/>
      <c r="Q10" s="113"/>
      <c r="R10" s="113"/>
      <c r="S10" s="111"/>
      <c r="T10" s="114"/>
    </row>
    <row r="11" spans="1:20" ht="20.25" customHeight="1">
      <c r="A11" s="105"/>
      <c r="B11" s="106"/>
      <c r="C11" s="107"/>
      <c r="D11" s="199"/>
      <c r="E11" s="200"/>
      <c r="F11" s="109"/>
      <c r="G11" s="110"/>
      <c r="H11" s="110"/>
      <c r="I11" s="110"/>
      <c r="J11" s="110"/>
      <c r="K11" s="110"/>
      <c r="L11" s="193"/>
      <c r="M11" s="112"/>
      <c r="N11" s="113"/>
      <c r="O11" s="113"/>
      <c r="P11" s="113"/>
      <c r="Q11" s="113"/>
      <c r="R11" s="113"/>
      <c r="S11" s="111"/>
      <c r="T11" s="114"/>
    </row>
    <row r="12" spans="1:20" ht="20.25" customHeight="1">
      <c r="A12" s="105"/>
      <c r="B12" s="106"/>
      <c r="C12" s="107"/>
      <c r="D12" s="199"/>
      <c r="E12" s="200"/>
      <c r="F12" s="109"/>
      <c r="G12" s="110"/>
      <c r="H12" s="110"/>
      <c r="I12" s="110"/>
      <c r="J12" s="110"/>
      <c r="K12" s="110"/>
      <c r="L12" s="193"/>
      <c r="M12" s="112"/>
      <c r="N12" s="113"/>
      <c r="O12" s="113"/>
      <c r="P12" s="113"/>
      <c r="Q12" s="113"/>
      <c r="R12" s="113"/>
      <c r="S12" s="111"/>
      <c r="T12" s="114"/>
    </row>
    <row r="13" spans="1:20" ht="20.25" customHeight="1">
      <c r="A13" s="105"/>
      <c r="B13" s="106"/>
      <c r="C13" s="107"/>
      <c r="D13" s="199"/>
      <c r="E13" s="200"/>
      <c r="F13" s="109"/>
      <c r="G13" s="110"/>
      <c r="H13" s="110"/>
      <c r="I13" s="110"/>
      <c r="J13" s="110"/>
      <c r="K13" s="110"/>
      <c r="L13" s="193"/>
      <c r="M13" s="112"/>
      <c r="N13" s="113"/>
      <c r="O13" s="113"/>
      <c r="P13" s="113"/>
      <c r="Q13" s="113"/>
      <c r="R13" s="113"/>
      <c r="S13" s="111"/>
      <c r="T13" s="114"/>
    </row>
    <row r="14" spans="1:20" ht="20.25" customHeight="1">
      <c r="A14" s="105"/>
      <c r="B14" s="106"/>
      <c r="C14" s="107"/>
      <c r="D14" s="199"/>
      <c r="E14" s="200"/>
      <c r="F14" s="109"/>
      <c r="G14" s="110"/>
      <c r="H14" s="110"/>
      <c r="I14" s="110"/>
      <c r="J14" s="110"/>
      <c r="K14" s="110"/>
      <c r="L14" s="193"/>
      <c r="M14" s="112"/>
      <c r="N14" s="113"/>
      <c r="O14" s="113"/>
      <c r="P14" s="113"/>
      <c r="Q14" s="113"/>
      <c r="R14" s="113"/>
      <c r="S14" s="111"/>
      <c r="T14" s="114"/>
    </row>
    <row r="15" spans="1:20" ht="20.25" customHeight="1">
      <c r="A15" s="105"/>
      <c r="B15" s="106"/>
      <c r="C15" s="107"/>
      <c r="D15" s="199"/>
      <c r="E15" s="200"/>
      <c r="F15" s="109"/>
      <c r="G15" s="110"/>
      <c r="H15" s="110"/>
      <c r="I15" s="110"/>
      <c r="J15" s="110"/>
      <c r="K15" s="110"/>
      <c r="L15" s="193"/>
      <c r="M15" s="112"/>
      <c r="N15" s="113"/>
      <c r="O15" s="113"/>
      <c r="P15" s="113"/>
      <c r="Q15" s="113"/>
      <c r="R15" s="113"/>
      <c r="S15" s="111"/>
      <c r="T15" s="114"/>
    </row>
    <row r="16" spans="1:20" ht="20.25" customHeight="1">
      <c r="A16" s="105"/>
      <c r="B16" s="106"/>
      <c r="C16" s="107"/>
      <c r="D16" s="199"/>
      <c r="E16" s="200"/>
      <c r="F16" s="109"/>
      <c r="G16" s="110"/>
      <c r="H16" s="110"/>
      <c r="I16" s="110"/>
      <c r="J16" s="110"/>
      <c r="K16" s="110"/>
      <c r="L16" s="193"/>
      <c r="M16" s="112"/>
      <c r="N16" s="113"/>
      <c r="O16" s="113"/>
      <c r="P16" s="113"/>
      <c r="Q16" s="113"/>
      <c r="R16" s="113"/>
      <c r="S16" s="111"/>
      <c r="T16" s="114"/>
    </row>
    <row r="17" spans="1:20" ht="20.25" customHeight="1">
      <c r="A17" s="105"/>
      <c r="B17" s="106"/>
      <c r="C17" s="107"/>
      <c r="D17" s="199"/>
      <c r="E17" s="200"/>
      <c r="F17" s="109"/>
      <c r="G17" s="110"/>
      <c r="H17" s="110"/>
      <c r="I17" s="110"/>
      <c r="J17" s="110"/>
      <c r="K17" s="110"/>
      <c r="L17" s="193"/>
      <c r="M17" s="112"/>
      <c r="N17" s="113"/>
      <c r="O17" s="113"/>
      <c r="P17" s="113"/>
      <c r="Q17" s="113"/>
      <c r="R17" s="113"/>
      <c r="S17" s="111"/>
      <c r="T17" s="114"/>
    </row>
    <row r="18" spans="1:20" ht="20.25" customHeight="1">
      <c r="A18" s="105"/>
      <c r="B18" s="106"/>
      <c r="C18" s="107"/>
      <c r="D18" s="199"/>
      <c r="E18" s="200"/>
      <c r="F18" s="109"/>
      <c r="G18" s="110"/>
      <c r="H18" s="110"/>
      <c r="I18" s="110"/>
      <c r="J18" s="110"/>
      <c r="K18" s="110"/>
      <c r="L18" s="193"/>
      <c r="M18" s="112"/>
      <c r="N18" s="113"/>
      <c r="O18" s="113"/>
      <c r="P18" s="113"/>
      <c r="Q18" s="113"/>
      <c r="R18" s="113"/>
      <c r="S18" s="111"/>
      <c r="T18" s="114"/>
    </row>
    <row r="19" spans="1:20" ht="20.25" customHeight="1">
      <c r="A19" s="105"/>
      <c r="B19" s="106"/>
      <c r="C19" s="107"/>
      <c r="D19" s="199"/>
      <c r="E19" s="200"/>
      <c r="F19" s="109"/>
      <c r="G19" s="110"/>
      <c r="H19" s="110"/>
      <c r="I19" s="110"/>
      <c r="J19" s="110"/>
      <c r="K19" s="110"/>
      <c r="L19" s="193"/>
      <c r="M19" s="112"/>
      <c r="N19" s="113"/>
      <c r="O19" s="113"/>
      <c r="P19" s="113"/>
      <c r="Q19" s="113"/>
      <c r="R19" s="113"/>
      <c r="S19" s="111"/>
      <c r="T19" s="114"/>
    </row>
    <row r="20" spans="1:20" ht="20.25" customHeight="1">
      <c r="A20" s="105"/>
      <c r="B20" s="106"/>
      <c r="C20" s="107"/>
      <c r="D20" s="199"/>
      <c r="E20" s="200"/>
      <c r="F20" s="109"/>
      <c r="G20" s="110"/>
      <c r="H20" s="110"/>
      <c r="I20" s="110"/>
      <c r="J20" s="110"/>
      <c r="K20" s="110"/>
      <c r="L20" s="193"/>
      <c r="M20" s="112"/>
      <c r="N20" s="113"/>
      <c r="O20" s="113"/>
      <c r="P20" s="113"/>
      <c r="Q20" s="113"/>
      <c r="R20" s="113"/>
      <c r="S20" s="111"/>
      <c r="T20" s="114"/>
    </row>
    <row r="21" spans="1:20" ht="20.25" customHeight="1">
      <c r="A21" s="105"/>
      <c r="B21" s="106"/>
      <c r="C21" s="107"/>
      <c r="D21" s="199"/>
      <c r="E21" s="200"/>
      <c r="F21" s="109"/>
      <c r="G21" s="110"/>
      <c r="H21" s="110"/>
      <c r="I21" s="110"/>
      <c r="J21" s="110"/>
      <c r="K21" s="110"/>
      <c r="L21" s="193"/>
      <c r="M21" s="112"/>
      <c r="N21" s="113"/>
      <c r="O21" s="113"/>
      <c r="P21" s="113"/>
      <c r="Q21" s="113"/>
      <c r="R21" s="113"/>
      <c r="S21" s="111"/>
      <c r="T21" s="114"/>
    </row>
    <row r="22" spans="1:20" ht="20.25" customHeight="1">
      <c r="A22" s="105"/>
      <c r="B22" s="106"/>
      <c r="C22" s="107"/>
      <c r="D22" s="199"/>
      <c r="E22" s="200"/>
      <c r="F22" s="109"/>
      <c r="G22" s="110"/>
      <c r="H22" s="110"/>
      <c r="I22" s="110"/>
      <c r="J22" s="110"/>
      <c r="K22" s="110"/>
      <c r="L22" s="193"/>
      <c r="M22" s="112"/>
      <c r="N22" s="113"/>
      <c r="O22" s="113"/>
      <c r="P22" s="113"/>
      <c r="Q22" s="113"/>
      <c r="R22" s="113"/>
      <c r="S22" s="111"/>
      <c r="T22" s="114"/>
    </row>
    <row r="23" spans="1:20" ht="20.25" customHeight="1">
      <c r="A23" s="105"/>
      <c r="B23" s="106"/>
      <c r="C23" s="107"/>
      <c r="D23" s="199"/>
      <c r="E23" s="200"/>
      <c r="F23" s="109"/>
      <c r="G23" s="110"/>
      <c r="H23" s="110"/>
      <c r="I23" s="110"/>
      <c r="J23" s="110"/>
      <c r="K23" s="110"/>
      <c r="L23" s="193"/>
      <c r="M23" s="112"/>
      <c r="N23" s="113"/>
      <c r="O23" s="113"/>
      <c r="P23" s="113"/>
      <c r="Q23" s="113"/>
      <c r="R23" s="113"/>
      <c r="S23" s="111"/>
      <c r="T23" s="114"/>
    </row>
    <row r="24" spans="1:20" ht="20.25" customHeight="1">
      <c r="A24" s="105"/>
      <c r="B24" s="106"/>
      <c r="C24" s="107"/>
      <c r="D24" s="199"/>
      <c r="E24" s="200"/>
      <c r="F24" s="109"/>
      <c r="G24" s="110"/>
      <c r="H24" s="110"/>
      <c r="I24" s="110"/>
      <c r="J24" s="110"/>
      <c r="K24" s="110"/>
      <c r="L24" s="193"/>
      <c r="M24" s="112"/>
      <c r="N24" s="113"/>
      <c r="O24" s="113"/>
      <c r="P24" s="113"/>
      <c r="Q24" s="113"/>
      <c r="R24" s="113"/>
      <c r="S24" s="111"/>
      <c r="T24" s="114"/>
    </row>
    <row r="25" spans="1:20" ht="20.25" customHeight="1">
      <c r="A25" s="105"/>
      <c r="B25" s="106"/>
      <c r="C25" s="107"/>
      <c r="D25" s="199"/>
      <c r="E25" s="200"/>
      <c r="F25" s="109"/>
      <c r="G25" s="110"/>
      <c r="H25" s="110"/>
      <c r="I25" s="110"/>
      <c r="J25" s="110"/>
      <c r="K25" s="110"/>
      <c r="L25" s="193"/>
      <c r="M25" s="112"/>
      <c r="N25" s="113"/>
      <c r="O25" s="113"/>
      <c r="P25" s="113"/>
      <c r="Q25" s="113"/>
      <c r="R25" s="113"/>
      <c r="S25" s="111"/>
      <c r="T25" s="114"/>
    </row>
    <row r="26" spans="1:20" ht="20.25" customHeight="1">
      <c r="A26" s="105"/>
      <c r="B26" s="106"/>
      <c r="C26" s="107"/>
      <c r="D26" s="199"/>
      <c r="E26" s="200"/>
      <c r="F26" s="109"/>
      <c r="G26" s="110"/>
      <c r="H26" s="110"/>
      <c r="I26" s="110"/>
      <c r="J26" s="110"/>
      <c r="K26" s="110"/>
      <c r="L26" s="193"/>
      <c r="M26" s="112"/>
      <c r="N26" s="113"/>
      <c r="O26" s="113"/>
      <c r="P26" s="113"/>
      <c r="Q26" s="113"/>
      <c r="R26" s="113"/>
      <c r="S26" s="111"/>
      <c r="T26" s="114"/>
    </row>
    <row r="27" spans="1:20" ht="20.25" customHeight="1">
      <c r="A27" s="105"/>
      <c r="B27" s="106"/>
      <c r="C27" s="107"/>
      <c r="D27" s="199"/>
      <c r="E27" s="200"/>
      <c r="F27" s="109"/>
      <c r="G27" s="110"/>
      <c r="H27" s="110"/>
      <c r="I27" s="110"/>
      <c r="J27" s="110"/>
      <c r="K27" s="110"/>
      <c r="L27" s="193"/>
      <c r="M27" s="112"/>
      <c r="N27" s="113"/>
      <c r="O27" s="113"/>
      <c r="P27" s="113"/>
      <c r="Q27" s="113"/>
      <c r="R27" s="113"/>
      <c r="S27" s="111"/>
      <c r="T27" s="114"/>
    </row>
    <row r="28" spans="1:20" ht="20.25" customHeight="1">
      <c r="A28" s="105"/>
      <c r="B28" s="106"/>
      <c r="C28" s="107"/>
      <c r="D28" s="199"/>
      <c r="E28" s="200"/>
      <c r="F28" s="109"/>
      <c r="G28" s="110"/>
      <c r="H28" s="110"/>
      <c r="I28" s="110"/>
      <c r="J28" s="110"/>
      <c r="K28" s="110"/>
      <c r="L28" s="193"/>
      <c r="M28" s="112"/>
      <c r="N28" s="113"/>
      <c r="O28" s="113"/>
      <c r="P28" s="113"/>
      <c r="Q28" s="113"/>
      <c r="R28" s="113"/>
      <c r="S28" s="111"/>
      <c r="T28" s="114"/>
    </row>
    <row r="29" spans="1:20" ht="20.25" customHeight="1">
      <c r="A29" s="105"/>
      <c r="B29" s="106"/>
      <c r="C29" s="107"/>
      <c r="D29" s="199"/>
      <c r="E29" s="200"/>
      <c r="F29" s="109"/>
      <c r="G29" s="110"/>
      <c r="H29" s="110"/>
      <c r="I29" s="110"/>
      <c r="J29" s="110"/>
      <c r="K29" s="110"/>
      <c r="L29" s="193"/>
      <c r="M29" s="112"/>
      <c r="N29" s="113"/>
      <c r="O29" s="113"/>
      <c r="P29" s="113"/>
      <c r="Q29" s="113"/>
      <c r="R29" s="113"/>
      <c r="S29" s="111"/>
      <c r="T29" s="114"/>
    </row>
    <row r="30" spans="1:20" ht="20.25" customHeight="1">
      <c r="A30" s="105"/>
      <c r="B30" s="106"/>
      <c r="C30" s="107"/>
      <c r="D30" s="199"/>
      <c r="E30" s="200"/>
      <c r="F30" s="109"/>
      <c r="G30" s="110"/>
      <c r="H30" s="110"/>
      <c r="I30" s="110"/>
      <c r="J30" s="110"/>
      <c r="K30" s="110"/>
      <c r="L30" s="193"/>
      <c r="M30" s="112"/>
      <c r="N30" s="113"/>
      <c r="O30" s="113"/>
      <c r="P30" s="113"/>
      <c r="Q30" s="113"/>
      <c r="R30" s="113"/>
      <c r="S30" s="111"/>
      <c r="T30" s="114"/>
    </row>
    <row r="31" spans="1:20" ht="20.25" customHeight="1">
      <c r="A31" s="105"/>
      <c r="B31" s="106"/>
      <c r="C31" s="107"/>
      <c r="D31" s="199"/>
      <c r="E31" s="200"/>
      <c r="F31" s="109"/>
      <c r="G31" s="110"/>
      <c r="H31" s="110"/>
      <c r="I31" s="110"/>
      <c r="J31" s="110"/>
      <c r="K31" s="110"/>
      <c r="L31" s="193"/>
      <c r="M31" s="112"/>
      <c r="N31" s="113"/>
      <c r="O31" s="113"/>
      <c r="P31" s="113"/>
      <c r="Q31" s="113"/>
      <c r="R31" s="113"/>
      <c r="S31" s="111"/>
      <c r="T31" s="114"/>
    </row>
    <row r="32" spans="1:20" ht="20.25" customHeight="1">
      <c r="A32" s="105"/>
      <c r="B32" s="106"/>
      <c r="C32" s="107"/>
      <c r="D32" s="199"/>
      <c r="E32" s="200"/>
      <c r="F32" s="109"/>
      <c r="G32" s="110"/>
      <c r="H32" s="110"/>
      <c r="I32" s="110"/>
      <c r="J32" s="110"/>
      <c r="K32" s="110"/>
      <c r="L32" s="193"/>
      <c r="M32" s="112"/>
      <c r="N32" s="113"/>
      <c r="O32" s="113"/>
      <c r="P32" s="113"/>
      <c r="Q32" s="113"/>
      <c r="R32" s="113"/>
      <c r="S32" s="111"/>
      <c r="T32" s="114"/>
    </row>
    <row r="33" spans="1:20" ht="20.25" customHeight="1">
      <c r="A33" s="105"/>
      <c r="B33" s="106"/>
      <c r="C33" s="107"/>
      <c r="D33" s="199"/>
      <c r="E33" s="200"/>
      <c r="F33" s="109"/>
      <c r="G33" s="110"/>
      <c r="H33" s="110"/>
      <c r="I33" s="110"/>
      <c r="J33" s="110"/>
      <c r="K33" s="110"/>
      <c r="L33" s="193"/>
      <c r="M33" s="112"/>
      <c r="N33" s="113"/>
      <c r="O33" s="113"/>
      <c r="P33" s="113"/>
      <c r="Q33" s="113"/>
      <c r="R33" s="113"/>
      <c r="S33" s="111"/>
      <c r="T33" s="114"/>
    </row>
    <row r="34" spans="1:20" ht="20.25" customHeight="1">
      <c r="A34" s="105"/>
      <c r="B34" s="106"/>
      <c r="C34" s="107"/>
      <c r="D34" s="199"/>
      <c r="E34" s="200"/>
      <c r="F34" s="109"/>
      <c r="G34" s="110"/>
      <c r="H34" s="110"/>
      <c r="I34" s="110"/>
      <c r="J34" s="110"/>
      <c r="K34" s="110"/>
      <c r="L34" s="193"/>
      <c r="M34" s="112"/>
      <c r="N34" s="113"/>
      <c r="O34" s="113"/>
      <c r="P34" s="113"/>
      <c r="Q34" s="113"/>
      <c r="R34" s="113"/>
      <c r="S34" s="111"/>
      <c r="T34" s="114"/>
    </row>
    <row r="35" spans="1:20" ht="20.25" customHeight="1">
      <c r="A35" s="105"/>
      <c r="B35" s="106"/>
      <c r="C35" s="107"/>
      <c r="D35" s="199"/>
      <c r="E35" s="200"/>
      <c r="F35" s="109"/>
      <c r="G35" s="110"/>
      <c r="H35" s="110"/>
      <c r="I35" s="110"/>
      <c r="J35" s="110"/>
      <c r="K35" s="110"/>
      <c r="L35" s="193"/>
      <c r="M35" s="112"/>
      <c r="N35" s="113"/>
      <c r="O35" s="113"/>
      <c r="P35" s="113"/>
      <c r="Q35" s="113"/>
      <c r="R35" s="113"/>
      <c r="S35" s="111"/>
      <c r="T35" s="114"/>
    </row>
    <row r="36" spans="1:20" ht="20.25" customHeight="1">
      <c r="A36" s="105"/>
      <c r="B36" s="106"/>
      <c r="C36" s="107"/>
      <c r="D36" s="199"/>
      <c r="E36" s="200"/>
      <c r="F36" s="109"/>
      <c r="G36" s="110"/>
      <c r="H36" s="110"/>
      <c r="I36" s="110"/>
      <c r="J36" s="110"/>
      <c r="K36" s="110"/>
      <c r="L36" s="193"/>
      <c r="M36" s="112"/>
      <c r="N36" s="113"/>
      <c r="O36" s="113"/>
      <c r="P36" s="113"/>
      <c r="Q36" s="113"/>
      <c r="R36" s="113"/>
      <c r="S36" s="111"/>
      <c r="T36" s="114"/>
    </row>
    <row r="37" spans="1:20" ht="20.25" customHeight="1">
      <c r="A37" s="105"/>
      <c r="B37" s="106"/>
      <c r="C37" s="107"/>
      <c r="D37" s="199"/>
      <c r="E37" s="200"/>
      <c r="F37" s="109"/>
      <c r="G37" s="110"/>
      <c r="H37" s="110"/>
      <c r="I37" s="110"/>
      <c r="J37" s="110"/>
      <c r="K37" s="110"/>
      <c r="L37" s="193"/>
      <c r="M37" s="112"/>
      <c r="N37" s="113"/>
      <c r="O37" s="113"/>
      <c r="P37" s="113"/>
      <c r="Q37" s="113"/>
      <c r="R37" s="113"/>
      <c r="S37" s="111"/>
      <c r="T37" s="114"/>
    </row>
    <row r="38" spans="1:20" ht="20.25" customHeight="1">
      <c r="A38" s="105"/>
      <c r="B38" s="106"/>
      <c r="C38" s="107"/>
      <c r="D38" s="199"/>
      <c r="E38" s="200"/>
      <c r="F38" s="109"/>
      <c r="G38" s="110"/>
      <c r="H38" s="110"/>
      <c r="I38" s="110"/>
      <c r="J38" s="110"/>
      <c r="K38" s="110"/>
      <c r="L38" s="193"/>
      <c r="M38" s="112"/>
      <c r="N38" s="113"/>
      <c r="O38" s="113"/>
      <c r="P38" s="113"/>
      <c r="Q38" s="113"/>
      <c r="R38" s="113"/>
      <c r="S38" s="111"/>
      <c r="T38" s="114"/>
    </row>
    <row r="39" spans="1:20" ht="20.25" customHeight="1">
      <c r="A39" s="105"/>
      <c r="B39" s="106"/>
      <c r="C39" s="107"/>
      <c r="D39" s="199"/>
      <c r="E39" s="200"/>
      <c r="F39" s="109"/>
      <c r="G39" s="110"/>
      <c r="H39" s="110"/>
      <c r="I39" s="110"/>
      <c r="J39" s="110"/>
      <c r="K39" s="110"/>
      <c r="L39" s="193"/>
      <c r="M39" s="112"/>
      <c r="N39" s="113"/>
      <c r="O39" s="113"/>
      <c r="P39" s="113"/>
      <c r="Q39" s="113"/>
      <c r="R39" s="113"/>
      <c r="S39" s="111"/>
      <c r="T39" s="114"/>
    </row>
    <row r="40" spans="1:20" ht="20.25" customHeight="1">
      <c r="A40" s="105"/>
      <c r="B40" s="106"/>
      <c r="C40" s="107"/>
      <c r="D40" s="199"/>
      <c r="E40" s="200"/>
      <c r="F40" s="109"/>
      <c r="G40" s="110"/>
      <c r="H40" s="110"/>
      <c r="I40" s="110"/>
      <c r="J40" s="110"/>
      <c r="K40" s="110"/>
      <c r="L40" s="193"/>
      <c r="M40" s="112"/>
      <c r="N40" s="113"/>
      <c r="O40" s="113"/>
      <c r="P40" s="113"/>
      <c r="Q40" s="113"/>
      <c r="R40" s="113"/>
      <c r="S40" s="111"/>
      <c r="T40" s="114"/>
    </row>
    <row r="41" spans="1:20" ht="20.25" customHeight="1" thickBot="1">
      <c r="A41" s="115"/>
      <c r="B41" s="116"/>
      <c r="C41" s="117"/>
      <c r="D41" s="201"/>
      <c r="E41" s="202"/>
      <c r="F41" s="118"/>
      <c r="G41" s="119"/>
      <c r="H41" s="119"/>
      <c r="I41" s="119"/>
      <c r="J41" s="119"/>
      <c r="K41" s="119"/>
      <c r="L41" s="194"/>
      <c r="M41" s="121"/>
      <c r="N41" s="122"/>
      <c r="O41" s="122"/>
      <c r="P41" s="122"/>
      <c r="Q41" s="122"/>
      <c r="R41" s="122"/>
      <c r="S41" s="120"/>
      <c r="T41" s="123"/>
    </row>
  </sheetData>
  <sheetProtection selectLockedCells="1"/>
  <mergeCells count="10">
    <mergeCell ref="A1:B1"/>
    <mergeCell ref="F3:S3"/>
    <mergeCell ref="T3:T5"/>
    <mergeCell ref="A3:A5"/>
    <mergeCell ref="B3:B5"/>
    <mergeCell ref="C3:C5"/>
    <mergeCell ref="D3:D5"/>
    <mergeCell ref="E3:E5"/>
    <mergeCell ref="F4:L4"/>
    <mergeCell ref="M4:S4"/>
  </mergeCells>
  <phoneticPr fontId="2"/>
  <pageMargins left="0.59055118110236227" right="0.59055118110236227" top="0.55118110236220474" bottom="0.55118110236220474" header="0.51181102362204722" footer="0.51181102362204722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11"/>
  </sheetPr>
  <dimension ref="A1:AH2857"/>
  <sheetViews>
    <sheetView zoomScale="75" zoomScaleNormal="75" workbookViewId="0">
      <pane xSplit="7" ySplit="3" topLeftCell="H4" activePane="bottomRight" state="frozen"/>
      <selection activeCell="C3" sqref="C3:J3"/>
      <selection pane="topRight" activeCell="C3" sqref="C3:J3"/>
      <selection pane="bottomLeft" activeCell="C3" sqref="C3:J3"/>
      <selection pane="bottomRight" sqref="A1:G1"/>
    </sheetView>
  </sheetViews>
  <sheetFormatPr defaultRowHeight="13.5"/>
  <cols>
    <col min="1" max="1" width="18.875" style="1" customWidth="1"/>
    <col min="2" max="2" width="18.5" style="1" customWidth="1"/>
    <col min="3" max="7" width="2.625" style="1" customWidth="1"/>
    <col min="8" max="8" width="11.25" style="4" customWidth="1"/>
    <col min="9" max="9" width="14" style="4" customWidth="1"/>
    <col min="10" max="10" width="17.625" style="4" customWidth="1"/>
    <col min="11" max="11" width="16.5" style="4" customWidth="1"/>
    <col min="12" max="12" width="9.25" style="4" customWidth="1"/>
    <col min="13" max="13" width="27.25" style="4" customWidth="1"/>
    <col min="14" max="34" width="9" style="35"/>
    <col min="35" max="16384" width="9" style="1"/>
  </cols>
  <sheetData>
    <row r="1" spans="1:34" ht="27.75" customHeight="1">
      <c r="A1" s="688" t="s">
        <v>10</v>
      </c>
      <c r="B1" s="688"/>
      <c r="C1" s="688"/>
      <c r="D1" s="688"/>
      <c r="E1" s="688"/>
      <c r="F1" s="688"/>
      <c r="G1" s="688"/>
      <c r="H1" s="15"/>
      <c r="I1" s="15"/>
      <c r="J1" s="7"/>
      <c r="M1" s="52"/>
    </row>
    <row r="2" spans="1:34" ht="14.25" thickBot="1">
      <c r="A2" s="57"/>
      <c r="B2" s="57"/>
      <c r="C2" s="15"/>
      <c r="D2" s="15"/>
      <c r="E2" s="15"/>
      <c r="F2" s="15"/>
      <c r="G2" s="15"/>
      <c r="H2" s="15"/>
      <c r="I2" s="15"/>
      <c r="J2" s="7"/>
      <c r="M2" s="52"/>
    </row>
    <row r="3" spans="1:34" ht="51" customHeight="1" thickBot="1">
      <c r="A3" s="218" t="s">
        <v>147</v>
      </c>
      <c r="B3" s="219" t="s">
        <v>151</v>
      </c>
      <c r="C3" s="245" t="s">
        <v>176</v>
      </c>
      <c r="D3" s="248" t="s">
        <v>175</v>
      </c>
      <c r="E3" s="246" t="s">
        <v>72</v>
      </c>
      <c r="F3" s="246" t="s">
        <v>109</v>
      </c>
      <c r="G3" s="247" t="s">
        <v>137</v>
      </c>
      <c r="H3" s="686" t="s">
        <v>148</v>
      </c>
      <c r="I3" s="687"/>
      <c r="J3" s="241" t="s">
        <v>138</v>
      </c>
      <c r="K3" s="242" t="s">
        <v>149</v>
      </c>
      <c r="L3" s="243" t="s">
        <v>136</v>
      </c>
      <c r="M3" s="244" t="s">
        <v>150</v>
      </c>
    </row>
    <row r="4" spans="1:34" s="188" customFormat="1" ht="20.25" customHeight="1">
      <c r="A4" s="233"/>
      <c r="B4" s="337"/>
      <c r="C4" s="233"/>
      <c r="D4" s="249"/>
      <c r="E4" s="234"/>
      <c r="F4" s="234"/>
      <c r="G4" s="235"/>
      <c r="H4" s="236"/>
      <c r="I4" s="237"/>
      <c r="J4" s="238"/>
      <c r="K4" s="335"/>
      <c r="L4" s="239"/>
      <c r="M4" s="240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</row>
    <row r="5" spans="1:34" s="188" customFormat="1" ht="20.25" customHeight="1">
      <c r="A5" s="74"/>
      <c r="B5" s="333"/>
      <c r="C5" s="74"/>
      <c r="D5" s="94"/>
      <c r="E5" s="234"/>
      <c r="F5" s="58"/>
      <c r="G5" s="75"/>
      <c r="H5" s="76"/>
      <c r="I5" s="77"/>
      <c r="J5" s="78"/>
      <c r="K5" s="92"/>
      <c r="L5" s="239"/>
      <c r="M5" s="80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</row>
    <row r="6" spans="1:34" s="188" customFormat="1" ht="20.25" customHeight="1">
      <c r="A6" s="233"/>
      <c r="B6" s="333"/>
      <c r="C6" s="74"/>
      <c r="D6" s="94"/>
      <c r="E6" s="234"/>
      <c r="F6" s="58"/>
      <c r="G6" s="75"/>
      <c r="H6" s="76"/>
      <c r="I6" s="77"/>
      <c r="J6" s="78"/>
      <c r="K6" s="92"/>
      <c r="L6" s="239"/>
      <c r="M6" s="80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</row>
    <row r="7" spans="1:34" s="188" customFormat="1" ht="20.25" customHeight="1">
      <c r="A7" s="74"/>
      <c r="B7" s="333"/>
      <c r="C7" s="74"/>
      <c r="D7" s="94"/>
      <c r="E7" s="234"/>
      <c r="F7" s="58"/>
      <c r="G7" s="75"/>
      <c r="H7" s="76"/>
      <c r="I7" s="77"/>
      <c r="J7" s="78"/>
      <c r="K7" s="92"/>
      <c r="L7" s="239"/>
      <c r="M7" s="80" t="s">
        <v>270</v>
      </c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</row>
    <row r="8" spans="1:34" s="188" customFormat="1" ht="20.25" customHeight="1">
      <c r="A8" s="233"/>
      <c r="B8" s="333"/>
      <c r="C8" s="74"/>
      <c r="D8" s="94"/>
      <c r="E8" s="234"/>
      <c r="F8" s="58"/>
      <c r="G8" s="75"/>
      <c r="H8" s="76"/>
      <c r="I8" s="77"/>
      <c r="J8" s="78"/>
      <c r="K8" s="92"/>
      <c r="L8" s="239"/>
      <c r="M8" s="80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1:34" s="188" customFormat="1" ht="20.25" customHeight="1">
      <c r="A9" s="74"/>
      <c r="B9" s="333"/>
      <c r="C9" s="74"/>
      <c r="D9" s="94"/>
      <c r="E9" s="234"/>
      <c r="F9" s="58"/>
      <c r="G9" s="75"/>
      <c r="H9" s="76"/>
      <c r="I9" s="68"/>
      <c r="J9" s="78"/>
      <c r="K9" s="92"/>
      <c r="L9" s="239"/>
      <c r="M9" s="80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34" s="188" customFormat="1" ht="20.25" customHeight="1">
      <c r="A10" s="233"/>
      <c r="B10" s="333"/>
      <c r="C10" s="74"/>
      <c r="D10" s="94"/>
      <c r="E10" s="234"/>
      <c r="F10" s="58"/>
      <c r="G10" s="75"/>
      <c r="H10" s="76"/>
      <c r="I10" s="77"/>
      <c r="J10" s="78"/>
      <c r="K10" s="92"/>
      <c r="L10" s="239"/>
      <c r="M10" s="80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</row>
    <row r="11" spans="1:34" s="188" customFormat="1" ht="20.25" customHeight="1">
      <c r="A11" s="74"/>
      <c r="B11" s="333"/>
      <c r="C11" s="74"/>
      <c r="D11" s="94"/>
      <c r="E11" s="234"/>
      <c r="F11" s="58"/>
      <c r="G11" s="75"/>
      <c r="H11" s="76"/>
      <c r="I11" s="77"/>
      <c r="J11" s="78"/>
      <c r="K11" s="92"/>
      <c r="L11" s="239"/>
      <c r="M11" s="80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</row>
    <row r="12" spans="1:34" s="188" customFormat="1" ht="20.25" customHeight="1">
      <c r="A12" s="233"/>
      <c r="B12" s="333"/>
      <c r="C12" s="74"/>
      <c r="D12" s="94"/>
      <c r="E12" s="234"/>
      <c r="F12" s="58"/>
      <c r="G12" s="75"/>
      <c r="H12" s="76"/>
      <c r="I12" s="77"/>
      <c r="J12" s="78"/>
      <c r="K12" s="92"/>
      <c r="L12" s="239"/>
      <c r="M12" s="80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</row>
    <row r="13" spans="1:34" s="188" customFormat="1" ht="20.25" customHeight="1">
      <c r="A13" s="74"/>
      <c r="B13" s="333"/>
      <c r="C13" s="74"/>
      <c r="D13" s="94"/>
      <c r="E13" s="234"/>
      <c r="F13" s="58"/>
      <c r="G13" s="75"/>
      <c r="H13" s="76"/>
      <c r="I13" s="77"/>
      <c r="J13" s="78"/>
      <c r="K13" s="92"/>
      <c r="L13" s="239"/>
      <c r="M13" s="80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</row>
    <row r="14" spans="1:34" s="188" customFormat="1" ht="20.25" customHeight="1">
      <c r="A14" s="233"/>
      <c r="B14" s="333"/>
      <c r="C14" s="74"/>
      <c r="D14" s="94"/>
      <c r="E14" s="234"/>
      <c r="F14" s="58"/>
      <c r="G14" s="75"/>
      <c r="H14" s="76"/>
      <c r="I14" s="77"/>
      <c r="J14" s="78"/>
      <c r="K14" s="92"/>
      <c r="L14" s="239"/>
      <c r="M14" s="80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</row>
    <row r="15" spans="1:34" s="188" customFormat="1" ht="20.25" customHeight="1">
      <c r="A15" s="74"/>
      <c r="B15" s="333"/>
      <c r="C15" s="74"/>
      <c r="D15" s="94"/>
      <c r="E15" s="234"/>
      <c r="F15" s="58"/>
      <c r="G15" s="75"/>
      <c r="H15" s="76"/>
      <c r="I15" s="77"/>
      <c r="J15" s="78"/>
      <c r="K15" s="92"/>
      <c r="L15" s="239"/>
      <c r="M15" s="80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</row>
    <row r="16" spans="1:34" s="188" customFormat="1" ht="20.25" customHeight="1">
      <c r="A16" s="233"/>
      <c r="B16" s="333"/>
      <c r="C16" s="74"/>
      <c r="D16" s="94"/>
      <c r="E16" s="234"/>
      <c r="F16" s="58"/>
      <c r="G16" s="75"/>
      <c r="H16" s="76"/>
      <c r="I16" s="77"/>
      <c r="J16" s="78"/>
      <c r="K16" s="92"/>
      <c r="L16" s="239"/>
      <c r="M16" s="80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</row>
    <row r="17" spans="1:34" s="188" customFormat="1" ht="20.25" customHeight="1">
      <c r="A17" s="74"/>
      <c r="B17" s="333"/>
      <c r="C17" s="74"/>
      <c r="D17" s="94"/>
      <c r="E17" s="234"/>
      <c r="F17" s="58"/>
      <c r="G17" s="75"/>
      <c r="H17" s="76"/>
      <c r="I17" s="77"/>
      <c r="J17" s="78"/>
      <c r="K17" s="92"/>
      <c r="L17" s="239"/>
      <c r="M17" s="80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1:34" s="188" customFormat="1" ht="20.25" customHeight="1">
      <c r="A18" s="233"/>
      <c r="B18" s="333"/>
      <c r="C18" s="74"/>
      <c r="D18" s="94"/>
      <c r="E18" s="234"/>
      <c r="F18" s="58"/>
      <c r="G18" s="75"/>
      <c r="H18" s="76"/>
      <c r="I18" s="77"/>
      <c r="J18" s="78"/>
      <c r="K18" s="92"/>
      <c r="L18" s="239"/>
      <c r="M18" s="80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</row>
    <row r="19" spans="1:34" s="188" customFormat="1" ht="20.25" customHeight="1">
      <c r="A19" s="74"/>
      <c r="B19" s="333"/>
      <c r="C19" s="74"/>
      <c r="D19" s="94"/>
      <c r="E19" s="234"/>
      <c r="F19" s="58"/>
      <c r="G19" s="75"/>
      <c r="H19" s="76"/>
      <c r="I19" s="77"/>
      <c r="J19" s="78"/>
      <c r="K19" s="92"/>
      <c r="L19" s="239"/>
      <c r="M19" s="80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</row>
    <row r="20" spans="1:34" s="188" customFormat="1" ht="20.25" customHeight="1">
      <c r="A20" s="233"/>
      <c r="B20" s="333"/>
      <c r="C20" s="74"/>
      <c r="D20" s="94"/>
      <c r="E20" s="234"/>
      <c r="F20" s="58"/>
      <c r="G20" s="75"/>
      <c r="H20" s="76"/>
      <c r="I20" s="77"/>
      <c r="J20" s="78"/>
      <c r="K20" s="92"/>
      <c r="L20" s="239"/>
      <c r="M20" s="80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</row>
    <row r="21" spans="1:34" s="188" customFormat="1" ht="20.25" customHeight="1">
      <c r="A21" s="74"/>
      <c r="B21" s="333"/>
      <c r="C21" s="74"/>
      <c r="D21" s="94"/>
      <c r="E21" s="234"/>
      <c r="F21" s="58"/>
      <c r="G21" s="75"/>
      <c r="H21" s="76"/>
      <c r="I21" s="77"/>
      <c r="J21" s="78"/>
      <c r="K21" s="92"/>
      <c r="L21" s="239"/>
      <c r="M21" s="80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</row>
    <row r="22" spans="1:34" s="188" customFormat="1" ht="20.25" customHeight="1">
      <c r="A22" s="233"/>
      <c r="B22" s="333"/>
      <c r="C22" s="74"/>
      <c r="D22" s="94"/>
      <c r="E22" s="234"/>
      <c r="F22" s="58"/>
      <c r="G22" s="75"/>
      <c r="H22" s="76"/>
      <c r="I22" s="77"/>
      <c r="J22" s="78"/>
      <c r="K22" s="92"/>
      <c r="L22" s="239"/>
      <c r="M22" s="80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</row>
    <row r="23" spans="1:34" s="188" customFormat="1" ht="20.25" customHeight="1">
      <c r="A23" s="74"/>
      <c r="B23" s="333"/>
      <c r="C23" s="74"/>
      <c r="D23" s="94"/>
      <c r="E23" s="234"/>
      <c r="F23" s="58"/>
      <c r="G23" s="75"/>
      <c r="H23" s="76"/>
      <c r="I23" s="77"/>
      <c r="J23" s="78"/>
      <c r="K23" s="92"/>
      <c r="L23" s="239"/>
      <c r="M23" s="80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</row>
    <row r="24" spans="1:34" s="188" customFormat="1" ht="20.25" customHeight="1">
      <c r="A24" s="233"/>
      <c r="B24" s="333"/>
      <c r="C24" s="74"/>
      <c r="D24" s="94"/>
      <c r="E24" s="234"/>
      <c r="F24" s="58"/>
      <c r="G24" s="75"/>
      <c r="H24" s="76"/>
      <c r="I24" s="77"/>
      <c r="J24" s="78"/>
      <c r="K24" s="92"/>
      <c r="L24" s="239"/>
      <c r="M24" s="80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</row>
    <row r="25" spans="1:34" s="188" customFormat="1" ht="20.25" customHeight="1">
      <c r="A25" s="74"/>
      <c r="B25" s="333"/>
      <c r="C25" s="74"/>
      <c r="D25" s="94"/>
      <c r="E25" s="234"/>
      <c r="F25" s="58"/>
      <c r="G25" s="75"/>
      <c r="H25" s="76"/>
      <c r="I25" s="77"/>
      <c r="J25" s="78"/>
      <c r="K25" s="92"/>
      <c r="L25" s="239"/>
      <c r="M25" s="80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</row>
    <row r="26" spans="1:34" s="188" customFormat="1" ht="20.25" customHeight="1">
      <c r="A26" s="233"/>
      <c r="B26" s="333"/>
      <c r="C26" s="74"/>
      <c r="D26" s="94"/>
      <c r="E26" s="234"/>
      <c r="F26" s="58"/>
      <c r="G26" s="75"/>
      <c r="H26" s="76"/>
      <c r="I26" s="77"/>
      <c r="J26" s="78"/>
      <c r="K26" s="92"/>
      <c r="L26" s="239"/>
      <c r="M26" s="80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</row>
    <row r="27" spans="1:34" s="188" customFormat="1" ht="20.25" customHeight="1">
      <c r="A27" s="74"/>
      <c r="B27" s="333"/>
      <c r="C27" s="74"/>
      <c r="D27" s="94"/>
      <c r="E27" s="234"/>
      <c r="F27" s="58"/>
      <c r="G27" s="75"/>
      <c r="H27" s="76"/>
      <c r="I27" s="77"/>
      <c r="J27" s="78"/>
      <c r="K27" s="92"/>
      <c r="L27" s="239"/>
      <c r="M27" s="8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1:34" s="188" customFormat="1" ht="20.25" customHeight="1">
      <c r="A28" s="74"/>
      <c r="B28" s="333"/>
      <c r="C28" s="74"/>
      <c r="D28" s="94"/>
      <c r="E28" s="234"/>
      <c r="F28" s="58"/>
      <c r="G28" s="75"/>
      <c r="H28" s="76"/>
      <c r="I28" s="77"/>
      <c r="J28" s="78"/>
      <c r="K28" s="92"/>
      <c r="L28" s="239"/>
      <c r="M28" s="80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</row>
    <row r="29" spans="1:34" s="188" customFormat="1" ht="20.25" customHeight="1">
      <c r="A29" s="74"/>
      <c r="B29" s="333"/>
      <c r="C29" s="234"/>
      <c r="D29" s="94"/>
      <c r="E29" s="234"/>
      <c r="F29" s="58"/>
      <c r="G29" s="75"/>
      <c r="H29" s="76"/>
      <c r="I29" s="77"/>
      <c r="J29" s="78"/>
      <c r="K29" s="92"/>
      <c r="L29" s="239"/>
      <c r="M29" s="80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</row>
    <row r="30" spans="1:34" s="188" customFormat="1" ht="20.25" customHeight="1">
      <c r="A30" s="74"/>
      <c r="B30" s="333"/>
      <c r="C30" s="74"/>
      <c r="D30" s="94"/>
      <c r="E30" s="234"/>
      <c r="F30" s="58"/>
      <c r="G30" s="75"/>
      <c r="H30" s="76"/>
      <c r="I30" s="77"/>
      <c r="J30" s="78"/>
      <c r="K30" s="92"/>
      <c r="L30" s="239"/>
      <c r="M30" s="80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</row>
    <row r="31" spans="1:34" s="188" customFormat="1" ht="20.25" customHeight="1">
      <c r="A31" s="74"/>
      <c r="B31" s="333"/>
      <c r="C31" s="74"/>
      <c r="D31" s="94"/>
      <c r="E31" s="234"/>
      <c r="F31" s="58"/>
      <c r="G31" s="75"/>
      <c r="H31" s="76"/>
      <c r="I31" s="77"/>
      <c r="J31" s="78"/>
      <c r="K31" s="92"/>
      <c r="L31" s="239"/>
      <c r="M31" s="80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</row>
    <row r="32" spans="1:34" s="188" customFormat="1" ht="20.25" customHeight="1">
      <c r="A32" s="74"/>
      <c r="B32" s="333"/>
      <c r="C32" s="74"/>
      <c r="D32" s="94"/>
      <c r="E32" s="234"/>
      <c r="F32" s="58"/>
      <c r="G32" s="75"/>
      <c r="H32" s="76"/>
      <c r="I32" s="77"/>
      <c r="J32" s="78"/>
      <c r="K32" s="92"/>
      <c r="L32" s="239"/>
      <c r="M32" s="80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</row>
    <row r="33" spans="1:34" s="188" customFormat="1" ht="20.25" customHeight="1">
      <c r="A33" s="74"/>
      <c r="B33" s="333"/>
      <c r="C33" s="74"/>
      <c r="D33" s="94"/>
      <c r="E33" s="234"/>
      <c r="F33" s="58"/>
      <c r="G33" s="75"/>
      <c r="H33" s="76"/>
      <c r="I33" s="77"/>
      <c r="J33" s="78"/>
      <c r="K33" s="92"/>
      <c r="L33" s="239"/>
      <c r="M33" s="80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</row>
    <row r="34" spans="1:34" s="188" customFormat="1" ht="20.25" customHeight="1">
      <c r="A34" s="74"/>
      <c r="B34" s="333"/>
      <c r="C34" s="74"/>
      <c r="D34" s="94"/>
      <c r="E34" s="234"/>
      <c r="F34" s="58"/>
      <c r="G34" s="75"/>
      <c r="H34" s="76"/>
      <c r="I34" s="77"/>
      <c r="J34" s="78"/>
      <c r="K34" s="92"/>
      <c r="L34" s="239"/>
      <c r="M34" s="80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</row>
    <row r="35" spans="1:34" s="188" customFormat="1" ht="20.25" customHeight="1">
      <c r="A35" s="74"/>
      <c r="B35" s="333"/>
      <c r="C35" s="74"/>
      <c r="D35" s="94"/>
      <c r="E35" s="234"/>
      <c r="F35" s="58"/>
      <c r="G35" s="75"/>
      <c r="H35" s="76"/>
      <c r="I35" s="77"/>
      <c r="J35" s="78"/>
      <c r="K35" s="92"/>
      <c r="L35" s="239"/>
      <c r="M35" s="8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</row>
    <row r="36" spans="1:34" s="188" customFormat="1" ht="20.25" customHeight="1">
      <c r="A36" s="74"/>
      <c r="B36" s="333"/>
      <c r="C36" s="74"/>
      <c r="D36" s="94"/>
      <c r="E36" s="234"/>
      <c r="F36" s="58"/>
      <c r="G36" s="75"/>
      <c r="H36" s="76"/>
      <c r="I36" s="77"/>
      <c r="J36" s="78"/>
      <c r="K36" s="92"/>
      <c r="L36" s="239"/>
      <c r="M36" s="80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</row>
    <row r="37" spans="1:34" s="188" customFormat="1" ht="20.25" customHeight="1">
      <c r="A37" s="74"/>
      <c r="B37" s="333"/>
      <c r="C37" s="74"/>
      <c r="D37" s="94"/>
      <c r="E37" s="234"/>
      <c r="F37" s="58"/>
      <c r="G37" s="75"/>
      <c r="H37" s="76"/>
      <c r="I37" s="77"/>
      <c r="J37" s="78"/>
      <c r="K37" s="92"/>
      <c r="L37" s="239"/>
      <c r="M37" s="80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</row>
    <row r="38" spans="1:34" s="188" customFormat="1" ht="20.25" customHeight="1">
      <c r="A38" s="74"/>
      <c r="B38" s="333"/>
      <c r="C38" s="74"/>
      <c r="D38" s="94"/>
      <c r="E38" s="234"/>
      <c r="F38" s="58"/>
      <c r="G38" s="75"/>
      <c r="H38" s="76"/>
      <c r="I38" s="77"/>
      <c r="J38" s="334"/>
      <c r="K38" s="92"/>
      <c r="L38" s="239"/>
      <c r="M38" s="80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</row>
    <row r="39" spans="1:34" s="188" customFormat="1" ht="20.25" customHeight="1">
      <c r="A39" s="74"/>
      <c r="B39" s="333"/>
      <c r="C39" s="74"/>
      <c r="D39" s="94"/>
      <c r="E39" s="234"/>
      <c r="F39" s="58"/>
      <c r="G39" s="75"/>
      <c r="H39" s="76"/>
      <c r="I39" s="77"/>
      <c r="J39" s="78"/>
      <c r="K39" s="92"/>
      <c r="L39" s="239"/>
      <c r="M39" s="80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</row>
    <row r="40" spans="1:34" s="188" customFormat="1" ht="20.25" customHeight="1">
      <c r="A40" s="74"/>
      <c r="B40" s="333"/>
      <c r="C40" s="74"/>
      <c r="D40" s="94"/>
      <c r="E40" s="234"/>
      <c r="F40" s="58"/>
      <c r="G40" s="75"/>
      <c r="H40" s="76"/>
      <c r="I40" s="77"/>
      <c r="J40" s="78"/>
      <c r="K40" s="92"/>
      <c r="L40" s="239"/>
      <c r="M40" s="80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</row>
    <row r="41" spans="1:34" s="188" customFormat="1" ht="20.25" customHeight="1">
      <c r="A41" s="74"/>
      <c r="B41" s="333"/>
      <c r="C41" s="74"/>
      <c r="D41" s="94"/>
      <c r="E41" s="234"/>
      <c r="F41" s="58"/>
      <c r="G41" s="75"/>
      <c r="H41" s="76"/>
      <c r="I41" s="77"/>
      <c r="J41" s="78"/>
      <c r="K41" s="92"/>
      <c r="L41" s="239"/>
      <c r="M41" s="80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</row>
    <row r="42" spans="1:34" s="188" customFormat="1" ht="20.25" customHeight="1">
      <c r="A42" s="74"/>
      <c r="B42" s="333"/>
      <c r="C42" s="74"/>
      <c r="D42" s="94"/>
      <c r="E42" s="234"/>
      <c r="F42" s="58"/>
      <c r="G42" s="75"/>
      <c r="H42" s="76"/>
      <c r="I42" s="77"/>
      <c r="J42" s="78"/>
      <c r="K42" s="92"/>
      <c r="L42" s="239"/>
      <c r="M42" s="80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</row>
    <row r="43" spans="1:34" s="188" customFormat="1" ht="20.25" customHeight="1">
      <c r="A43" s="74"/>
      <c r="B43" s="333"/>
      <c r="C43" s="74"/>
      <c r="D43" s="94"/>
      <c r="E43" s="234"/>
      <c r="F43" s="58"/>
      <c r="G43" s="75"/>
      <c r="H43" s="76"/>
      <c r="I43" s="77"/>
      <c r="J43" s="78"/>
      <c r="K43" s="92"/>
      <c r="L43" s="239"/>
      <c r="M43" s="80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</row>
    <row r="44" spans="1:34" s="188" customFormat="1" ht="20.25" customHeight="1">
      <c r="A44" s="74"/>
      <c r="B44" s="333"/>
      <c r="C44" s="74"/>
      <c r="D44" s="94"/>
      <c r="E44" s="234"/>
      <c r="F44" s="58"/>
      <c r="G44" s="75"/>
      <c r="H44" s="76"/>
      <c r="I44" s="77"/>
      <c r="J44" s="78"/>
      <c r="K44" s="92"/>
      <c r="L44" s="239"/>
      <c r="M44" s="80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</row>
    <row r="45" spans="1:34" s="188" customFormat="1" ht="20.25" customHeight="1">
      <c r="A45" s="74"/>
      <c r="B45" s="333"/>
      <c r="C45" s="74"/>
      <c r="D45" s="94"/>
      <c r="E45" s="234"/>
      <c r="F45" s="58"/>
      <c r="G45" s="75"/>
      <c r="H45" s="76"/>
      <c r="I45" s="77"/>
      <c r="J45" s="78"/>
      <c r="K45" s="92"/>
      <c r="L45" s="239"/>
      <c r="M45" s="80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</row>
    <row r="46" spans="1:34" s="188" customFormat="1" ht="20.25" customHeight="1">
      <c r="A46" s="74"/>
      <c r="B46" s="333"/>
      <c r="C46" s="74"/>
      <c r="D46" s="94"/>
      <c r="E46" s="234"/>
      <c r="F46" s="58"/>
      <c r="G46" s="75"/>
      <c r="H46" s="76"/>
      <c r="I46" s="77"/>
      <c r="J46" s="78"/>
      <c r="K46" s="92"/>
      <c r="L46" s="239"/>
      <c r="M46" s="80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</row>
    <row r="47" spans="1:34" s="188" customFormat="1" ht="20.25" customHeight="1">
      <c r="A47" s="74"/>
      <c r="B47" s="333"/>
      <c r="C47" s="74"/>
      <c r="D47" s="94"/>
      <c r="E47" s="234"/>
      <c r="F47" s="58"/>
      <c r="G47" s="75"/>
      <c r="H47" s="76"/>
      <c r="I47" s="77"/>
      <c r="J47" s="78"/>
      <c r="K47" s="92"/>
      <c r="L47" s="239"/>
      <c r="M47" s="80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</row>
    <row r="48" spans="1:34" s="188" customFormat="1" ht="20.25" customHeight="1">
      <c r="A48" s="74"/>
      <c r="B48" s="333"/>
      <c r="C48" s="74"/>
      <c r="D48" s="94"/>
      <c r="E48" s="234"/>
      <c r="F48" s="58"/>
      <c r="G48" s="75"/>
      <c r="H48" s="76"/>
      <c r="I48" s="77"/>
      <c r="J48" s="78"/>
      <c r="K48" s="92"/>
      <c r="L48" s="239"/>
      <c r="M48" s="80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</row>
    <row r="49" spans="1:34" s="188" customFormat="1" ht="20.25" customHeight="1">
      <c r="A49" s="74"/>
      <c r="B49" s="333"/>
      <c r="C49" s="74"/>
      <c r="D49" s="94"/>
      <c r="E49" s="234"/>
      <c r="F49" s="58"/>
      <c r="G49" s="75"/>
      <c r="H49" s="76"/>
      <c r="I49" s="77"/>
      <c r="J49" s="78"/>
      <c r="K49" s="92"/>
      <c r="L49" s="239"/>
      <c r="M49" s="80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</row>
    <row r="50" spans="1:34" s="188" customFormat="1" ht="20.25" customHeight="1">
      <c r="A50" s="74"/>
      <c r="B50" s="333"/>
      <c r="C50" s="74"/>
      <c r="D50" s="94"/>
      <c r="E50" s="234"/>
      <c r="F50" s="58"/>
      <c r="G50" s="75"/>
      <c r="H50" s="76"/>
      <c r="I50" s="77"/>
      <c r="J50" s="78"/>
      <c r="K50" s="92"/>
      <c r="L50" s="239"/>
      <c r="M50" s="80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</row>
    <row r="51" spans="1:34" s="188" customFormat="1" ht="20.25" customHeight="1">
      <c r="A51" s="74"/>
      <c r="B51" s="333"/>
      <c r="C51" s="74"/>
      <c r="D51" s="94"/>
      <c r="E51" s="234"/>
      <c r="F51" s="58"/>
      <c r="G51" s="75"/>
      <c r="H51" s="76"/>
      <c r="I51" s="77"/>
      <c r="J51" s="78"/>
      <c r="K51" s="92"/>
      <c r="L51" s="239"/>
      <c r="M51" s="80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</row>
    <row r="52" spans="1:34" s="188" customFormat="1" ht="20.25" customHeight="1">
      <c r="A52" s="74"/>
      <c r="B52" s="333"/>
      <c r="C52" s="74"/>
      <c r="D52" s="94"/>
      <c r="E52" s="234"/>
      <c r="F52" s="58"/>
      <c r="G52" s="75"/>
      <c r="H52" s="76"/>
      <c r="I52" s="77"/>
      <c r="J52" s="78"/>
      <c r="K52" s="92"/>
      <c r="L52" s="239"/>
      <c r="M52" s="80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 s="188" customFormat="1" ht="20.25" customHeight="1">
      <c r="A53" s="74"/>
      <c r="B53" s="333"/>
      <c r="C53" s="74"/>
      <c r="D53" s="94"/>
      <c r="E53" s="234"/>
      <c r="F53" s="58"/>
      <c r="G53" s="75"/>
      <c r="H53" s="76"/>
      <c r="I53" s="77"/>
      <c r="J53" s="78"/>
      <c r="K53" s="92"/>
      <c r="L53" s="239"/>
      <c r="M53" s="80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</row>
    <row r="54" spans="1:34" s="188" customFormat="1" ht="20.25" customHeight="1">
      <c r="A54" s="74"/>
      <c r="B54" s="333"/>
      <c r="C54" s="74"/>
      <c r="D54" s="94"/>
      <c r="E54" s="234"/>
      <c r="F54" s="58"/>
      <c r="G54" s="75"/>
      <c r="H54" s="76"/>
      <c r="I54" s="77"/>
      <c r="J54" s="78"/>
      <c r="K54" s="92"/>
      <c r="L54" s="239"/>
      <c r="M54" s="80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</row>
    <row r="55" spans="1:34" s="188" customFormat="1" ht="20.25" customHeight="1">
      <c r="A55" s="74"/>
      <c r="B55" s="333"/>
      <c r="C55" s="74"/>
      <c r="D55" s="94"/>
      <c r="E55" s="234"/>
      <c r="F55" s="58"/>
      <c r="G55" s="75"/>
      <c r="H55" s="76"/>
      <c r="I55" s="77"/>
      <c r="J55" s="78"/>
      <c r="K55" s="92"/>
      <c r="L55" s="239"/>
      <c r="M55" s="80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</row>
    <row r="56" spans="1:34" s="188" customFormat="1" ht="20.25" customHeight="1">
      <c r="A56" s="74"/>
      <c r="B56" s="333"/>
      <c r="C56" s="74"/>
      <c r="D56" s="94"/>
      <c r="E56" s="234"/>
      <c r="F56" s="58"/>
      <c r="G56" s="75"/>
      <c r="H56" s="76"/>
      <c r="I56" s="77"/>
      <c r="J56" s="78"/>
      <c r="K56" s="92"/>
      <c r="L56" s="239"/>
      <c r="M56" s="80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</row>
    <row r="57" spans="1:34" s="188" customFormat="1" ht="20.25" customHeight="1">
      <c r="A57" s="74"/>
      <c r="B57" s="333"/>
      <c r="C57" s="74"/>
      <c r="D57" s="94"/>
      <c r="E57" s="234"/>
      <c r="F57" s="58"/>
      <c r="G57" s="75"/>
      <c r="H57" s="76"/>
      <c r="I57" s="77"/>
      <c r="J57" s="78"/>
      <c r="K57" s="92"/>
      <c r="L57" s="239"/>
      <c r="M57" s="80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</row>
    <row r="58" spans="1:34" s="188" customFormat="1" ht="20.25" customHeight="1">
      <c r="A58" s="74"/>
      <c r="B58" s="333"/>
      <c r="C58" s="74"/>
      <c r="D58" s="94"/>
      <c r="E58" s="234"/>
      <c r="F58" s="58"/>
      <c r="G58" s="75"/>
      <c r="H58" s="76"/>
      <c r="I58" s="77"/>
      <c r="J58" s="78"/>
      <c r="K58" s="92"/>
      <c r="L58" s="239"/>
      <c r="M58" s="80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</row>
    <row r="59" spans="1:34" s="188" customFormat="1" ht="20.25" customHeight="1">
      <c r="A59" s="74"/>
      <c r="B59" s="333"/>
      <c r="C59" s="74"/>
      <c r="D59" s="94"/>
      <c r="E59" s="234"/>
      <c r="F59" s="58"/>
      <c r="G59" s="75"/>
      <c r="H59" s="76"/>
      <c r="I59" s="77"/>
      <c r="J59" s="78"/>
      <c r="K59" s="92"/>
      <c r="L59" s="239"/>
      <c r="M59" s="80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</row>
    <row r="60" spans="1:34" s="188" customFormat="1" ht="20.25" customHeight="1">
      <c r="A60" s="74"/>
      <c r="B60" s="333"/>
      <c r="C60" s="74"/>
      <c r="D60" s="94"/>
      <c r="E60" s="234"/>
      <c r="F60" s="58"/>
      <c r="G60" s="75"/>
      <c r="H60" s="76"/>
      <c r="I60" s="77"/>
      <c r="J60" s="78"/>
      <c r="K60" s="92"/>
      <c r="L60" s="239"/>
      <c r="M60" s="80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</row>
    <row r="61" spans="1:34" s="188" customFormat="1" ht="20.25" customHeight="1">
      <c r="A61" s="74"/>
      <c r="B61" s="333"/>
      <c r="C61" s="74"/>
      <c r="D61" s="94"/>
      <c r="E61" s="234"/>
      <c r="F61" s="58"/>
      <c r="G61" s="75"/>
      <c r="H61" s="76"/>
      <c r="I61" s="77"/>
      <c r="J61" s="78"/>
      <c r="K61" s="92"/>
      <c r="L61" s="239"/>
      <c r="M61" s="80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</row>
    <row r="62" spans="1:34" s="188" customFormat="1" ht="20.25" customHeight="1">
      <c r="A62" s="74"/>
      <c r="B62" s="333"/>
      <c r="C62" s="74"/>
      <c r="D62" s="94"/>
      <c r="E62" s="234"/>
      <c r="F62" s="58"/>
      <c r="G62" s="75"/>
      <c r="H62" s="76"/>
      <c r="I62" s="77"/>
      <c r="J62" s="78"/>
      <c r="K62" s="92"/>
      <c r="L62" s="239"/>
      <c r="M62" s="80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</row>
    <row r="63" spans="1:34" s="188" customFormat="1" ht="20.25" customHeight="1">
      <c r="A63" s="74"/>
      <c r="B63" s="333"/>
      <c r="C63" s="74"/>
      <c r="D63" s="94"/>
      <c r="E63" s="234"/>
      <c r="F63" s="58"/>
      <c r="G63" s="75"/>
      <c r="H63" s="76"/>
      <c r="I63" s="77"/>
      <c r="J63" s="78"/>
      <c r="K63" s="92"/>
      <c r="L63" s="239"/>
      <c r="M63" s="80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</row>
    <row r="64" spans="1:34" s="188" customFormat="1" ht="20.25" customHeight="1">
      <c r="A64" s="74"/>
      <c r="B64" s="333"/>
      <c r="C64" s="74"/>
      <c r="D64" s="94"/>
      <c r="E64" s="234"/>
      <c r="F64" s="58"/>
      <c r="G64" s="75"/>
      <c r="H64" s="76"/>
      <c r="I64" s="77"/>
      <c r="J64" s="78"/>
      <c r="K64" s="92"/>
      <c r="L64" s="239"/>
      <c r="M64" s="80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</row>
    <row r="65" spans="1:34" s="188" customFormat="1" ht="20.25" customHeight="1">
      <c r="A65" s="74"/>
      <c r="B65" s="333"/>
      <c r="C65" s="74"/>
      <c r="D65" s="94"/>
      <c r="E65" s="234"/>
      <c r="F65" s="58"/>
      <c r="G65" s="75"/>
      <c r="H65" s="76"/>
      <c r="I65" s="77"/>
      <c r="J65" s="78"/>
      <c r="K65" s="92"/>
      <c r="L65" s="239"/>
      <c r="M65" s="80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</row>
    <row r="66" spans="1:34" s="188" customFormat="1" ht="20.25" customHeight="1">
      <c r="A66" s="74"/>
      <c r="B66" s="333"/>
      <c r="C66" s="74"/>
      <c r="D66" s="94"/>
      <c r="E66" s="234"/>
      <c r="F66" s="234"/>
      <c r="G66" s="75"/>
      <c r="H66" s="76"/>
      <c r="I66" s="77"/>
      <c r="J66" s="78"/>
      <c r="K66" s="92"/>
      <c r="L66" s="239"/>
      <c r="M66" s="80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</row>
    <row r="67" spans="1:34" s="188" customFormat="1" ht="20.25" customHeight="1">
      <c r="A67" s="74"/>
      <c r="B67" s="333"/>
      <c r="C67" s="74"/>
      <c r="D67" s="94"/>
      <c r="E67" s="234"/>
      <c r="F67" s="234"/>
      <c r="G67" s="75"/>
      <c r="H67" s="76"/>
      <c r="I67" s="77"/>
      <c r="J67" s="78"/>
      <c r="K67" s="92"/>
      <c r="L67" s="239"/>
      <c r="M67" s="80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</row>
    <row r="68" spans="1:34" s="188" customFormat="1" ht="20.25" customHeight="1">
      <c r="A68" s="74"/>
      <c r="B68" s="333"/>
      <c r="C68" s="74"/>
      <c r="D68" s="94"/>
      <c r="E68" s="234"/>
      <c r="F68" s="58"/>
      <c r="G68" s="75"/>
      <c r="H68" s="76"/>
      <c r="I68" s="77"/>
      <c r="J68" s="78"/>
      <c r="K68" s="92"/>
      <c r="L68" s="239"/>
      <c r="M68" s="80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</row>
    <row r="69" spans="1:34" s="188" customFormat="1" ht="20.25" customHeight="1">
      <c r="A69" s="74"/>
      <c r="B69" s="333"/>
      <c r="C69" s="74"/>
      <c r="D69" s="94"/>
      <c r="E69" s="234"/>
      <c r="F69" s="58"/>
      <c r="G69" s="75"/>
      <c r="H69" s="76"/>
      <c r="I69" s="77"/>
      <c r="J69" s="78"/>
      <c r="K69" s="92"/>
      <c r="L69" s="239"/>
      <c r="M69" s="80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</row>
    <row r="70" spans="1:34" s="188" customFormat="1" ht="20.25" customHeight="1">
      <c r="A70" s="74"/>
      <c r="B70" s="333"/>
      <c r="C70" s="74"/>
      <c r="D70" s="94"/>
      <c r="E70" s="234"/>
      <c r="F70" s="58"/>
      <c r="G70" s="75"/>
      <c r="H70" s="76"/>
      <c r="I70" s="77"/>
      <c r="J70" s="78"/>
      <c r="K70" s="92"/>
      <c r="L70" s="239"/>
      <c r="M70" s="80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</row>
    <row r="71" spans="1:34" s="188" customFormat="1" ht="20.25" customHeight="1">
      <c r="A71" s="74"/>
      <c r="B71" s="333"/>
      <c r="C71" s="74"/>
      <c r="D71" s="94"/>
      <c r="E71" s="234"/>
      <c r="F71" s="58"/>
      <c r="G71" s="75"/>
      <c r="H71" s="76"/>
      <c r="I71" s="77"/>
      <c r="J71" s="78"/>
      <c r="K71" s="92"/>
      <c r="L71" s="239"/>
      <c r="M71" s="80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</row>
    <row r="72" spans="1:34" s="188" customFormat="1" ht="20.25" customHeight="1">
      <c r="A72" s="74"/>
      <c r="B72" s="333"/>
      <c r="C72" s="74"/>
      <c r="D72" s="94"/>
      <c r="E72" s="234"/>
      <c r="F72" s="58"/>
      <c r="G72" s="75"/>
      <c r="H72" s="76"/>
      <c r="I72" s="77"/>
      <c r="J72" s="78"/>
      <c r="K72" s="92"/>
      <c r="L72" s="239"/>
      <c r="M72" s="80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</row>
    <row r="73" spans="1:34" s="188" customFormat="1" ht="20.25" customHeight="1">
      <c r="A73" s="74"/>
      <c r="B73" s="333"/>
      <c r="C73" s="74"/>
      <c r="D73" s="94"/>
      <c r="E73" s="234"/>
      <c r="F73" s="58"/>
      <c r="G73" s="75"/>
      <c r="H73" s="76"/>
      <c r="I73" s="77"/>
      <c r="J73" s="78"/>
      <c r="K73" s="92"/>
      <c r="L73" s="239"/>
      <c r="M73" s="80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</row>
    <row r="74" spans="1:34" s="188" customFormat="1" ht="20.25" customHeight="1">
      <c r="A74" s="74"/>
      <c r="B74" s="333"/>
      <c r="C74" s="74"/>
      <c r="D74" s="94"/>
      <c r="E74" s="234"/>
      <c r="F74" s="58"/>
      <c r="G74" s="75"/>
      <c r="H74" s="76"/>
      <c r="I74" s="77"/>
      <c r="J74" s="78"/>
      <c r="K74" s="92"/>
      <c r="L74" s="239"/>
      <c r="M74" s="80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</row>
    <row r="75" spans="1:34" s="188" customFormat="1" ht="20.25" customHeight="1">
      <c r="A75" s="74"/>
      <c r="B75" s="333"/>
      <c r="C75" s="74"/>
      <c r="D75" s="94"/>
      <c r="E75" s="234"/>
      <c r="F75" s="58"/>
      <c r="G75" s="75"/>
      <c r="H75" s="76"/>
      <c r="I75" s="77"/>
      <c r="J75" s="78"/>
      <c r="K75" s="92"/>
      <c r="L75" s="239"/>
      <c r="M75" s="80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</row>
    <row r="76" spans="1:34" s="188" customFormat="1" ht="20.25" customHeight="1">
      <c r="A76" s="74"/>
      <c r="B76" s="333"/>
      <c r="C76" s="74"/>
      <c r="D76" s="94"/>
      <c r="E76" s="234"/>
      <c r="F76" s="58"/>
      <c r="G76" s="75"/>
      <c r="H76" s="76"/>
      <c r="I76" s="77"/>
      <c r="J76" s="78"/>
      <c r="K76" s="92"/>
      <c r="L76" s="239"/>
      <c r="M76" s="80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</row>
    <row r="77" spans="1:34" s="188" customFormat="1" ht="20.25" customHeight="1">
      <c r="A77" s="74"/>
      <c r="B77" s="333"/>
      <c r="C77" s="74"/>
      <c r="D77" s="94"/>
      <c r="E77" s="234"/>
      <c r="F77" s="58"/>
      <c r="G77" s="75"/>
      <c r="H77" s="76"/>
      <c r="I77" s="77"/>
      <c r="J77" s="78"/>
      <c r="K77" s="92"/>
      <c r="L77" s="239"/>
      <c r="M77" s="80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</row>
    <row r="78" spans="1:34" s="188" customFormat="1" ht="20.25" customHeight="1">
      <c r="A78" s="74"/>
      <c r="B78" s="333"/>
      <c r="C78" s="74"/>
      <c r="D78" s="94"/>
      <c r="E78" s="234"/>
      <c r="F78" s="58"/>
      <c r="G78" s="75"/>
      <c r="H78" s="76"/>
      <c r="I78" s="77"/>
      <c r="J78" s="78"/>
      <c r="K78" s="92"/>
      <c r="L78" s="239"/>
      <c r="M78" s="80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</row>
    <row r="79" spans="1:34" s="188" customFormat="1" ht="20.25" customHeight="1">
      <c r="A79" s="74"/>
      <c r="B79" s="333"/>
      <c r="C79" s="74"/>
      <c r="D79" s="94"/>
      <c r="E79" s="234"/>
      <c r="F79" s="58"/>
      <c r="G79" s="75"/>
      <c r="H79" s="76"/>
      <c r="I79" s="77"/>
      <c r="J79" s="78"/>
      <c r="K79" s="92"/>
      <c r="L79" s="239"/>
      <c r="M79" s="80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</row>
    <row r="80" spans="1:34" s="188" customFormat="1" ht="20.25" customHeight="1">
      <c r="A80" s="74"/>
      <c r="B80" s="333"/>
      <c r="C80" s="74"/>
      <c r="D80" s="94"/>
      <c r="E80" s="234"/>
      <c r="F80" s="58"/>
      <c r="G80" s="75"/>
      <c r="H80" s="76"/>
      <c r="I80" s="77"/>
      <c r="J80" s="78"/>
      <c r="K80" s="92"/>
      <c r="L80" s="239"/>
      <c r="M80" s="80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</row>
    <row r="81" spans="1:34" s="188" customFormat="1" ht="20.25" customHeight="1">
      <c r="A81" s="74"/>
      <c r="B81" s="333"/>
      <c r="C81" s="74"/>
      <c r="D81" s="94"/>
      <c r="E81" s="234"/>
      <c r="F81" s="58"/>
      <c r="G81" s="75"/>
      <c r="H81" s="76"/>
      <c r="I81" s="77"/>
      <c r="J81" s="78"/>
      <c r="K81" s="92"/>
      <c r="L81" s="239"/>
      <c r="M81" s="80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</row>
    <row r="82" spans="1:34" s="188" customFormat="1" ht="20.25" customHeight="1">
      <c r="A82" s="74"/>
      <c r="B82" s="333"/>
      <c r="C82" s="74"/>
      <c r="D82" s="94"/>
      <c r="E82" s="234"/>
      <c r="F82" s="58"/>
      <c r="G82" s="75"/>
      <c r="H82" s="76"/>
      <c r="I82" s="77"/>
      <c r="J82" s="78"/>
      <c r="K82" s="92"/>
      <c r="L82" s="239"/>
      <c r="M82" s="80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</row>
    <row r="83" spans="1:34" s="188" customFormat="1" ht="20.25" customHeight="1">
      <c r="A83" s="74"/>
      <c r="B83" s="333"/>
      <c r="C83" s="74"/>
      <c r="D83" s="94"/>
      <c r="E83" s="234"/>
      <c r="F83" s="58"/>
      <c r="G83" s="75"/>
      <c r="H83" s="76"/>
      <c r="I83" s="68"/>
      <c r="J83" s="78"/>
      <c r="K83" s="92"/>
      <c r="L83" s="239"/>
      <c r="M83" s="80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</row>
    <row r="84" spans="1:34" s="188" customFormat="1" ht="20.25" customHeight="1">
      <c r="A84" s="74"/>
      <c r="B84" s="333"/>
      <c r="C84" s="74"/>
      <c r="D84" s="94"/>
      <c r="E84" s="234"/>
      <c r="F84" s="58"/>
      <c r="G84" s="75"/>
      <c r="H84" s="76"/>
      <c r="I84" s="68"/>
      <c r="J84" s="78"/>
      <c r="K84" s="92"/>
      <c r="L84" s="239"/>
      <c r="M84" s="80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</row>
    <row r="85" spans="1:34" s="188" customFormat="1" ht="20.25" customHeight="1">
      <c r="A85" s="74"/>
      <c r="B85" s="333"/>
      <c r="C85" s="74"/>
      <c r="D85" s="94"/>
      <c r="E85" s="234"/>
      <c r="F85" s="58"/>
      <c r="G85" s="75"/>
      <c r="H85" s="76"/>
      <c r="I85" s="68"/>
      <c r="J85" s="78"/>
      <c r="K85" s="92"/>
      <c r="L85" s="239"/>
      <c r="M85" s="80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</row>
    <row r="86" spans="1:34" s="188" customFormat="1" ht="20.25" customHeight="1">
      <c r="A86" s="74"/>
      <c r="B86" s="333"/>
      <c r="C86" s="74"/>
      <c r="D86" s="94"/>
      <c r="E86" s="234"/>
      <c r="F86" s="58"/>
      <c r="G86" s="75"/>
      <c r="H86" s="76"/>
      <c r="I86" s="77"/>
      <c r="J86" s="78"/>
      <c r="K86" s="92"/>
      <c r="L86" s="239"/>
      <c r="M86" s="80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</row>
    <row r="87" spans="1:34" s="188" customFormat="1" ht="20.25" customHeight="1">
      <c r="A87" s="74"/>
      <c r="B87" s="333"/>
      <c r="C87" s="74"/>
      <c r="D87" s="94"/>
      <c r="E87" s="234"/>
      <c r="F87" s="58"/>
      <c r="G87" s="75"/>
      <c r="H87" s="76"/>
      <c r="I87" s="77"/>
      <c r="J87" s="78"/>
      <c r="K87" s="92"/>
      <c r="L87" s="239"/>
      <c r="M87" s="80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</row>
    <row r="88" spans="1:34" s="188" customFormat="1" ht="20.25" customHeight="1">
      <c r="A88" s="74"/>
      <c r="B88" s="333"/>
      <c r="C88" s="74"/>
      <c r="D88" s="94"/>
      <c r="E88" s="234"/>
      <c r="F88" s="58"/>
      <c r="G88" s="75"/>
      <c r="H88" s="76"/>
      <c r="I88" s="68"/>
      <c r="J88" s="78"/>
      <c r="K88" s="92"/>
      <c r="L88" s="239"/>
      <c r="M88" s="80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</row>
    <row r="89" spans="1:34" s="188" customFormat="1" ht="20.25" customHeight="1">
      <c r="A89" s="74"/>
      <c r="B89" s="333"/>
      <c r="C89" s="74"/>
      <c r="D89" s="94"/>
      <c r="E89" s="234"/>
      <c r="F89" s="58"/>
      <c r="G89" s="75"/>
      <c r="H89" s="76"/>
      <c r="I89" s="68"/>
      <c r="J89" s="78"/>
      <c r="K89" s="92"/>
      <c r="L89" s="239"/>
      <c r="M89" s="80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</row>
    <row r="90" spans="1:34" s="188" customFormat="1" ht="20.25" customHeight="1">
      <c r="A90" s="74"/>
      <c r="B90" s="333"/>
      <c r="C90" s="74"/>
      <c r="D90" s="94"/>
      <c r="E90" s="234"/>
      <c r="F90" s="58"/>
      <c r="G90" s="75"/>
      <c r="H90" s="76"/>
      <c r="I90" s="77"/>
      <c r="J90" s="78"/>
      <c r="K90" s="92"/>
      <c r="L90" s="239"/>
      <c r="M90" s="80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</row>
    <row r="91" spans="1:34" s="188" customFormat="1" ht="20.25" customHeight="1">
      <c r="A91" s="74"/>
      <c r="B91" s="333"/>
      <c r="C91" s="74"/>
      <c r="D91" s="94"/>
      <c r="E91" s="234"/>
      <c r="F91" s="234"/>
      <c r="G91" s="75"/>
      <c r="H91" s="76"/>
      <c r="I91" s="77"/>
      <c r="J91" s="78"/>
      <c r="K91" s="92"/>
      <c r="L91" s="239"/>
      <c r="M91" s="80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</row>
    <row r="92" spans="1:34" s="188" customFormat="1" ht="20.25" customHeight="1">
      <c r="A92" s="74"/>
      <c r="B92" s="333"/>
      <c r="C92" s="74"/>
      <c r="D92" s="94"/>
      <c r="E92" s="234"/>
      <c r="F92" s="234"/>
      <c r="G92" s="75"/>
      <c r="H92" s="76"/>
      <c r="I92" s="68"/>
      <c r="J92" s="78"/>
      <c r="K92" s="92"/>
      <c r="L92" s="239"/>
      <c r="M92" s="80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</row>
    <row r="93" spans="1:34" s="188" customFormat="1" ht="20.25" customHeight="1">
      <c r="A93" s="74"/>
      <c r="B93" s="333"/>
      <c r="C93" s="74"/>
      <c r="D93" s="94"/>
      <c r="E93" s="234"/>
      <c r="F93" s="58"/>
      <c r="G93" s="75"/>
      <c r="H93" s="76"/>
      <c r="I93" s="68"/>
      <c r="J93" s="78"/>
      <c r="K93" s="92"/>
      <c r="L93" s="239"/>
      <c r="M93" s="80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</row>
    <row r="94" spans="1:34" s="188" customFormat="1" ht="20.25" customHeight="1">
      <c r="A94" s="74"/>
      <c r="B94" s="333"/>
      <c r="C94" s="74"/>
      <c r="D94" s="94"/>
      <c r="E94" s="234"/>
      <c r="F94" s="58"/>
      <c r="G94" s="75"/>
      <c r="H94" s="76"/>
      <c r="I94" s="77"/>
      <c r="J94" s="78"/>
      <c r="K94" s="92"/>
      <c r="L94" s="239"/>
      <c r="M94" s="80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</row>
    <row r="95" spans="1:34" s="188" customFormat="1" ht="20.25" customHeight="1">
      <c r="A95" s="74"/>
      <c r="B95" s="333"/>
      <c r="C95" s="74"/>
      <c r="D95" s="94"/>
      <c r="E95" s="234"/>
      <c r="F95" s="58"/>
      <c r="G95" s="75"/>
      <c r="H95" s="76"/>
      <c r="I95" s="77"/>
      <c r="J95" s="78"/>
      <c r="K95" s="92"/>
      <c r="L95" s="239"/>
      <c r="M95" s="80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</row>
    <row r="96" spans="1:34" s="188" customFormat="1" ht="20.25" customHeight="1">
      <c r="A96" s="74"/>
      <c r="B96" s="333"/>
      <c r="C96" s="74"/>
      <c r="D96" s="94"/>
      <c r="E96" s="234"/>
      <c r="F96" s="58"/>
      <c r="G96" s="75"/>
      <c r="H96" s="76"/>
      <c r="I96" s="77"/>
      <c r="J96" s="78"/>
      <c r="K96" s="92"/>
      <c r="L96" s="239"/>
      <c r="M96" s="80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</row>
    <row r="97" spans="1:34" s="188" customFormat="1" ht="20.25" customHeight="1">
      <c r="A97" s="74"/>
      <c r="B97" s="333"/>
      <c r="C97" s="74"/>
      <c r="D97" s="94"/>
      <c r="E97" s="234"/>
      <c r="F97" s="58"/>
      <c r="G97" s="75"/>
      <c r="H97" s="76"/>
      <c r="I97" s="77"/>
      <c r="J97" s="78"/>
      <c r="K97" s="92"/>
      <c r="L97" s="239"/>
      <c r="M97" s="80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</row>
    <row r="98" spans="1:34" s="188" customFormat="1" ht="20.25" customHeight="1">
      <c r="A98" s="74"/>
      <c r="B98" s="333"/>
      <c r="C98" s="74"/>
      <c r="D98" s="94"/>
      <c r="E98" s="234"/>
      <c r="F98" s="58"/>
      <c r="G98" s="75"/>
      <c r="H98" s="76"/>
      <c r="I98" s="77"/>
      <c r="J98" s="78"/>
      <c r="K98" s="92"/>
      <c r="L98" s="239"/>
      <c r="M98" s="80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</row>
    <row r="99" spans="1:34" s="188" customFormat="1" ht="20.25" customHeight="1">
      <c r="A99" s="74"/>
      <c r="B99" s="333"/>
      <c r="C99" s="74"/>
      <c r="D99" s="94"/>
      <c r="E99" s="234"/>
      <c r="F99" s="58"/>
      <c r="G99" s="75"/>
      <c r="H99" s="76"/>
      <c r="I99" s="77"/>
      <c r="J99" s="78"/>
      <c r="K99" s="92"/>
      <c r="L99" s="239"/>
      <c r="M99" s="80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</row>
    <row r="100" spans="1:34" s="188" customFormat="1" ht="20.25" customHeight="1">
      <c r="A100" s="74"/>
      <c r="B100" s="333"/>
      <c r="C100" s="74"/>
      <c r="D100" s="94"/>
      <c r="E100" s="234"/>
      <c r="F100" s="58"/>
      <c r="G100" s="75"/>
      <c r="H100" s="76"/>
      <c r="I100" s="77"/>
      <c r="J100" s="78"/>
      <c r="K100" s="92"/>
      <c r="L100" s="239"/>
      <c r="M100" s="80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</row>
    <row r="101" spans="1:34" s="188" customFormat="1" ht="20.25" customHeight="1">
      <c r="A101" s="74"/>
      <c r="B101" s="333"/>
      <c r="C101" s="74"/>
      <c r="D101" s="94"/>
      <c r="E101" s="234"/>
      <c r="F101" s="58"/>
      <c r="G101" s="75"/>
      <c r="H101" s="76"/>
      <c r="I101" s="77"/>
      <c r="J101" s="78"/>
      <c r="K101" s="92"/>
      <c r="L101" s="239"/>
      <c r="M101" s="80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</row>
    <row r="102" spans="1:34" s="188" customFormat="1" ht="20.25" customHeight="1">
      <c r="A102" s="74"/>
      <c r="B102" s="333"/>
      <c r="C102" s="74"/>
      <c r="D102" s="94"/>
      <c r="E102" s="234"/>
      <c r="F102" s="58"/>
      <c r="G102" s="75"/>
      <c r="H102" s="76"/>
      <c r="I102" s="77"/>
      <c r="J102" s="78"/>
      <c r="K102" s="92"/>
      <c r="L102" s="239"/>
      <c r="M102" s="80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</row>
    <row r="103" spans="1:34" s="188" customFormat="1" ht="20.25" customHeight="1">
      <c r="A103" s="74"/>
      <c r="B103" s="333"/>
      <c r="C103" s="74"/>
      <c r="D103" s="94"/>
      <c r="E103" s="234"/>
      <c r="F103" s="58"/>
      <c r="G103" s="75"/>
      <c r="H103" s="76"/>
      <c r="I103" s="77"/>
      <c r="J103" s="78"/>
      <c r="K103" s="92"/>
      <c r="L103" s="239"/>
      <c r="M103" s="80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</row>
    <row r="104" spans="1:34" s="188" customFormat="1" ht="20.25" customHeight="1">
      <c r="A104" s="74"/>
      <c r="B104" s="333"/>
      <c r="C104" s="74"/>
      <c r="D104" s="94"/>
      <c r="E104" s="234"/>
      <c r="F104" s="58"/>
      <c r="G104" s="75"/>
      <c r="H104" s="76"/>
      <c r="I104" s="77"/>
      <c r="J104" s="78"/>
      <c r="K104" s="92"/>
      <c r="L104" s="239"/>
      <c r="M104" s="80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</row>
    <row r="105" spans="1:34" s="188" customFormat="1" ht="20.25" customHeight="1">
      <c r="A105" s="74"/>
      <c r="B105" s="333"/>
      <c r="C105" s="74"/>
      <c r="D105" s="94"/>
      <c r="E105" s="234"/>
      <c r="F105" s="58"/>
      <c r="G105" s="75"/>
      <c r="H105" s="76"/>
      <c r="I105" s="77"/>
      <c r="J105" s="78"/>
      <c r="K105" s="92"/>
      <c r="L105" s="239"/>
      <c r="M105" s="80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</row>
    <row r="106" spans="1:34" s="188" customFormat="1" ht="20.25" customHeight="1">
      <c r="A106" s="74"/>
      <c r="B106" s="333"/>
      <c r="C106" s="74"/>
      <c r="D106" s="94"/>
      <c r="E106" s="234"/>
      <c r="F106" s="58"/>
      <c r="G106" s="75"/>
      <c r="H106" s="76"/>
      <c r="I106" s="77"/>
      <c r="J106" s="78"/>
      <c r="K106" s="92"/>
      <c r="L106" s="239"/>
      <c r="M106" s="80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</row>
    <row r="107" spans="1:34" s="188" customFormat="1" ht="20.25" customHeight="1">
      <c r="A107" s="74"/>
      <c r="B107" s="333"/>
      <c r="C107" s="74"/>
      <c r="D107" s="94"/>
      <c r="E107" s="234"/>
      <c r="F107" s="58"/>
      <c r="G107" s="75"/>
      <c r="H107" s="76"/>
      <c r="I107" s="77"/>
      <c r="J107" s="78"/>
      <c r="K107" s="92"/>
      <c r="L107" s="239"/>
      <c r="M107" s="80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</row>
    <row r="108" spans="1:34" s="188" customFormat="1" ht="20.25" customHeight="1">
      <c r="A108" s="74"/>
      <c r="B108" s="333"/>
      <c r="C108" s="74"/>
      <c r="D108" s="94"/>
      <c r="E108" s="234"/>
      <c r="F108" s="58"/>
      <c r="G108" s="75"/>
      <c r="H108" s="76"/>
      <c r="I108" s="77"/>
      <c r="J108" s="78"/>
      <c r="K108" s="92"/>
      <c r="L108" s="239"/>
      <c r="M108" s="80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</row>
    <row r="109" spans="1:34" s="188" customFormat="1" ht="20.25" customHeight="1">
      <c r="A109" s="74"/>
      <c r="B109" s="333"/>
      <c r="C109" s="74"/>
      <c r="D109" s="94"/>
      <c r="E109" s="234"/>
      <c r="F109" s="58"/>
      <c r="G109" s="75"/>
      <c r="H109" s="76"/>
      <c r="I109" s="77"/>
      <c r="J109" s="78"/>
      <c r="K109" s="92"/>
      <c r="L109" s="239"/>
      <c r="M109" s="80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</row>
    <row r="110" spans="1:34" s="188" customFormat="1" ht="20.25" customHeight="1">
      <c r="A110" s="74"/>
      <c r="B110" s="333"/>
      <c r="C110" s="74"/>
      <c r="D110" s="94"/>
      <c r="E110" s="234"/>
      <c r="F110" s="58"/>
      <c r="G110" s="75"/>
      <c r="H110" s="76"/>
      <c r="I110" s="77"/>
      <c r="J110" s="78"/>
      <c r="K110" s="92"/>
      <c r="L110" s="239"/>
      <c r="M110" s="80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</row>
    <row r="111" spans="1:34" s="188" customFormat="1" ht="20.25" customHeight="1">
      <c r="A111" s="74"/>
      <c r="B111" s="333"/>
      <c r="C111" s="74"/>
      <c r="D111" s="94"/>
      <c r="E111" s="234"/>
      <c r="F111" s="58"/>
      <c r="G111" s="75"/>
      <c r="H111" s="76"/>
      <c r="I111" s="77"/>
      <c r="J111" s="78"/>
      <c r="K111" s="92"/>
      <c r="L111" s="239"/>
      <c r="M111" s="80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</row>
    <row r="112" spans="1:34" s="188" customFormat="1" ht="20.25" customHeight="1">
      <c r="A112" s="74"/>
      <c r="B112" s="333"/>
      <c r="C112" s="74"/>
      <c r="D112" s="94"/>
      <c r="E112" s="234"/>
      <c r="F112" s="58"/>
      <c r="G112" s="75"/>
      <c r="H112" s="76"/>
      <c r="I112" s="77"/>
      <c r="J112" s="78"/>
      <c r="K112" s="92"/>
      <c r="L112" s="239"/>
      <c r="M112" s="80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</row>
    <row r="113" spans="1:34" s="188" customFormat="1" ht="20.25" customHeight="1">
      <c r="A113" s="74"/>
      <c r="B113" s="333"/>
      <c r="C113" s="74"/>
      <c r="D113" s="94"/>
      <c r="E113" s="234"/>
      <c r="F113" s="58"/>
      <c r="G113" s="75"/>
      <c r="H113" s="76"/>
      <c r="I113" s="77"/>
      <c r="J113" s="78"/>
      <c r="K113" s="92"/>
      <c r="L113" s="239"/>
      <c r="M113" s="80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</row>
    <row r="114" spans="1:34" s="188" customFormat="1" ht="20.25" customHeight="1">
      <c r="A114" s="74"/>
      <c r="B114" s="333"/>
      <c r="C114" s="74"/>
      <c r="D114" s="94"/>
      <c r="E114" s="234"/>
      <c r="F114" s="58"/>
      <c r="G114" s="75"/>
      <c r="H114" s="76"/>
      <c r="I114" s="77"/>
      <c r="J114" s="78"/>
      <c r="K114" s="92"/>
      <c r="L114" s="239"/>
      <c r="M114" s="80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</row>
    <row r="115" spans="1:34" s="188" customFormat="1" ht="20.25" customHeight="1">
      <c r="A115" s="74"/>
      <c r="B115" s="333"/>
      <c r="C115" s="74"/>
      <c r="D115" s="94"/>
      <c r="E115" s="234"/>
      <c r="F115" s="234"/>
      <c r="G115" s="75"/>
      <c r="H115" s="76"/>
      <c r="I115" s="77"/>
      <c r="J115" s="78"/>
      <c r="K115" s="92"/>
      <c r="L115" s="239"/>
      <c r="M115" s="80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</row>
    <row r="116" spans="1:34" s="188" customFormat="1" ht="20.25" customHeight="1">
      <c r="A116" s="74"/>
      <c r="B116" s="333"/>
      <c r="C116" s="74"/>
      <c r="D116" s="94"/>
      <c r="E116" s="234"/>
      <c r="F116" s="58"/>
      <c r="G116" s="75"/>
      <c r="H116" s="76"/>
      <c r="I116" s="77"/>
      <c r="J116" s="78"/>
      <c r="K116" s="92"/>
      <c r="L116" s="239"/>
      <c r="M116" s="80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</row>
    <row r="117" spans="1:34" s="188" customFormat="1" ht="20.25" customHeight="1">
      <c r="A117" s="74"/>
      <c r="B117" s="333"/>
      <c r="C117" s="74"/>
      <c r="D117" s="94"/>
      <c r="E117" s="234"/>
      <c r="F117" s="58"/>
      <c r="G117" s="75"/>
      <c r="H117" s="76"/>
      <c r="I117" s="77"/>
      <c r="J117" s="78"/>
      <c r="K117" s="92"/>
      <c r="L117" s="239"/>
      <c r="M117" s="80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</row>
    <row r="118" spans="1:34" s="188" customFormat="1" ht="20.25" customHeight="1">
      <c r="A118" s="74"/>
      <c r="B118" s="333"/>
      <c r="C118" s="74"/>
      <c r="D118" s="94"/>
      <c r="E118" s="234"/>
      <c r="F118" s="58"/>
      <c r="G118" s="75"/>
      <c r="H118" s="76"/>
      <c r="I118" s="77"/>
      <c r="J118" s="78"/>
      <c r="K118" s="92"/>
      <c r="L118" s="239"/>
      <c r="M118" s="80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</row>
    <row r="119" spans="1:34" s="188" customFormat="1" ht="20.25" customHeight="1">
      <c r="A119" s="74"/>
      <c r="B119" s="333"/>
      <c r="C119" s="74"/>
      <c r="D119" s="94"/>
      <c r="E119" s="234"/>
      <c r="F119" s="58"/>
      <c r="G119" s="75"/>
      <c r="H119" s="76"/>
      <c r="I119" s="77"/>
      <c r="J119" s="78"/>
      <c r="K119" s="92"/>
      <c r="L119" s="239"/>
      <c r="M119" s="80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</row>
    <row r="120" spans="1:34" s="188" customFormat="1" ht="20.25" customHeight="1">
      <c r="A120" s="74"/>
      <c r="B120" s="333"/>
      <c r="C120" s="74"/>
      <c r="D120" s="94"/>
      <c r="E120" s="234"/>
      <c r="F120" s="58"/>
      <c r="G120" s="75"/>
      <c r="H120" s="76"/>
      <c r="I120" s="77"/>
      <c r="J120" s="78"/>
      <c r="K120" s="92"/>
      <c r="L120" s="239"/>
      <c r="M120" s="80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</row>
    <row r="121" spans="1:34" s="188" customFormat="1" ht="20.25" customHeight="1">
      <c r="A121" s="74"/>
      <c r="B121" s="333"/>
      <c r="C121" s="74"/>
      <c r="D121" s="94"/>
      <c r="E121" s="234"/>
      <c r="F121" s="58"/>
      <c r="G121" s="75"/>
      <c r="H121" s="76"/>
      <c r="I121" s="77"/>
      <c r="J121" s="78"/>
      <c r="K121" s="92"/>
      <c r="L121" s="239"/>
      <c r="M121" s="80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</row>
    <row r="122" spans="1:34" s="188" customFormat="1" ht="20.25" customHeight="1">
      <c r="A122" s="74"/>
      <c r="B122" s="333"/>
      <c r="C122" s="74"/>
      <c r="D122" s="94"/>
      <c r="E122" s="234"/>
      <c r="F122" s="58"/>
      <c r="G122" s="75"/>
      <c r="H122" s="76"/>
      <c r="I122" s="77"/>
      <c r="J122" s="78"/>
      <c r="K122" s="92"/>
      <c r="L122" s="239"/>
      <c r="M122" s="80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</row>
    <row r="123" spans="1:34" s="188" customFormat="1" ht="20.25" customHeight="1">
      <c r="A123" s="74"/>
      <c r="B123" s="333"/>
      <c r="C123" s="74"/>
      <c r="D123" s="94"/>
      <c r="E123" s="234"/>
      <c r="F123" s="58"/>
      <c r="G123" s="75"/>
      <c r="H123" s="76"/>
      <c r="I123" s="77"/>
      <c r="J123" s="78"/>
      <c r="K123" s="92"/>
      <c r="L123" s="239"/>
      <c r="M123" s="80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</row>
    <row r="124" spans="1:34" s="188" customFormat="1" ht="20.25" customHeight="1">
      <c r="A124" s="74"/>
      <c r="B124" s="333"/>
      <c r="C124" s="74"/>
      <c r="D124" s="94"/>
      <c r="E124" s="234"/>
      <c r="F124" s="58"/>
      <c r="G124" s="75"/>
      <c r="H124" s="76"/>
      <c r="I124" s="77"/>
      <c r="J124" s="78"/>
      <c r="K124" s="92"/>
      <c r="L124" s="239"/>
      <c r="M124" s="80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</row>
    <row r="125" spans="1:34" s="188" customFormat="1" ht="20.25" customHeight="1">
      <c r="A125" s="74"/>
      <c r="B125" s="333"/>
      <c r="C125" s="74"/>
      <c r="D125" s="94"/>
      <c r="E125" s="234"/>
      <c r="F125" s="58"/>
      <c r="G125" s="75"/>
      <c r="H125" s="76"/>
      <c r="I125" s="77"/>
      <c r="J125" s="78"/>
      <c r="K125" s="92"/>
      <c r="L125" s="239"/>
      <c r="M125" s="80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</row>
    <row r="126" spans="1:34" s="188" customFormat="1" ht="20.25" customHeight="1">
      <c r="A126" s="74"/>
      <c r="B126" s="333"/>
      <c r="C126" s="74"/>
      <c r="D126" s="94"/>
      <c r="E126" s="234"/>
      <c r="F126" s="58"/>
      <c r="G126" s="75"/>
      <c r="H126" s="76"/>
      <c r="I126" s="77"/>
      <c r="J126" s="78"/>
      <c r="K126" s="92"/>
      <c r="L126" s="239"/>
      <c r="M126" s="80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</row>
    <row r="127" spans="1:34" s="188" customFormat="1" ht="20.25" customHeight="1">
      <c r="A127" s="74"/>
      <c r="B127" s="333"/>
      <c r="C127" s="74"/>
      <c r="D127" s="94"/>
      <c r="E127" s="234"/>
      <c r="F127" s="58"/>
      <c r="G127" s="75"/>
      <c r="H127" s="76"/>
      <c r="I127" s="77"/>
      <c r="J127" s="78"/>
      <c r="K127" s="92"/>
      <c r="L127" s="239"/>
      <c r="M127" s="80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</row>
    <row r="128" spans="1:34" s="188" customFormat="1" ht="20.25" customHeight="1">
      <c r="A128" s="74"/>
      <c r="B128" s="333"/>
      <c r="C128" s="74"/>
      <c r="D128" s="94"/>
      <c r="E128" s="234"/>
      <c r="F128" s="58"/>
      <c r="G128" s="75"/>
      <c r="H128" s="76"/>
      <c r="I128" s="77"/>
      <c r="J128" s="78"/>
      <c r="K128" s="92"/>
      <c r="L128" s="239"/>
      <c r="M128" s="80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</row>
    <row r="129" spans="1:34" s="188" customFormat="1" ht="20.25" customHeight="1">
      <c r="A129" s="74"/>
      <c r="B129" s="333"/>
      <c r="C129" s="74"/>
      <c r="D129" s="94"/>
      <c r="E129" s="234"/>
      <c r="F129" s="58"/>
      <c r="G129" s="75"/>
      <c r="H129" s="76"/>
      <c r="I129" s="77"/>
      <c r="J129" s="78"/>
      <c r="K129" s="91"/>
      <c r="L129" s="239"/>
      <c r="M129" s="80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</row>
    <row r="130" spans="1:34" s="188" customFormat="1" ht="20.25" customHeight="1">
      <c r="A130" s="74"/>
      <c r="B130" s="333"/>
      <c r="C130" s="74"/>
      <c r="D130" s="94"/>
      <c r="E130" s="234"/>
      <c r="F130" s="58"/>
      <c r="G130" s="75"/>
      <c r="H130" s="76"/>
      <c r="I130" s="77"/>
      <c r="J130" s="78"/>
      <c r="K130" s="92"/>
      <c r="L130" s="239"/>
      <c r="M130" s="80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</row>
    <row r="131" spans="1:34" s="188" customFormat="1" ht="20.25" customHeight="1">
      <c r="A131" s="74"/>
      <c r="B131" s="333"/>
      <c r="C131" s="74"/>
      <c r="D131" s="94"/>
      <c r="E131" s="234"/>
      <c r="F131" s="58"/>
      <c r="G131" s="75"/>
      <c r="H131" s="76"/>
      <c r="I131" s="77"/>
      <c r="J131" s="78"/>
      <c r="K131" s="92"/>
      <c r="L131" s="239"/>
      <c r="M131" s="80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</row>
    <row r="132" spans="1:34" s="188" customFormat="1" ht="20.25" customHeight="1">
      <c r="A132" s="74"/>
      <c r="B132" s="333"/>
      <c r="C132" s="74"/>
      <c r="D132" s="94"/>
      <c r="E132" s="234"/>
      <c r="F132" s="58"/>
      <c r="G132" s="75"/>
      <c r="H132" s="76"/>
      <c r="I132" s="77"/>
      <c r="J132" s="78"/>
      <c r="K132" s="91"/>
      <c r="L132" s="239"/>
      <c r="M132" s="80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</row>
    <row r="133" spans="1:34" s="188" customFormat="1" ht="20.25" customHeight="1">
      <c r="A133" s="74"/>
      <c r="B133" s="333"/>
      <c r="C133" s="74"/>
      <c r="D133" s="94"/>
      <c r="E133" s="234"/>
      <c r="F133" s="58"/>
      <c r="G133" s="75"/>
      <c r="H133" s="76"/>
      <c r="I133" s="77"/>
      <c r="J133" s="78"/>
      <c r="K133" s="91"/>
      <c r="L133" s="239"/>
      <c r="M133" s="80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</row>
    <row r="134" spans="1:34" s="188" customFormat="1" ht="20.25" customHeight="1">
      <c r="A134" s="74"/>
      <c r="B134" s="333"/>
      <c r="C134" s="74"/>
      <c r="D134" s="94"/>
      <c r="E134" s="234"/>
      <c r="F134" s="58"/>
      <c r="G134" s="75"/>
      <c r="H134" s="76"/>
      <c r="I134" s="77"/>
      <c r="J134" s="78"/>
      <c r="K134" s="91"/>
      <c r="L134" s="239"/>
      <c r="M134" s="80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</row>
    <row r="135" spans="1:34" s="188" customFormat="1" ht="20.25" customHeight="1">
      <c r="A135" s="74"/>
      <c r="B135" s="333"/>
      <c r="C135" s="74"/>
      <c r="D135" s="94"/>
      <c r="E135" s="234"/>
      <c r="F135" s="58"/>
      <c r="G135" s="75"/>
      <c r="H135" s="76"/>
      <c r="I135" s="77"/>
      <c r="J135" s="78"/>
      <c r="K135" s="92"/>
      <c r="L135" s="239"/>
      <c r="M135" s="80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</row>
    <row r="136" spans="1:34" s="188" customFormat="1" ht="20.25" customHeight="1">
      <c r="A136" s="74"/>
      <c r="B136" s="333"/>
      <c r="C136" s="74"/>
      <c r="D136" s="94"/>
      <c r="E136" s="234"/>
      <c r="F136" s="234"/>
      <c r="G136" s="75"/>
      <c r="H136" s="76"/>
      <c r="I136" s="77"/>
      <c r="J136" s="78"/>
      <c r="K136" s="92"/>
      <c r="L136" s="239"/>
      <c r="M136" s="80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</row>
    <row r="137" spans="1:34" s="188" customFormat="1" ht="20.25" customHeight="1">
      <c r="A137" s="74"/>
      <c r="B137" s="333"/>
      <c r="C137" s="74"/>
      <c r="D137" s="94"/>
      <c r="E137" s="234"/>
      <c r="F137" s="58"/>
      <c r="G137" s="75"/>
      <c r="H137" s="76"/>
      <c r="I137" s="77"/>
      <c r="J137" s="78"/>
      <c r="K137" s="92"/>
      <c r="L137" s="239"/>
      <c r="M137" s="80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</row>
    <row r="138" spans="1:34" s="188" customFormat="1" ht="20.25" customHeight="1">
      <c r="A138" s="74"/>
      <c r="B138" s="333"/>
      <c r="C138" s="74"/>
      <c r="D138" s="94"/>
      <c r="E138" s="234"/>
      <c r="F138" s="58"/>
      <c r="G138" s="75"/>
      <c r="H138" s="76"/>
      <c r="I138" s="77"/>
      <c r="J138" s="78"/>
      <c r="K138" s="92"/>
      <c r="L138" s="239"/>
      <c r="M138" s="80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</row>
    <row r="139" spans="1:34" s="188" customFormat="1" ht="20.25" customHeight="1">
      <c r="A139" s="74"/>
      <c r="B139" s="333"/>
      <c r="C139" s="74"/>
      <c r="D139" s="94"/>
      <c r="E139" s="234"/>
      <c r="F139" s="58"/>
      <c r="G139" s="75"/>
      <c r="H139" s="76"/>
      <c r="I139" s="77"/>
      <c r="J139" s="78"/>
      <c r="K139" s="92"/>
      <c r="L139" s="239"/>
      <c r="M139" s="80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</row>
    <row r="140" spans="1:34" s="188" customFormat="1" ht="20.25" customHeight="1">
      <c r="A140" s="74"/>
      <c r="B140" s="333"/>
      <c r="C140" s="74"/>
      <c r="D140" s="94"/>
      <c r="E140" s="234"/>
      <c r="F140" s="58"/>
      <c r="G140" s="75"/>
      <c r="H140" s="76"/>
      <c r="I140" s="77"/>
      <c r="J140" s="78"/>
      <c r="K140" s="92"/>
      <c r="L140" s="79"/>
      <c r="M140" s="80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</row>
    <row r="141" spans="1:34" s="188" customFormat="1" ht="20.25" customHeight="1">
      <c r="A141" s="74"/>
      <c r="B141" s="333"/>
      <c r="C141" s="74"/>
      <c r="D141" s="94"/>
      <c r="E141" s="234"/>
      <c r="F141" s="58"/>
      <c r="G141" s="75"/>
      <c r="H141" s="76"/>
      <c r="I141" s="77"/>
      <c r="J141" s="78"/>
      <c r="K141" s="92"/>
      <c r="L141" s="239"/>
      <c r="M141" s="80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</row>
    <row r="142" spans="1:34" s="188" customFormat="1" ht="20.25" customHeight="1">
      <c r="A142" s="74"/>
      <c r="B142" s="333"/>
      <c r="C142" s="74"/>
      <c r="D142" s="94"/>
      <c r="E142" s="234"/>
      <c r="F142" s="58"/>
      <c r="G142" s="75"/>
      <c r="H142" s="76"/>
      <c r="I142" s="77"/>
      <c r="J142" s="78"/>
      <c r="K142" s="92"/>
      <c r="L142" s="239"/>
      <c r="M142" s="80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</row>
    <row r="143" spans="1:34" s="188" customFormat="1" ht="20.25" customHeight="1">
      <c r="A143" s="74"/>
      <c r="B143" s="333"/>
      <c r="C143" s="74"/>
      <c r="D143" s="94"/>
      <c r="E143" s="234"/>
      <c r="F143" s="58"/>
      <c r="G143" s="75"/>
      <c r="H143" s="76"/>
      <c r="I143" s="77"/>
      <c r="J143" s="78"/>
      <c r="K143" s="92"/>
      <c r="L143" s="239"/>
      <c r="M143" s="80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</row>
    <row r="144" spans="1:34" s="188" customFormat="1" ht="20.25" customHeight="1">
      <c r="A144" s="74"/>
      <c r="B144" s="333"/>
      <c r="C144" s="74"/>
      <c r="D144" s="94"/>
      <c r="E144" s="234"/>
      <c r="F144" s="58"/>
      <c r="G144" s="75"/>
      <c r="H144" s="76"/>
      <c r="I144" s="77"/>
      <c r="J144" s="78"/>
      <c r="K144" s="92"/>
      <c r="L144" s="239"/>
      <c r="M144" s="80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</row>
    <row r="145" spans="1:34" s="188" customFormat="1" ht="20.25" customHeight="1">
      <c r="A145" s="74"/>
      <c r="B145" s="333"/>
      <c r="C145" s="74"/>
      <c r="D145" s="94"/>
      <c r="E145" s="234"/>
      <c r="F145" s="58"/>
      <c r="G145" s="75"/>
      <c r="H145" s="76"/>
      <c r="I145" s="77"/>
      <c r="J145" s="78"/>
      <c r="K145" s="92"/>
      <c r="L145" s="239"/>
      <c r="M145" s="80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</row>
    <row r="146" spans="1:34" s="188" customFormat="1" ht="20.25" customHeight="1">
      <c r="A146" s="74"/>
      <c r="B146" s="333"/>
      <c r="C146" s="74"/>
      <c r="D146" s="94"/>
      <c r="E146" s="234"/>
      <c r="F146" s="58"/>
      <c r="G146" s="75"/>
      <c r="H146" s="76"/>
      <c r="I146" s="77"/>
      <c r="J146" s="78"/>
      <c r="K146" s="92"/>
      <c r="L146" s="239"/>
      <c r="M146" s="80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</row>
    <row r="147" spans="1:34" s="188" customFormat="1" ht="20.25" customHeight="1">
      <c r="A147" s="74"/>
      <c r="B147" s="333"/>
      <c r="C147" s="74"/>
      <c r="D147" s="94"/>
      <c r="E147" s="234"/>
      <c r="F147" s="58"/>
      <c r="G147" s="75"/>
      <c r="H147" s="76"/>
      <c r="I147" s="77"/>
      <c r="J147" s="78"/>
      <c r="K147" s="92"/>
      <c r="L147" s="239"/>
      <c r="M147" s="79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</row>
    <row r="148" spans="1:34" s="188" customFormat="1" ht="20.25" customHeight="1">
      <c r="A148" s="74"/>
      <c r="B148" s="333"/>
      <c r="C148" s="74"/>
      <c r="D148" s="94"/>
      <c r="E148" s="234"/>
      <c r="F148" s="58"/>
      <c r="G148" s="75"/>
      <c r="H148" s="76"/>
      <c r="I148" s="77"/>
      <c r="J148" s="78"/>
      <c r="K148" s="92"/>
      <c r="L148" s="239"/>
      <c r="M148" s="80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</row>
    <row r="149" spans="1:34" s="188" customFormat="1" ht="20.25" customHeight="1">
      <c r="A149" s="74"/>
      <c r="B149" s="333"/>
      <c r="C149" s="74"/>
      <c r="D149" s="94"/>
      <c r="E149" s="234"/>
      <c r="F149" s="58"/>
      <c r="G149" s="75"/>
      <c r="H149" s="76"/>
      <c r="I149" s="77"/>
      <c r="J149" s="78"/>
      <c r="K149" s="92"/>
      <c r="L149" s="239"/>
      <c r="M149" s="80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</row>
    <row r="150" spans="1:34" s="188" customFormat="1" ht="20.25" customHeight="1">
      <c r="A150" s="74"/>
      <c r="B150" s="333"/>
      <c r="C150" s="74"/>
      <c r="D150" s="94"/>
      <c r="E150" s="234"/>
      <c r="F150" s="58"/>
      <c r="G150" s="75"/>
      <c r="H150" s="76"/>
      <c r="I150" s="77"/>
      <c r="J150" s="78"/>
      <c r="K150" s="92"/>
      <c r="L150" s="239"/>
      <c r="M150" s="80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</row>
    <row r="151" spans="1:34" s="188" customFormat="1" ht="20.25" customHeight="1">
      <c r="A151" s="74"/>
      <c r="B151" s="333"/>
      <c r="C151" s="74"/>
      <c r="D151" s="94"/>
      <c r="E151" s="234"/>
      <c r="F151" s="58"/>
      <c r="G151" s="75"/>
      <c r="H151" s="76"/>
      <c r="I151" s="77"/>
      <c r="J151" s="78"/>
      <c r="K151" s="92"/>
      <c r="L151" s="239"/>
      <c r="M151" s="80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</row>
    <row r="152" spans="1:34" s="188" customFormat="1" ht="20.25" customHeight="1">
      <c r="A152" s="74"/>
      <c r="B152" s="333"/>
      <c r="C152" s="74"/>
      <c r="D152" s="94"/>
      <c r="E152" s="234"/>
      <c r="F152" s="58"/>
      <c r="G152" s="75"/>
      <c r="H152" s="76"/>
      <c r="I152" s="77"/>
      <c r="J152" s="78"/>
      <c r="K152" s="92"/>
      <c r="L152" s="239"/>
      <c r="M152" s="80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</row>
    <row r="153" spans="1:34" s="188" customFormat="1" ht="20.25" customHeight="1">
      <c r="A153" s="74"/>
      <c r="B153" s="333"/>
      <c r="C153" s="74"/>
      <c r="D153" s="94"/>
      <c r="E153" s="234"/>
      <c r="F153" s="58"/>
      <c r="G153" s="75"/>
      <c r="H153" s="76"/>
      <c r="I153" s="77"/>
      <c r="J153" s="78"/>
      <c r="K153" s="92"/>
      <c r="L153" s="239"/>
      <c r="M153" s="80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</row>
    <row r="154" spans="1:34" s="188" customFormat="1" ht="20.25" customHeight="1">
      <c r="A154" s="74"/>
      <c r="B154" s="333"/>
      <c r="C154" s="74"/>
      <c r="D154" s="94"/>
      <c r="E154" s="234"/>
      <c r="F154" s="58"/>
      <c r="G154" s="75"/>
      <c r="H154" s="76"/>
      <c r="I154" s="77"/>
      <c r="J154" s="78"/>
      <c r="K154" s="92"/>
      <c r="L154" s="239"/>
      <c r="M154" s="80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</row>
    <row r="155" spans="1:34" s="188" customFormat="1" ht="20.25" customHeight="1">
      <c r="A155" s="74"/>
      <c r="B155" s="333"/>
      <c r="C155" s="74"/>
      <c r="D155" s="94"/>
      <c r="E155" s="234"/>
      <c r="F155" s="58"/>
      <c r="G155" s="75"/>
      <c r="H155" s="76"/>
      <c r="I155" s="77"/>
      <c r="J155" s="78"/>
      <c r="K155" s="92"/>
      <c r="L155" s="239"/>
      <c r="M155" s="80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</row>
    <row r="156" spans="1:34" s="188" customFormat="1" ht="20.25" customHeight="1">
      <c r="A156" s="74"/>
      <c r="B156" s="333"/>
      <c r="C156" s="74"/>
      <c r="D156" s="94"/>
      <c r="E156" s="234"/>
      <c r="F156" s="58"/>
      <c r="G156" s="75"/>
      <c r="H156" s="76"/>
      <c r="I156" s="77"/>
      <c r="J156" s="78"/>
      <c r="K156" s="92"/>
      <c r="L156" s="239"/>
      <c r="M156" s="80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</row>
    <row r="157" spans="1:34" s="188" customFormat="1" ht="20.25" customHeight="1">
      <c r="A157" s="74"/>
      <c r="B157" s="333"/>
      <c r="C157" s="74"/>
      <c r="D157" s="94"/>
      <c r="E157" s="234"/>
      <c r="F157" s="234"/>
      <c r="G157" s="75"/>
      <c r="H157" s="76"/>
      <c r="I157" s="77"/>
      <c r="J157" s="78"/>
      <c r="K157" s="92"/>
      <c r="L157" s="239"/>
      <c r="M157" s="80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</row>
    <row r="158" spans="1:34" s="188" customFormat="1" ht="20.25" customHeight="1">
      <c r="A158" s="74"/>
      <c r="B158" s="333"/>
      <c r="C158" s="74"/>
      <c r="D158" s="94"/>
      <c r="E158" s="234"/>
      <c r="F158" s="234"/>
      <c r="G158" s="75"/>
      <c r="H158" s="76"/>
      <c r="I158" s="77"/>
      <c r="J158" s="78"/>
      <c r="K158" s="92"/>
      <c r="L158" s="239"/>
      <c r="M158" s="80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</row>
    <row r="159" spans="1:34" s="188" customFormat="1" ht="20.25" customHeight="1">
      <c r="A159" s="74"/>
      <c r="B159" s="333"/>
      <c r="C159" s="74"/>
      <c r="D159" s="94"/>
      <c r="E159" s="234"/>
      <c r="F159" s="58"/>
      <c r="G159" s="75"/>
      <c r="H159" s="76"/>
      <c r="I159" s="77"/>
      <c r="J159" s="78"/>
      <c r="K159" s="92"/>
      <c r="L159" s="239"/>
      <c r="M159" s="80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</row>
    <row r="160" spans="1:34" s="188" customFormat="1" ht="20.25" customHeight="1">
      <c r="A160" s="74"/>
      <c r="B160" s="333"/>
      <c r="C160" s="74"/>
      <c r="D160" s="94"/>
      <c r="E160" s="234"/>
      <c r="F160" s="58"/>
      <c r="G160" s="75"/>
      <c r="H160" s="76"/>
      <c r="I160" s="77"/>
      <c r="J160" s="78"/>
      <c r="K160" s="92"/>
      <c r="L160" s="239"/>
      <c r="M160" s="80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</row>
    <row r="161" spans="1:34" s="188" customFormat="1" ht="20.25" customHeight="1">
      <c r="A161" s="74"/>
      <c r="B161" s="333"/>
      <c r="C161" s="74"/>
      <c r="D161" s="94"/>
      <c r="E161" s="234"/>
      <c r="F161" s="58"/>
      <c r="G161" s="75"/>
      <c r="H161" s="76"/>
      <c r="I161" s="77"/>
      <c r="J161" s="78"/>
      <c r="K161" s="92"/>
      <c r="L161" s="239"/>
      <c r="M161" s="80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</row>
    <row r="162" spans="1:34" s="188" customFormat="1" ht="20.25" customHeight="1">
      <c r="A162" s="74"/>
      <c r="B162" s="333"/>
      <c r="C162" s="74"/>
      <c r="D162" s="94"/>
      <c r="E162" s="234"/>
      <c r="F162" s="58"/>
      <c r="G162" s="75"/>
      <c r="H162" s="76"/>
      <c r="I162" s="77"/>
      <c r="J162" s="78"/>
      <c r="K162" s="92"/>
      <c r="L162" s="239"/>
      <c r="M162" s="80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</row>
    <row r="163" spans="1:34" s="188" customFormat="1" ht="20.25" customHeight="1">
      <c r="A163" s="74"/>
      <c r="B163" s="333"/>
      <c r="C163" s="74"/>
      <c r="D163" s="94"/>
      <c r="E163" s="234"/>
      <c r="F163" s="58"/>
      <c r="G163" s="75"/>
      <c r="H163" s="76"/>
      <c r="I163" s="77"/>
      <c r="J163" s="78"/>
      <c r="K163" s="92"/>
      <c r="L163" s="239"/>
      <c r="M163" s="80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</row>
    <row r="164" spans="1:34" s="188" customFormat="1" ht="20.25" customHeight="1">
      <c r="A164" s="74"/>
      <c r="B164" s="333"/>
      <c r="C164" s="74"/>
      <c r="D164" s="94"/>
      <c r="E164" s="234"/>
      <c r="F164" s="58"/>
      <c r="G164" s="75"/>
      <c r="H164" s="76"/>
      <c r="I164" s="77"/>
      <c r="J164" s="78"/>
      <c r="K164" s="92"/>
      <c r="L164" s="239"/>
      <c r="M164" s="80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</row>
    <row r="165" spans="1:34" s="188" customFormat="1" ht="20.25" customHeight="1">
      <c r="A165" s="74"/>
      <c r="B165" s="333"/>
      <c r="C165" s="74"/>
      <c r="D165" s="94"/>
      <c r="E165" s="234"/>
      <c r="F165" s="58"/>
      <c r="G165" s="75"/>
      <c r="H165" s="76"/>
      <c r="I165" s="77"/>
      <c r="J165" s="78"/>
      <c r="K165" s="92"/>
      <c r="L165" s="239"/>
      <c r="M165" s="80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</row>
    <row r="166" spans="1:34" s="188" customFormat="1" ht="20.25" customHeight="1">
      <c r="A166" s="74"/>
      <c r="B166" s="333"/>
      <c r="C166" s="74"/>
      <c r="D166" s="94"/>
      <c r="E166" s="234"/>
      <c r="F166" s="58"/>
      <c r="G166" s="75"/>
      <c r="H166" s="76"/>
      <c r="I166" s="77"/>
      <c r="J166" s="78"/>
      <c r="K166" s="92"/>
      <c r="L166" s="239"/>
      <c r="M166" s="80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</row>
    <row r="167" spans="1:34" s="188" customFormat="1" ht="20.25" customHeight="1">
      <c r="A167" s="74"/>
      <c r="B167" s="333"/>
      <c r="C167" s="74"/>
      <c r="D167" s="94"/>
      <c r="E167" s="234"/>
      <c r="F167" s="58"/>
      <c r="G167" s="75"/>
      <c r="H167" s="76"/>
      <c r="I167" s="77"/>
      <c r="J167" s="78"/>
      <c r="K167" s="92"/>
      <c r="L167" s="239"/>
      <c r="M167" s="80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</row>
    <row r="168" spans="1:34" s="188" customFormat="1" ht="20.25" customHeight="1">
      <c r="A168" s="74"/>
      <c r="B168" s="333"/>
      <c r="C168" s="74"/>
      <c r="D168" s="94"/>
      <c r="E168" s="234"/>
      <c r="F168" s="58"/>
      <c r="G168" s="75"/>
      <c r="H168" s="76"/>
      <c r="I168" s="77"/>
      <c r="J168" s="78"/>
      <c r="K168" s="92"/>
      <c r="L168" s="239"/>
      <c r="M168" s="80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</row>
    <row r="169" spans="1:34" s="188" customFormat="1" ht="20.25" customHeight="1">
      <c r="A169" s="74"/>
      <c r="B169" s="333"/>
      <c r="C169" s="74"/>
      <c r="D169" s="94"/>
      <c r="E169" s="234"/>
      <c r="F169" s="58"/>
      <c r="G169" s="75"/>
      <c r="H169" s="76"/>
      <c r="I169" s="77"/>
      <c r="J169" s="78"/>
      <c r="K169" s="92"/>
      <c r="L169" s="239"/>
      <c r="M169" s="80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</row>
    <row r="170" spans="1:34" s="188" customFormat="1" ht="20.25" customHeight="1">
      <c r="A170" s="74"/>
      <c r="B170" s="333"/>
      <c r="C170" s="74"/>
      <c r="D170" s="94"/>
      <c r="E170" s="234"/>
      <c r="F170" s="58"/>
      <c r="G170" s="75"/>
      <c r="H170" s="76"/>
      <c r="I170" s="77"/>
      <c r="J170" s="78"/>
      <c r="K170" s="92"/>
      <c r="L170" s="239"/>
      <c r="M170" s="80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</row>
    <row r="171" spans="1:34" s="188" customFormat="1" ht="20.25" customHeight="1">
      <c r="A171" s="74"/>
      <c r="B171" s="333"/>
      <c r="C171" s="74"/>
      <c r="D171" s="94"/>
      <c r="E171" s="234"/>
      <c r="F171" s="58"/>
      <c r="G171" s="75"/>
      <c r="H171" s="76"/>
      <c r="I171" s="77"/>
      <c r="J171" s="78"/>
      <c r="K171" s="92"/>
      <c r="L171" s="239"/>
      <c r="M171" s="80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</row>
    <row r="172" spans="1:34" s="188" customFormat="1" ht="20.25" customHeight="1">
      <c r="A172" s="74"/>
      <c r="B172" s="333"/>
      <c r="C172" s="74"/>
      <c r="D172" s="94"/>
      <c r="E172" s="234"/>
      <c r="F172" s="58"/>
      <c r="G172" s="75"/>
      <c r="H172" s="76"/>
      <c r="I172" s="77"/>
      <c r="J172" s="78"/>
      <c r="K172" s="92"/>
      <c r="L172" s="239"/>
      <c r="M172" s="80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</row>
    <row r="173" spans="1:34" s="188" customFormat="1" ht="20.25" customHeight="1">
      <c r="A173" s="74"/>
      <c r="B173" s="333"/>
      <c r="C173" s="74"/>
      <c r="D173" s="94"/>
      <c r="E173" s="234"/>
      <c r="F173" s="58"/>
      <c r="G173" s="75"/>
      <c r="H173" s="76"/>
      <c r="I173" s="77"/>
      <c r="J173" s="78"/>
      <c r="K173" s="92"/>
      <c r="L173" s="239"/>
      <c r="M173" s="80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</row>
    <row r="174" spans="1:34" s="188" customFormat="1" ht="20.25" customHeight="1">
      <c r="A174" s="74"/>
      <c r="B174" s="333"/>
      <c r="C174" s="74"/>
      <c r="D174" s="94"/>
      <c r="E174" s="234"/>
      <c r="F174" s="58"/>
      <c r="G174" s="75"/>
      <c r="H174" s="76"/>
      <c r="I174" s="77"/>
      <c r="J174" s="78"/>
      <c r="K174" s="92"/>
      <c r="L174" s="239"/>
      <c r="M174" s="80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</row>
    <row r="175" spans="1:34" s="188" customFormat="1" ht="20.25" customHeight="1">
      <c r="A175" s="74"/>
      <c r="B175" s="333"/>
      <c r="C175" s="74"/>
      <c r="D175" s="94"/>
      <c r="E175" s="234"/>
      <c r="F175" s="58"/>
      <c r="G175" s="75"/>
      <c r="H175" s="76"/>
      <c r="I175" s="77"/>
      <c r="J175" s="78"/>
      <c r="K175" s="92"/>
      <c r="L175" s="239"/>
      <c r="M175" s="80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</row>
    <row r="176" spans="1:34" s="188" customFormat="1" ht="20.25" customHeight="1">
      <c r="A176" s="74"/>
      <c r="B176" s="333"/>
      <c r="C176" s="74"/>
      <c r="D176" s="94"/>
      <c r="E176" s="234"/>
      <c r="F176" s="58"/>
      <c r="G176" s="75"/>
      <c r="H176" s="76"/>
      <c r="I176" s="77"/>
      <c r="J176" s="78"/>
      <c r="K176" s="92"/>
      <c r="L176" s="239"/>
      <c r="M176" s="80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</row>
    <row r="177" spans="1:34" s="188" customFormat="1" ht="20.25" customHeight="1">
      <c r="A177" s="74"/>
      <c r="B177" s="333"/>
      <c r="C177" s="74"/>
      <c r="D177" s="94"/>
      <c r="E177" s="234"/>
      <c r="F177" s="58"/>
      <c r="G177" s="75"/>
      <c r="H177" s="76"/>
      <c r="I177" s="77"/>
      <c r="J177" s="78"/>
      <c r="K177" s="92"/>
      <c r="L177" s="239"/>
      <c r="M177" s="80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</row>
    <row r="178" spans="1:34" s="188" customFormat="1" ht="20.25" customHeight="1">
      <c r="A178" s="74"/>
      <c r="B178" s="333"/>
      <c r="C178" s="74"/>
      <c r="D178" s="94"/>
      <c r="E178" s="234"/>
      <c r="F178" s="58"/>
      <c r="G178" s="75"/>
      <c r="H178" s="76"/>
      <c r="I178" s="77"/>
      <c r="J178" s="78"/>
      <c r="K178" s="92"/>
      <c r="L178" s="239"/>
      <c r="M178" s="80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</row>
    <row r="179" spans="1:34" s="188" customFormat="1" ht="20.25" customHeight="1">
      <c r="A179" s="74"/>
      <c r="B179" s="333"/>
      <c r="C179" s="74"/>
      <c r="D179" s="94"/>
      <c r="E179" s="234"/>
      <c r="F179" s="58"/>
      <c r="G179" s="75"/>
      <c r="H179" s="76"/>
      <c r="I179" s="77"/>
      <c r="J179" s="78"/>
      <c r="K179" s="92"/>
      <c r="L179" s="239"/>
      <c r="M179" s="80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</row>
    <row r="180" spans="1:34" s="188" customFormat="1" ht="20.25" customHeight="1">
      <c r="A180" s="74"/>
      <c r="B180" s="333"/>
      <c r="C180" s="74"/>
      <c r="D180" s="94"/>
      <c r="E180" s="234"/>
      <c r="F180" s="58"/>
      <c r="G180" s="75"/>
      <c r="H180" s="76"/>
      <c r="I180" s="77"/>
      <c r="J180" s="78"/>
      <c r="K180" s="92"/>
      <c r="L180" s="239"/>
      <c r="M180" s="80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</row>
    <row r="181" spans="1:34" s="188" customFormat="1" ht="20.25" customHeight="1">
      <c r="A181" s="74"/>
      <c r="B181" s="333"/>
      <c r="C181" s="74"/>
      <c r="D181" s="94"/>
      <c r="E181" s="234"/>
      <c r="F181" s="58"/>
      <c r="G181" s="75"/>
      <c r="H181" s="76"/>
      <c r="I181" s="77"/>
      <c r="J181" s="78"/>
      <c r="K181" s="92"/>
      <c r="L181" s="239"/>
      <c r="M181" s="80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</row>
    <row r="182" spans="1:34" s="188" customFormat="1" ht="20.25" customHeight="1">
      <c r="A182" s="74"/>
      <c r="B182" s="333"/>
      <c r="C182" s="74"/>
      <c r="D182" s="94"/>
      <c r="E182" s="234"/>
      <c r="F182" s="58"/>
      <c r="G182" s="75"/>
      <c r="H182" s="76"/>
      <c r="I182" s="77"/>
      <c r="J182" s="78"/>
      <c r="K182" s="92"/>
      <c r="L182" s="239"/>
      <c r="M182" s="80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</row>
    <row r="183" spans="1:34" s="188" customFormat="1" ht="20.25" customHeight="1">
      <c r="A183" s="74"/>
      <c r="B183" s="333"/>
      <c r="C183" s="74"/>
      <c r="D183" s="94"/>
      <c r="E183" s="234"/>
      <c r="F183" s="58"/>
      <c r="G183" s="75"/>
      <c r="H183" s="76"/>
      <c r="I183" s="77"/>
      <c r="J183" s="78"/>
      <c r="K183" s="92"/>
      <c r="L183" s="239"/>
      <c r="M183" s="80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</row>
    <row r="184" spans="1:34" s="188" customFormat="1" ht="20.25" customHeight="1">
      <c r="A184" s="74"/>
      <c r="B184" s="333"/>
      <c r="C184" s="74"/>
      <c r="D184" s="94"/>
      <c r="E184" s="234"/>
      <c r="F184" s="58"/>
      <c r="G184" s="75"/>
      <c r="H184" s="76"/>
      <c r="I184" s="77"/>
      <c r="J184" s="78"/>
      <c r="K184" s="92"/>
      <c r="L184" s="239"/>
      <c r="M184" s="80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</row>
    <row r="185" spans="1:34" s="188" customFormat="1" ht="20.25" customHeight="1">
      <c r="A185" s="74"/>
      <c r="B185" s="333"/>
      <c r="C185" s="74"/>
      <c r="D185" s="94"/>
      <c r="E185" s="234"/>
      <c r="F185" s="58"/>
      <c r="G185" s="75"/>
      <c r="H185" s="76"/>
      <c r="I185" s="77"/>
      <c r="J185" s="78"/>
      <c r="K185" s="92"/>
      <c r="L185" s="239"/>
      <c r="M185" s="80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</row>
    <row r="186" spans="1:34" s="188" customFormat="1" ht="20.25" customHeight="1">
      <c r="A186" s="74"/>
      <c r="B186" s="333"/>
      <c r="C186" s="74"/>
      <c r="D186" s="94"/>
      <c r="E186" s="234"/>
      <c r="F186" s="58"/>
      <c r="G186" s="75"/>
      <c r="H186" s="76"/>
      <c r="I186" s="77"/>
      <c r="J186" s="78"/>
      <c r="K186" s="92"/>
      <c r="L186" s="239"/>
      <c r="M186" s="80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</row>
    <row r="187" spans="1:34" s="188" customFormat="1" ht="20.25" customHeight="1">
      <c r="A187" s="74"/>
      <c r="B187" s="333"/>
      <c r="C187" s="74"/>
      <c r="D187" s="94"/>
      <c r="E187" s="234"/>
      <c r="F187" s="58"/>
      <c r="G187" s="75"/>
      <c r="H187" s="76"/>
      <c r="I187" s="77"/>
      <c r="J187" s="78"/>
      <c r="K187" s="92"/>
      <c r="L187" s="239"/>
      <c r="M187" s="80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</row>
    <row r="188" spans="1:34" s="188" customFormat="1" ht="20.25" customHeight="1">
      <c r="A188" s="74"/>
      <c r="B188" s="333"/>
      <c r="C188" s="74"/>
      <c r="D188" s="94"/>
      <c r="E188" s="234"/>
      <c r="F188" s="58"/>
      <c r="G188" s="75"/>
      <c r="H188" s="76"/>
      <c r="I188" s="77"/>
      <c r="J188" s="78"/>
      <c r="K188" s="92"/>
      <c r="L188" s="239"/>
      <c r="M188" s="80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</row>
    <row r="189" spans="1:34" s="188" customFormat="1" ht="20.25" customHeight="1">
      <c r="A189" s="74"/>
      <c r="B189" s="333"/>
      <c r="C189" s="74"/>
      <c r="D189" s="94"/>
      <c r="E189" s="234"/>
      <c r="F189" s="58"/>
      <c r="G189" s="75"/>
      <c r="H189" s="76"/>
      <c r="I189" s="77"/>
      <c r="J189" s="78"/>
      <c r="K189" s="92"/>
      <c r="L189" s="239"/>
      <c r="M189" s="80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</row>
    <row r="190" spans="1:34" s="188" customFormat="1" ht="20.25" customHeight="1">
      <c r="A190" s="74"/>
      <c r="B190" s="333"/>
      <c r="C190" s="74"/>
      <c r="D190" s="94"/>
      <c r="E190" s="234"/>
      <c r="F190" s="58"/>
      <c r="G190" s="75"/>
      <c r="H190" s="76"/>
      <c r="I190" s="77"/>
      <c r="J190" s="78"/>
      <c r="K190" s="92"/>
      <c r="L190" s="239"/>
      <c r="M190" s="80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</row>
    <row r="191" spans="1:34" s="188" customFormat="1" ht="20.25" customHeight="1">
      <c r="A191" s="74"/>
      <c r="B191" s="333"/>
      <c r="C191" s="74"/>
      <c r="D191" s="94"/>
      <c r="E191" s="234"/>
      <c r="F191" s="58"/>
      <c r="G191" s="75"/>
      <c r="H191" s="76"/>
      <c r="I191" s="77"/>
      <c r="J191" s="78"/>
      <c r="K191" s="92"/>
      <c r="L191" s="239"/>
      <c r="M191" s="80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</row>
    <row r="192" spans="1:34" s="188" customFormat="1" ht="20.25" customHeight="1">
      <c r="A192" s="74"/>
      <c r="B192" s="333"/>
      <c r="C192" s="74"/>
      <c r="D192" s="94"/>
      <c r="E192" s="234"/>
      <c r="F192" s="58"/>
      <c r="G192" s="75"/>
      <c r="H192" s="76"/>
      <c r="I192" s="77"/>
      <c r="J192" s="78"/>
      <c r="K192" s="92"/>
      <c r="L192" s="239"/>
      <c r="M192" s="80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</row>
    <row r="193" spans="1:34" s="188" customFormat="1" ht="20.25" customHeight="1">
      <c r="A193" s="74"/>
      <c r="B193" s="333"/>
      <c r="C193" s="74"/>
      <c r="D193" s="94"/>
      <c r="E193" s="234"/>
      <c r="F193" s="58"/>
      <c r="G193" s="75"/>
      <c r="H193" s="76"/>
      <c r="I193" s="77"/>
      <c r="J193" s="78"/>
      <c r="K193" s="92"/>
      <c r="L193" s="79"/>
      <c r="M193" s="80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</row>
    <row r="194" spans="1:34" s="188" customFormat="1" ht="20.25" customHeight="1">
      <c r="A194" s="74"/>
      <c r="B194" s="333"/>
      <c r="C194" s="74"/>
      <c r="D194" s="94"/>
      <c r="E194" s="234"/>
      <c r="F194" s="58"/>
      <c r="G194" s="75"/>
      <c r="H194" s="76"/>
      <c r="I194" s="77"/>
      <c r="J194" s="78"/>
      <c r="K194" s="92"/>
      <c r="L194" s="79"/>
      <c r="M194" s="80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</row>
    <row r="195" spans="1:34" s="188" customFormat="1" ht="20.25" customHeight="1">
      <c r="A195" s="74"/>
      <c r="B195" s="333"/>
      <c r="C195" s="74"/>
      <c r="D195" s="94"/>
      <c r="E195" s="234"/>
      <c r="F195" s="58"/>
      <c r="G195" s="75"/>
      <c r="H195" s="76"/>
      <c r="I195" s="77"/>
      <c r="J195" s="78"/>
      <c r="K195" s="92"/>
      <c r="L195" s="79"/>
      <c r="M195" s="80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</row>
    <row r="196" spans="1:34" s="188" customFormat="1" ht="20.25" customHeight="1">
      <c r="A196" s="74"/>
      <c r="B196" s="333"/>
      <c r="C196" s="74"/>
      <c r="D196" s="94"/>
      <c r="E196" s="234"/>
      <c r="F196" s="58"/>
      <c r="G196" s="75"/>
      <c r="H196" s="76"/>
      <c r="I196" s="77"/>
      <c r="J196" s="78"/>
      <c r="K196" s="92"/>
      <c r="L196" s="239"/>
      <c r="M196" s="80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</row>
    <row r="197" spans="1:34" s="188" customFormat="1" ht="20.25" customHeight="1">
      <c r="A197" s="74"/>
      <c r="B197" s="333"/>
      <c r="C197" s="74"/>
      <c r="D197" s="94"/>
      <c r="E197" s="234"/>
      <c r="F197" s="58"/>
      <c r="G197" s="75"/>
      <c r="H197" s="76"/>
      <c r="I197" s="77"/>
      <c r="J197" s="78"/>
      <c r="K197" s="92"/>
      <c r="L197" s="79"/>
      <c r="M197" s="80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</row>
    <row r="198" spans="1:34" s="188" customFormat="1" ht="20.25" customHeight="1">
      <c r="A198" s="74"/>
      <c r="B198" s="333"/>
      <c r="C198" s="74"/>
      <c r="D198" s="94"/>
      <c r="E198" s="234"/>
      <c r="F198" s="58"/>
      <c r="G198" s="75"/>
      <c r="H198" s="76"/>
      <c r="I198" s="77"/>
      <c r="J198" s="78"/>
      <c r="K198" s="92"/>
      <c r="L198" s="79"/>
      <c r="M198" s="80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</row>
    <row r="199" spans="1:34" s="188" customFormat="1" ht="20.25" customHeight="1">
      <c r="A199" s="74"/>
      <c r="B199" s="333"/>
      <c r="C199" s="74"/>
      <c r="D199" s="94"/>
      <c r="E199" s="234"/>
      <c r="F199" s="58"/>
      <c r="G199" s="75"/>
      <c r="H199" s="76"/>
      <c r="I199" s="77"/>
      <c r="J199" s="78"/>
      <c r="K199" s="92"/>
      <c r="L199" s="79"/>
      <c r="M199" s="80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</row>
    <row r="200" spans="1:34" s="188" customFormat="1" ht="20.25" customHeight="1">
      <c r="A200" s="74"/>
      <c r="B200" s="333"/>
      <c r="C200" s="74"/>
      <c r="D200" s="94"/>
      <c r="E200" s="234"/>
      <c r="F200" s="58"/>
      <c r="G200" s="75"/>
      <c r="H200" s="76"/>
      <c r="I200" s="77"/>
      <c r="J200" s="78"/>
      <c r="K200" s="92"/>
      <c r="L200" s="79"/>
      <c r="M200" s="80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</row>
    <row r="201" spans="1:34" s="188" customFormat="1" ht="20.25" customHeight="1">
      <c r="A201" s="74"/>
      <c r="B201" s="333"/>
      <c r="C201" s="74"/>
      <c r="D201" s="94"/>
      <c r="E201" s="234"/>
      <c r="F201" s="58"/>
      <c r="G201" s="75"/>
      <c r="H201" s="76"/>
      <c r="I201" s="77"/>
      <c r="J201" s="78"/>
      <c r="K201" s="92"/>
      <c r="L201" s="79"/>
      <c r="M201" s="80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</row>
    <row r="202" spans="1:34" s="188" customFormat="1" ht="20.25" customHeight="1">
      <c r="A202" s="74"/>
      <c r="B202" s="333"/>
      <c r="C202" s="74"/>
      <c r="D202" s="94"/>
      <c r="E202" s="234"/>
      <c r="F202" s="58"/>
      <c r="G202" s="75"/>
      <c r="H202" s="76"/>
      <c r="I202" s="77"/>
      <c r="J202" s="78"/>
      <c r="K202" s="92"/>
      <c r="L202" s="239"/>
      <c r="M202" s="80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</row>
    <row r="203" spans="1:34" s="188" customFormat="1" ht="20.25" customHeight="1">
      <c r="A203" s="74"/>
      <c r="B203" s="333"/>
      <c r="C203" s="74"/>
      <c r="D203" s="94"/>
      <c r="E203" s="234"/>
      <c r="F203" s="58"/>
      <c r="G203" s="75"/>
      <c r="H203" s="76"/>
      <c r="I203" s="77"/>
      <c r="J203" s="78"/>
      <c r="K203" s="92"/>
      <c r="L203" s="79"/>
      <c r="M203" s="80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</row>
    <row r="204" spans="1:34" s="188" customFormat="1" ht="20.25" customHeight="1">
      <c r="A204" s="74"/>
      <c r="B204" s="333"/>
      <c r="C204" s="74"/>
      <c r="D204" s="94"/>
      <c r="E204" s="234"/>
      <c r="F204" s="58"/>
      <c r="G204" s="75"/>
      <c r="H204" s="76"/>
      <c r="I204" s="77"/>
      <c r="J204" s="78"/>
      <c r="K204" s="92"/>
      <c r="L204" s="79"/>
      <c r="M204" s="80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</row>
    <row r="205" spans="1:34" s="188" customFormat="1" ht="20.25" customHeight="1">
      <c r="A205" s="74"/>
      <c r="B205" s="333"/>
      <c r="C205" s="74"/>
      <c r="D205" s="94"/>
      <c r="E205" s="234"/>
      <c r="F205" s="58"/>
      <c r="G205" s="75"/>
      <c r="H205" s="76"/>
      <c r="I205" s="77"/>
      <c r="J205" s="78"/>
      <c r="K205" s="92"/>
      <c r="L205" s="79"/>
      <c r="M205" s="80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</row>
    <row r="206" spans="1:34" s="188" customFormat="1" ht="20.25" customHeight="1">
      <c r="A206" s="74"/>
      <c r="B206" s="333"/>
      <c r="C206" s="74"/>
      <c r="D206" s="94"/>
      <c r="E206" s="234"/>
      <c r="F206" s="58"/>
      <c r="G206" s="75"/>
      <c r="H206" s="76"/>
      <c r="I206" s="77"/>
      <c r="J206" s="78"/>
      <c r="K206" s="92"/>
      <c r="L206" s="79"/>
      <c r="M206" s="80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</row>
    <row r="207" spans="1:34" s="188" customFormat="1" ht="20.25" customHeight="1">
      <c r="A207" s="74"/>
      <c r="B207" s="333"/>
      <c r="C207" s="74"/>
      <c r="D207" s="94"/>
      <c r="E207" s="234"/>
      <c r="F207" s="58"/>
      <c r="G207" s="75"/>
      <c r="H207" s="76"/>
      <c r="I207" s="77"/>
      <c r="J207" s="78"/>
      <c r="K207" s="92"/>
      <c r="L207" s="79"/>
      <c r="M207" s="80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</row>
    <row r="208" spans="1:34" s="188" customFormat="1" ht="20.25" customHeight="1">
      <c r="A208" s="74"/>
      <c r="B208" s="333"/>
      <c r="C208" s="74"/>
      <c r="D208" s="94"/>
      <c r="E208" s="234"/>
      <c r="F208" s="58"/>
      <c r="G208" s="75"/>
      <c r="H208" s="76"/>
      <c r="I208" s="77"/>
      <c r="J208" s="78"/>
      <c r="K208" s="92"/>
      <c r="L208" s="79"/>
      <c r="M208" s="80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</row>
    <row r="209" spans="1:34" s="188" customFormat="1" ht="20.25" customHeight="1">
      <c r="A209" s="74"/>
      <c r="B209" s="333"/>
      <c r="C209" s="74"/>
      <c r="D209" s="94"/>
      <c r="E209" s="234"/>
      <c r="F209" s="58"/>
      <c r="G209" s="75"/>
      <c r="H209" s="76"/>
      <c r="I209" s="77"/>
      <c r="J209" s="78"/>
      <c r="K209" s="92"/>
      <c r="L209" s="79"/>
      <c r="M209" s="80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</row>
    <row r="210" spans="1:34" s="188" customFormat="1" ht="20.25" customHeight="1">
      <c r="A210" s="74"/>
      <c r="B210" s="333"/>
      <c r="C210" s="74"/>
      <c r="D210" s="94"/>
      <c r="E210" s="234"/>
      <c r="F210" s="58"/>
      <c r="G210" s="75"/>
      <c r="H210" s="76"/>
      <c r="I210" s="77"/>
      <c r="J210" s="78"/>
      <c r="K210" s="92"/>
      <c r="L210" s="79"/>
      <c r="M210" s="80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</row>
    <row r="211" spans="1:34" s="188" customFormat="1" ht="20.25" customHeight="1">
      <c r="A211" s="74"/>
      <c r="B211" s="333"/>
      <c r="C211" s="74"/>
      <c r="D211" s="94"/>
      <c r="E211" s="234"/>
      <c r="F211" s="58"/>
      <c r="G211" s="75"/>
      <c r="H211" s="76"/>
      <c r="I211" s="77"/>
      <c r="J211" s="78"/>
      <c r="K211" s="92"/>
      <c r="L211" s="79"/>
      <c r="M211" s="80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</row>
    <row r="212" spans="1:34" s="188" customFormat="1" ht="20.25" customHeight="1">
      <c r="A212" s="74"/>
      <c r="B212" s="333"/>
      <c r="C212" s="74"/>
      <c r="D212" s="94"/>
      <c r="E212" s="234"/>
      <c r="F212" s="58"/>
      <c r="G212" s="75"/>
      <c r="H212" s="76"/>
      <c r="I212" s="77"/>
      <c r="J212" s="78"/>
      <c r="K212" s="92"/>
      <c r="L212" s="79"/>
      <c r="M212" s="80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</row>
    <row r="213" spans="1:34" s="188" customFormat="1" ht="20.25" customHeight="1">
      <c r="A213" s="74"/>
      <c r="B213" s="333"/>
      <c r="C213" s="74"/>
      <c r="D213" s="94"/>
      <c r="E213" s="234"/>
      <c r="F213" s="58"/>
      <c r="G213" s="75"/>
      <c r="H213" s="76"/>
      <c r="I213" s="77"/>
      <c r="J213" s="78"/>
      <c r="K213" s="92"/>
      <c r="L213" s="79"/>
      <c r="M213" s="80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</row>
    <row r="214" spans="1:34" s="188" customFormat="1" ht="20.25" customHeight="1">
      <c r="A214" s="74"/>
      <c r="B214" s="333"/>
      <c r="C214" s="74"/>
      <c r="D214" s="94"/>
      <c r="E214" s="234"/>
      <c r="F214" s="58"/>
      <c r="G214" s="75"/>
      <c r="H214" s="76"/>
      <c r="I214" s="77"/>
      <c r="J214" s="78"/>
      <c r="K214" s="92"/>
      <c r="L214" s="79"/>
      <c r="M214" s="80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</row>
    <row r="215" spans="1:34" s="188" customFormat="1" ht="20.25" customHeight="1">
      <c r="A215" s="74"/>
      <c r="B215" s="333"/>
      <c r="C215" s="74"/>
      <c r="D215" s="94"/>
      <c r="E215" s="234"/>
      <c r="F215" s="58"/>
      <c r="G215" s="75"/>
      <c r="H215" s="76"/>
      <c r="I215" s="77"/>
      <c r="J215" s="78"/>
      <c r="K215" s="92"/>
      <c r="L215" s="79"/>
      <c r="M215" s="80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</row>
    <row r="216" spans="1:34" s="188" customFormat="1" ht="20.25" customHeight="1">
      <c r="A216" s="74"/>
      <c r="B216" s="333"/>
      <c r="C216" s="74"/>
      <c r="D216" s="94"/>
      <c r="E216" s="234"/>
      <c r="F216" s="58"/>
      <c r="G216" s="75"/>
      <c r="H216" s="76"/>
      <c r="I216" s="77"/>
      <c r="J216" s="78"/>
      <c r="K216" s="92"/>
      <c r="L216" s="79"/>
      <c r="M216" s="80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</row>
    <row r="217" spans="1:34" s="188" customFormat="1" ht="20.25" customHeight="1">
      <c r="A217" s="74"/>
      <c r="B217" s="333"/>
      <c r="C217" s="74"/>
      <c r="D217" s="94"/>
      <c r="E217" s="234"/>
      <c r="F217" s="58"/>
      <c r="G217" s="75"/>
      <c r="H217" s="76"/>
      <c r="I217" s="77"/>
      <c r="J217" s="78"/>
      <c r="K217" s="92"/>
      <c r="L217" s="79"/>
      <c r="M217" s="80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</row>
    <row r="218" spans="1:34" s="188" customFormat="1" ht="20.25" customHeight="1">
      <c r="A218" s="74"/>
      <c r="B218" s="333"/>
      <c r="C218" s="74"/>
      <c r="D218" s="94"/>
      <c r="E218" s="234"/>
      <c r="F218" s="58"/>
      <c r="G218" s="75"/>
      <c r="H218" s="76"/>
      <c r="I218" s="77"/>
      <c r="J218" s="78"/>
      <c r="K218" s="92"/>
      <c r="L218" s="79"/>
      <c r="M218" s="80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</row>
    <row r="219" spans="1:34" s="188" customFormat="1" ht="20.25" customHeight="1">
      <c r="A219" s="74"/>
      <c r="B219" s="333"/>
      <c r="C219" s="74"/>
      <c r="D219" s="94"/>
      <c r="E219" s="234"/>
      <c r="F219" s="58"/>
      <c r="G219" s="75"/>
      <c r="H219" s="76"/>
      <c r="I219" s="77"/>
      <c r="J219" s="78"/>
      <c r="K219" s="92"/>
      <c r="L219" s="79"/>
      <c r="M219" s="80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</row>
    <row r="220" spans="1:34" s="188" customFormat="1" ht="20.25" customHeight="1">
      <c r="A220" s="74"/>
      <c r="B220" s="333"/>
      <c r="C220" s="74"/>
      <c r="D220" s="94"/>
      <c r="E220" s="234"/>
      <c r="F220" s="58"/>
      <c r="G220" s="75"/>
      <c r="H220" s="76"/>
      <c r="I220" s="77"/>
      <c r="J220" s="78"/>
      <c r="K220" s="92"/>
      <c r="L220" s="79"/>
      <c r="M220" s="80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</row>
    <row r="221" spans="1:34" s="188" customFormat="1" ht="20.25" customHeight="1">
      <c r="A221" s="74"/>
      <c r="B221" s="333"/>
      <c r="C221" s="74"/>
      <c r="D221" s="94"/>
      <c r="E221" s="234"/>
      <c r="F221" s="58"/>
      <c r="G221" s="75"/>
      <c r="H221" s="76"/>
      <c r="I221" s="77"/>
      <c r="J221" s="78"/>
      <c r="K221" s="92"/>
      <c r="L221" s="79"/>
      <c r="M221" s="80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</row>
    <row r="222" spans="1:34" s="188" customFormat="1" ht="20.25" customHeight="1">
      <c r="A222" s="74"/>
      <c r="B222" s="333"/>
      <c r="C222" s="74"/>
      <c r="D222" s="94"/>
      <c r="E222" s="234"/>
      <c r="F222" s="58"/>
      <c r="G222" s="75"/>
      <c r="H222" s="76"/>
      <c r="I222" s="77"/>
      <c r="J222" s="78"/>
      <c r="K222" s="92"/>
      <c r="L222" s="79"/>
      <c r="M222" s="80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</row>
    <row r="223" spans="1:34" s="188" customFormat="1" ht="20.25" customHeight="1">
      <c r="A223" s="74"/>
      <c r="B223" s="333"/>
      <c r="C223" s="74"/>
      <c r="D223" s="94"/>
      <c r="E223" s="234"/>
      <c r="F223" s="58"/>
      <c r="G223" s="75"/>
      <c r="H223" s="76"/>
      <c r="I223" s="77"/>
      <c r="J223" s="78"/>
      <c r="K223" s="92"/>
      <c r="L223" s="79"/>
      <c r="M223" s="80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</row>
    <row r="224" spans="1:34" s="188" customFormat="1" ht="20.25" customHeight="1">
      <c r="A224" s="74"/>
      <c r="B224" s="333"/>
      <c r="C224" s="74"/>
      <c r="D224" s="94"/>
      <c r="E224" s="234"/>
      <c r="F224" s="58"/>
      <c r="G224" s="75"/>
      <c r="H224" s="76"/>
      <c r="I224" s="77"/>
      <c r="J224" s="78"/>
      <c r="K224" s="92"/>
      <c r="L224" s="239"/>
      <c r="M224" s="80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</row>
    <row r="225" spans="1:34" s="188" customFormat="1" ht="20.25" customHeight="1">
      <c r="A225" s="74"/>
      <c r="B225" s="333"/>
      <c r="C225" s="74"/>
      <c r="D225" s="94"/>
      <c r="E225" s="234"/>
      <c r="F225" s="58"/>
      <c r="G225" s="75"/>
      <c r="H225" s="76"/>
      <c r="I225" s="77"/>
      <c r="J225" s="78"/>
      <c r="K225" s="92"/>
      <c r="L225" s="79"/>
      <c r="M225" s="80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</row>
    <row r="226" spans="1:34" s="188" customFormat="1" ht="20.25" customHeight="1">
      <c r="A226" s="74"/>
      <c r="B226" s="333"/>
      <c r="C226" s="74"/>
      <c r="D226" s="94"/>
      <c r="E226" s="234"/>
      <c r="F226" s="58"/>
      <c r="G226" s="75"/>
      <c r="H226" s="76"/>
      <c r="I226" s="77"/>
      <c r="J226" s="78"/>
      <c r="K226" s="92"/>
      <c r="L226" s="79"/>
      <c r="M226" s="80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</row>
    <row r="227" spans="1:34" s="188" customFormat="1" ht="20.25" customHeight="1">
      <c r="A227" s="74"/>
      <c r="B227" s="333"/>
      <c r="C227" s="74"/>
      <c r="D227" s="94"/>
      <c r="E227" s="234"/>
      <c r="F227" s="58"/>
      <c r="G227" s="75"/>
      <c r="H227" s="76"/>
      <c r="I227" s="77"/>
      <c r="J227" s="78"/>
      <c r="K227" s="92"/>
      <c r="L227" s="79"/>
      <c r="M227" s="80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</row>
    <row r="228" spans="1:34" s="188" customFormat="1" ht="20.25" customHeight="1">
      <c r="A228" s="74"/>
      <c r="B228" s="333"/>
      <c r="C228" s="74"/>
      <c r="D228" s="94"/>
      <c r="E228" s="234"/>
      <c r="F228" s="58"/>
      <c r="G228" s="75"/>
      <c r="H228" s="76"/>
      <c r="I228" s="77"/>
      <c r="J228" s="78"/>
      <c r="K228" s="92"/>
      <c r="L228" s="79"/>
      <c r="M228" s="80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</row>
    <row r="229" spans="1:34" s="188" customFormat="1" ht="20.25" customHeight="1">
      <c r="A229" s="74"/>
      <c r="B229" s="333"/>
      <c r="C229" s="74"/>
      <c r="D229" s="94"/>
      <c r="E229" s="234"/>
      <c r="F229" s="58"/>
      <c r="G229" s="75"/>
      <c r="H229" s="76"/>
      <c r="I229" s="77"/>
      <c r="J229" s="78"/>
      <c r="K229" s="92"/>
      <c r="L229" s="79"/>
      <c r="M229" s="80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</row>
    <row r="230" spans="1:34" s="188" customFormat="1" ht="20.25" customHeight="1">
      <c r="A230" s="74"/>
      <c r="B230" s="333"/>
      <c r="C230" s="74"/>
      <c r="D230" s="94"/>
      <c r="E230" s="234"/>
      <c r="F230" s="58"/>
      <c r="G230" s="75"/>
      <c r="H230" s="76"/>
      <c r="I230" s="77"/>
      <c r="J230" s="78"/>
      <c r="K230" s="92"/>
      <c r="L230" s="79"/>
      <c r="M230" s="80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</row>
    <row r="231" spans="1:34" s="188" customFormat="1" ht="20.25" customHeight="1">
      <c r="A231" s="74"/>
      <c r="B231" s="333"/>
      <c r="C231" s="74"/>
      <c r="D231" s="94"/>
      <c r="E231" s="234"/>
      <c r="F231" s="58"/>
      <c r="G231" s="75"/>
      <c r="H231" s="76"/>
      <c r="I231" s="77"/>
      <c r="J231" s="78"/>
      <c r="K231" s="92"/>
      <c r="L231" s="79"/>
      <c r="M231" s="80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</row>
    <row r="232" spans="1:34" s="188" customFormat="1" ht="20.25" customHeight="1">
      <c r="A232" s="74"/>
      <c r="B232" s="333"/>
      <c r="C232" s="74"/>
      <c r="D232" s="94"/>
      <c r="E232" s="234"/>
      <c r="F232" s="58"/>
      <c r="G232" s="75"/>
      <c r="H232" s="76"/>
      <c r="I232" s="77"/>
      <c r="J232" s="78"/>
      <c r="K232" s="92"/>
      <c r="L232" s="79"/>
      <c r="M232" s="80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</row>
    <row r="233" spans="1:34" s="188" customFormat="1" ht="20.25" customHeight="1">
      <c r="A233" s="74"/>
      <c r="B233" s="333"/>
      <c r="C233" s="74"/>
      <c r="D233" s="94"/>
      <c r="E233" s="234"/>
      <c r="F233" s="58"/>
      <c r="G233" s="75"/>
      <c r="H233" s="76"/>
      <c r="I233" s="77"/>
      <c r="J233" s="78"/>
      <c r="K233" s="92"/>
      <c r="L233" s="79"/>
      <c r="M233" s="80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</row>
    <row r="234" spans="1:34" s="188" customFormat="1" ht="20.25" customHeight="1">
      <c r="A234" s="74"/>
      <c r="B234" s="333"/>
      <c r="C234" s="74"/>
      <c r="D234" s="94"/>
      <c r="E234" s="234"/>
      <c r="F234" s="58"/>
      <c r="G234" s="75"/>
      <c r="H234" s="76"/>
      <c r="I234" s="77"/>
      <c r="J234" s="78"/>
      <c r="K234" s="92"/>
      <c r="L234" s="79"/>
      <c r="M234" s="80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</row>
    <row r="235" spans="1:34" s="188" customFormat="1" ht="20.25" customHeight="1">
      <c r="A235" s="74"/>
      <c r="B235" s="333"/>
      <c r="C235" s="74"/>
      <c r="D235" s="94"/>
      <c r="E235" s="234"/>
      <c r="F235" s="58"/>
      <c r="G235" s="75"/>
      <c r="H235" s="76"/>
      <c r="I235" s="77"/>
      <c r="J235" s="78"/>
      <c r="K235" s="92"/>
      <c r="L235" s="79"/>
      <c r="M235" s="80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</row>
    <row r="236" spans="1:34" s="188" customFormat="1" ht="20.25" customHeight="1">
      <c r="A236" s="74"/>
      <c r="B236" s="333"/>
      <c r="C236" s="74"/>
      <c r="D236" s="94"/>
      <c r="E236" s="234"/>
      <c r="F236" s="58"/>
      <c r="G236" s="75"/>
      <c r="H236" s="76"/>
      <c r="I236" s="77"/>
      <c r="J236" s="78"/>
      <c r="K236" s="92"/>
      <c r="L236" s="79"/>
      <c r="M236" s="80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</row>
    <row r="237" spans="1:34" s="188" customFormat="1" ht="20.25" customHeight="1">
      <c r="A237" s="74"/>
      <c r="B237" s="333"/>
      <c r="C237" s="74"/>
      <c r="D237" s="94"/>
      <c r="E237" s="234"/>
      <c r="F237" s="58"/>
      <c r="G237" s="75"/>
      <c r="H237" s="76"/>
      <c r="I237" s="77"/>
      <c r="J237" s="78"/>
      <c r="K237" s="92"/>
      <c r="L237" s="79"/>
      <c r="M237" s="80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</row>
    <row r="238" spans="1:34" s="188" customFormat="1" ht="20.25" customHeight="1">
      <c r="A238" s="74"/>
      <c r="B238" s="333"/>
      <c r="C238" s="74"/>
      <c r="D238" s="94"/>
      <c r="E238" s="234"/>
      <c r="F238" s="58"/>
      <c r="G238" s="75"/>
      <c r="H238" s="76"/>
      <c r="I238" s="77"/>
      <c r="J238" s="78"/>
      <c r="K238" s="92"/>
      <c r="L238" s="79"/>
      <c r="M238" s="80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</row>
    <row r="239" spans="1:34" s="188" customFormat="1" ht="20.25" customHeight="1">
      <c r="A239" s="74"/>
      <c r="B239" s="333"/>
      <c r="C239" s="74"/>
      <c r="D239" s="94"/>
      <c r="E239" s="234"/>
      <c r="F239" s="58"/>
      <c r="G239" s="75"/>
      <c r="H239" s="76"/>
      <c r="I239" s="77"/>
      <c r="J239" s="78"/>
      <c r="K239" s="92"/>
      <c r="L239" s="79"/>
      <c r="M239" s="80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</row>
    <row r="240" spans="1:34" s="188" customFormat="1" ht="20.25" customHeight="1">
      <c r="A240" s="74"/>
      <c r="B240" s="333"/>
      <c r="C240" s="74"/>
      <c r="D240" s="94"/>
      <c r="E240" s="234"/>
      <c r="F240" s="58"/>
      <c r="G240" s="75"/>
      <c r="H240" s="76"/>
      <c r="I240" s="77"/>
      <c r="J240" s="78"/>
      <c r="K240" s="92"/>
      <c r="L240" s="79"/>
      <c r="M240" s="80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</row>
    <row r="241" spans="1:34" s="188" customFormat="1" ht="20.25" customHeight="1">
      <c r="A241" s="74"/>
      <c r="B241" s="333"/>
      <c r="C241" s="74"/>
      <c r="D241" s="94"/>
      <c r="E241" s="234"/>
      <c r="F241" s="58"/>
      <c r="G241" s="75"/>
      <c r="H241" s="76"/>
      <c r="I241" s="77"/>
      <c r="J241" s="78"/>
      <c r="K241" s="92"/>
      <c r="L241" s="79"/>
      <c r="M241" s="80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</row>
    <row r="242" spans="1:34" s="188" customFormat="1" ht="20.25" customHeight="1">
      <c r="A242" s="74"/>
      <c r="B242" s="333"/>
      <c r="C242" s="74"/>
      <c r="D242" s="94"/>
      <c r="E242" s="234"/>
      <c r="F242" s="58"/>
      <c r="G242" s="75"/>
      <c r="H242" s="76"/>
      <c r="I242" s="77"/>
      <c r="J242" s="78"/>
      <c r="K242" s="92"/>
      <c r="L242" s="79"/>
      <c r="M242" s="80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</row>
    <row r="243" spans="1:34" s="188" customFormat="1" ht="20.25" customHeight="1">
      <c r="A243" s="74"/>
      <c r="B243" s="333"/>
      <c r="C243" s="74"/>
      <c r="D243" s="94"/>
      <c r="E243" s="234"/>
      <c r="F243" s="58"/>
      <c r="G243" s="75"/>
      <c r="H243" s="76"/>
      <c r="I243" s="77"/>
      <c r="J243" s="78"/>
      <c r="K243" s="92"/>
      <c r="L243" s="79"/>
      <c r="M243" s="80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</row>
    <row r="244" spans="1:34" s="188" customFormat="1" ht="20.25" customHeight="1">
      <c r="A244" s="74"/>
      <c r="B244" s="333"/>
      <c r="C244" s="74"/>
      <c r="D244" s="94"/>
      <c r="E244" s="234"/>
      <c r="F244" s="58"/>
      <c r="G244" s="75"/>
      <c r="H244" s="76"/>
      <c r="I244" s="77"/>
      <c r="J244" s="78"/>
      <c r="K244" s="92"/>
      <c r="L244" s="79"/>
      <c r="M244" s="80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</row>
    <row r="245" spans="1:34" s="188" customFormat="1" ht="20.25" customHeight="1">
      <c r="A245" s="74"/>
      <c r="B245" s="333"/>
      <c r="C245" s="74"/>
      <c r="D245" s="94"/>
      <c r="E245" s="234"/>
      <c r="F245" s="58"/>
      <c r="G245" s="75"/>
      <c r="H245" s="76"/>
      <c r="I245" s="77"/>
      <c r="J245" s="78"/>
      <c r="K245" s="92"/>
      <c r="L245" s="79"/>
      <c r="M245" s="80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</row>
    <row r="246" spans="1:34" s="188" customFormat="1" ht="20.25" customHeight="1">
      <c r="A246" s="74"/>
      <c r="B246" s="333"/>
      <c r="C246" s="74"/>
      <c r="D246" s="94"/>
      <c r="E246" s="234"/>
      <c r="F246" s="58"/>
      <c r="G246" s="75"/>
      <c r="H246" s="76"/>
      <c r="I246" s="77"/>
      <c r="J246" s="78"/>
      <c r="K246" s="92"/>
      <c r="L246" s="79"/>
      <c r="M246" s="80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</row>
    <row r="247" spans="1:34" s="188" customFormat="1" ht="20.25" customHeight="1">
      <c r="A247" s="74"/>
      <c r="B247" s="333"/>
      <c r="C247" s="74"/>
      <c r="D247" s="94"/>
      <c r="E247" s="234"/>
      <c r="F247" s="58"/>
      <c r="G247" s="75"/>
      <c r="H247" s="76"/>
      <c r="I247" s="77"/>
      <c r="J247" s="78"/>
      <c r="K247" s="92"/>
      <c r="L247" s="79"/>
      <c r="M247" s="80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</row>
    <row r="248" spans="1:34" s="188" customFormat="1" ht="20.25" customHeight="1">
      <c r="A248" s="74"/>
      <c r="B248" s="333"/>
      <c r="C248" s="74"/>
      <c r="D248" s="94"/>
      <c r="E248" s="234"/>
      <c r="F248" s="58"/>
      <c r="G248" s="75"/>
      <c r="H248" s="76"/>
      <c r="I248" s="77"/>
      <c r="J248" s="78"/>
      <c r="K248" s="92"/>
      <c r="L248" s="79"/>
      <c r="M248" s="80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</row>
    <row r="249" spans="1:34" s="188" customFormat="1" ht="20.25" customHeight="1">
      <c r="A249" s="74"/>
      <c r="B249" s="333"/>
      <c r="C249" s="74"/>
      <c r="D249" s="94"/>
      <c r="E249" s="234"/>
      <c r="F249" s="58"/>
      <c r="G249" s="75"/>
      <c r="H249" s="76"/>
      <c r="I249" s="77"/>
      <c r="J249" s="78"/>
      <c r="K249" s="92"/>
      <c r="L249" s="79"/>
      <c r="M249" s="80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</row>
    <row r="250" spans="1:34" s="188" customFormat="1" ht="20.25" customHeight="1">
      <c r="A250" s="74"/>
      <c r="B250" s="333"/>
      <c r="C250" s="74"/>
      <c r="D250" s="94"/>
      <c r="E250" s="234"/>
      <c r="F250" s="58"/>
      <c r="G250" s="75"/>
      <c r="H250" s="76"/>
      <c r="I250" s="77"/>
      <c r="J250" s="78"/>
      <c r="K250" s="92"/>
      <c r="L250" s="79"/>
      <c r="M250" s="80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</row>
    <row r="251" spans="1:34" s="188" customFormat="1" ht="20.25" customHeight="1">
      <c r="A251" s="74"/>
      <c r="B251" s="333"/>
      <c r="C251" s="74"/>
      <c r="D251" s="94"/>
      <c r="E251" s="234"/>
      <c r="F251" s="58"/>
      <c r="G251" s="75"/>
      <c r="H251" s="76"/>
      <c r="I251" s="77"/>
      <c r="J251" s="78"/>
      <c r="K251" s="92"/>
      <c r="L251" s="79"/>
      <c r="M251" s="80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</row>
    <row r="252" spans="1:34" s="188" customFormat="1" ht="20.25" customHeight="1">
      <c r="A252" s="74"/>
      <c r="B252" s="333"/>
      <c r="C252" s="74"/>
      <c r="D252" s="94"/>
      <c r="E252" s="234"/>
      <c r="F252" s="58"/>
      <c r="G252" s="75"/>
      <c r="H252" s="76"/>
      <c r="I252" s="77"/>
      <c r="J252" s="78"/>
      <c r="K252" s="92"/>
      <c r="L252" s="79"/>
      <c r="M252" s="80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</row>
    <row r="253" spans="1:34" s="188" customFormat="1" ht="20.25" customHeight="1">
      <c r="A253" s="74"/>
      <c r="B253" s="333"/>
      <c r="C253" s="74"/>
      <c r="D253" s="94"/>
      <c r="E253" s="234"/>
      <c r="F253" s="58"/>
      <c r="G253" s="75"/>
      <c r="H253" s="76"/>
      <c r="I253" s="77"/>
      <c r="J253" s="78"/>
      <c r="K253" s="92"/>
      <c r="L253" s="79"/>
      <c r="M253" s="80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</row>
    <row r="254" spans="1:34" s="188" customFormat="1" ht="20.25" customHeight="1">
      <c r="A254" s="74"/>
      <c r="B254" s="333"/>
      <c r="C254" s="74"/>
      <c r="D254" s="94"/>
      <c r="E254" s="234"/>
      <c r="F254" s="58"/>
      <c r="G254" s="75"/>
      <c r="H254" s="76"/>
      <c r="I254" s="77"/>
      <c r="J254" s="78"/>
      <c r="K254" s="92"/>
      <c r="L254" s="79"/>
      <c r="M254" s="80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</row>
    <row r="255" spans="1:34" s="188" customFormat="1" ht="20.25" customHeight="1">
      <c r="A255" s="74"/>
      <c r="B255" s="333"/>
      <c r="C255" s="74"/>
      <c r="D255" s="94"/>
      <c r="E255" s="234"/>
      <c r="F255" s="58"/>
      <c r="G255" s="75"/>
      <c r="H255" s="76"/>
      <c r="I255" s="77"/>
      <c r="J255" s="78"/>
      <c r="K255" s="92"/>
      <c r="L255" s="79"/>
      <c r="M255" s="80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</row>
    <row r="256" spans="1:34" s="188" customFormat="1" ht="20.25" customHeight="1">
      <c r="A256" s="72"/>
      <c r="B256" s="73"/>
      <c r="C256" s="74"/>
      <c r="D256" s="94"/>
      <c r="E256" s="58"/>
      <c r="F256" s="58"/>
      <c r="G256" s="75"/>
      <c r="H256" s="76"/>
      <c r="I256" s="77"/>
      <c r="J256" s="78"/>
      <c r="K256" s="92"/>
      <c r="L256" s="79"/>
      <c r="M256" s="80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</row>
    <row r="257" spans="1:34" s="188" customFormat="1" ht="20.25" customHeight="1">
      <c r="A257" s="72"/>
      <c r="B257" s="73"/>
      <c r="C257" s="74"/>
      <c r="D257" s="94"/>
      <c r="E257" s="58"/>
      <c r="F257" s="58"/>
      <c r="G257" s="75"/>
      <c r="H257" s="76"/>
      <c r="I257" s="77"/>
      <c r="J257" s="78"/>
      <c r="K257" s="92"/>
      <c r="L257" s="79"/>
      <c r="M257" s="80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</row>
    <row r="258" spans="1:34" s="188" customFormat="1" ht="20.25" customHeight="1">
      <c r="A258" s="72"/>
      <c r="B258" s="73"/>
      <c r="C258" s="74"/>
      <c r="D258" s="94"/>
      <c r="E258" s="58"/>
      <c r="F258" s="58"/>
      <c r="G258" s="75"/>
      <c r="H258" s="76"/>
      <c r="I258" s="77"/>
      <c r="J258" s="78"/>
      <c r="K258" s="92"/>
      <c r="L258" s="79"/>
      <c r="M258" s="80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</row>
    <row r="259" spans="1:34" s="188" customFormat="1" ht="20.25" customHeight="1">
      <c r="A259" s="72"/>
      <c r="B259" s="73"/>
      <c r="C259" s="74"/>
      <c r="D259" s="94"/>
      <c r="E259" s="58"/>
      <c r="F259" s="58"/>
      <c r="G259" s="75"/>
      <c r="H259" s="76"/>
      <c r="I259" s="77"/>
      <c r="J259" s="78"/>
      <c r="K259" s="92"/>
      <c r="L259" s="79"/>
      <c r="M259" s="80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</row>
    <row r="260" spans="1:34" s="188" customFormat="1" ht="20.25" customHeight="1">
      <c r="A260" s="72"/>
      <c r="B260" s="73"/>
      <c r="C260" s="74"/>
      <c r="D260" s="94"/>
      <c r="E260" s="58"/>
      <c r="F260" s="58"/>
      <c r="G260" s="75"/>
      <c r="H260" s="76"/>
      <c r="I260" s="77"/>
      <c r="J260" s="78"/>
      <c r="K260" s="92"/>
      <c r="L260" s="79"/>
      <c r="M260" s="80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</row>
    <row r="261" spans="1:34" s="188" customFormat="1" ht="20.25" customHeight="1">
      <c r="A261" s="72"/>
      <c r="B261" s="73"/>
      <c r="C261" s="74"/>
      <c r="D261" s="94"/>
      <c r="E261" s="58"/>
      <c r="F261" s="58"/>
      <c r="G261" s="75"/>
      <c r="H261" s="76"/>
      <c r="I261" s="77"/>
      <c r="J261" s="78"/>
      <c r="K261" s="92"/>
      <c r="L261" s="79"/>
      <c r="M261" s="80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</row>
    <row r="262" spans="1:34" s="188" customFormat="1" ht="20.25" customHeight="1">
      <c r="A262" s="72"/>
      <c r="B262" s="73"/>
      <c r="C262" s="74"/>
      <c r="D262" s="94"/>
      <c r="E262" s="58"/>
      <c r="F262" s="58"/>
      <c r="G262" s="75"/>
      <c r="H262" s="76"/>
      <c r="I262" s="77"/>
      <c r="J262" s="78"/>
      <c r="K262" s="92"/>
      <c r="L262" s="79"/>
      <c r="M262" s="80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</row>
    <row r="263" spans="1:34" s="188" customFormat="1" ht="20.25" customHeight="1">
      <c r="A263" s="72"/>
      <c r="B263" s="73"/>
      <c r="C263" s="74"/>
      <c r="D263" s="94"/>
      <c r="E263" s="58"/>
      <c r="F263" s="58"/>
      <c r="G263" s="75"/>
      <c r="H263" s="76"/>
      <c r="I263" s="77"/>
      <c r="J263" s="78"/>
      <c r="K263" s="92"/>
      <c r="L263" s="79"/>
      <c r="M263" s="80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</row>
    <row r="264" spans="1:34" s="188" customFormat="1" ht="20.25" customHeight="1">
      <c r="A264" s="72"/>
      <c r="B264" s="73"/>
      <c r="C264" s="74"/>
      <c r="D264" s="94"/>
      <c r="E264" s="58"/>
      <c r="F264" s="58"/>
      <c r="G264" s="75"/>
      <c r="H264" s="76"/>
      <c r="I264" s="77"/>
      <c r="J264" s="78"/>
      <c r="K264" s="92"/>
      <c r="L264" s="79"/>
      <c r="M264" s="80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</row>
    <row r="265" spans="1:34" s="188" customFormat="1" ht="20.25" customHeight="1">
      <c r="A265" s="72"/>
      <c r="B265" s="73"/>
      <c r="C265" s="74"/>
      <c r="D265" s="94"/>
      <c r="E265" s="58"/>
      <c r="F265" s="58"/>
      <c r="G265" s="75"/>
      <c r="H265" s="76"/>
      <c r="I265" s="77"/>
      <c r="J265" s="78"/>
      <c r="K265" s="92"/>
      <c r="L265" s="79"/>
      <c r="M265" s="80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</row>
    <row r="266" spans="1:34" s="188" customFormat="1" ht="20.25" customHeight="1">
      <c r="A266" s="72"/>
      <c r="B266" s="73"/>
      <c r="C266" s="74"/>
      <c r="D266" s="94"/>
      <c r="E266" s="58"/>
      <c r="F266" s="58"/>
      <c r="G266" s="75"/>
      <c r="H266" s="76"/>
      <c r="I266" s="77"/>
      <c r="J266" s="78"/>
      <c r="K266" s="92"/>
      <c r="L266" s="79"/>
      <c r="M266" s="80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</row>
    <row r="267" spans="1:34" s="188" customFormat="1" ht="20.25" customHeight="1">
      <c r="A267" s="72"/>
      <c r="B267" s="73"/>
      <c r="C267" s="74"/>
      <c r="D267" s="94"/>
      <c r="E267" s="58"/>
      <c r="F267" s="58"/>
      <c r="G267" s="75"/>
      <c r="H267" s="76"/>
      <c r="I267" s="77"/>
      <c r="J267" s="78"/>
      <c r="K267" s="92"/>
      <c r="L267" s="79"/>
      <c r="M267" s="80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</row>
    <row r="268" spans="1:34" s="188" customFormat="1" ht="20.25" customHeight="1">
      <c r="A268" s="72"/>
      <c r="B268" s="73"/>
      <c r="C268" s="74"/>
      <c r="D268" s="94"/>
      <c r="E268" s="58"/>
      <c r="F268" s="58"/>
      <c r="G268" s="75"/>
      <c r="H268" s="76"/>
      <c r="I268" s="77"/>
      <c r="J268" s="78"/>
      <c r="K268" s="92"/>
      <c r="L268" s="79"/>
      <c r="M268" s="80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</row>
    <row r="269" spans="1:34" s="188" customFormat="1" ht="20.25" customHeight="1">
      <c r="A269" s="72"/>
      <c r="B269" s="73"/>
      <c r="C269" s="74"/>
      <c r="D269" s="94"/>
      <c r="E269" s="58"/>
      <c r="F269" s="58"/>
      <c r="G269" s="75"/>
      <c r="H269" s="76"/>
      <c r="I269" s="77"/>
      <c r="J269" s="78"/>
      <c r="K269" s="92"/>
      <c r="L269" s="79"/>
      <c r="M269" s="80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</row>
    <row r="270" spans="1:34" s="188" customFormat="1" ht="20.25" customHeight="1">
      <c r="A270" s="72"/>
      <c r="B270" s="73"/>
      <c r="C270" s="74"/>
      <c r="D270" s="94"/>
      <c r="E270" s="58"/>
      <c r="F270" s="58"/>
      <c r="G270" s="75"/>
      <c r="H270" s="76"/>
      <c r="I270" s="77"/>
      <c r="J270" s="78"/>
      <c r="K270" s="92"/>
      <c r="L270" s="79"/>
      <c r="M270" s="80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</row>
    <row r="271" spans="1:34" s="188" customFormat="1" ht="20.25" customHeight="1">
      <c r="A271" s="72"/>
      <c r="B271" s="73"/>
      <c r="C271" s="74"/>
      <c r="D271" s="94"/>
      <c r="E271" s="58"/>
      <c r="F271" s="58"/>
      <c r="G271" s="75"/>
      <c r="H271" s="76"/>
      <c r="I271" s="77"/>
      <c r="J271" s="78"/>
      <c r="K271" s="92"/>
      <c r="L271" s="79"/>
      <c r="M271" s="80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</row>
    <row r="272" spans="1:34" s="188" customFormat="1" ht="20.25" customHeight="1">
      <c r="A272" s="72"/>
      <c r="B272" s="73"/>
      <c r="C272" s="74"/>
      <c r="D272" s="94"/>
      <c r="E272" s="58"/>
      <c r="F272" s="58"/>
      <c r="G272" s="75"/>
      <c r="H272" s="76"/>
      <c r="I272" s="77"/>
      <c r="J272" s="78"/>
      <c r="K272" s="92"/>
      <c r="L272" s="79"/>
      <c r="M272" s="80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</row>
    <row r="273" spans="1:34" s="188" customFormat="1" ht="20.25" customHeight="1">
      <c r="A273" s="72"/>
      <c r="B273" s="73"/>
      <c r="C273" s="74"/>
      <c r="D273" s="94"/>
      <c r="E273" s="58"/>
      <c r="F273" s="58"/>
      <c r="G273" s="75"/>
      <c r="H273" s="76"/>
      <c r="I273" s="77"/>
      <c r="J273" s="78"/>
      <c r="K273" s="92"/>
      <c r="L273" s="79"/>
      <c r="M273" s="80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</row>
    <row r="274" spans="1:34" s="188" customFormat="1" ht="20.25" customHeight="1">
      <c r="A274" s="72"/>
      <c r="B274" s="73"/>
      <c r="C274" s="74"/>
      <c r="D274" s="94"/>
      <c r="E274" s="58"/>
      <c r="F274" s="58"/>
      <c r="G274" s="75"/>
      <c r="H274" s="76"/>
      <c r="I274" s="77"/>
      <c r="J274" s="78"/>
      <c r="K274" s="92"/>
      <c r="L274" s="79"/>
      <c r="M274" s="80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</row>
    <row r="275" spans="1:34" s="188" customFormat="1" ht="20.25" customHeight="1">
      <c r="A275" s="72"/>
      <c r="B275" s="73"/>
      <c r="C275" s="74"/>
      <c r="D275" s="94"/>
      <c r="E275" s="58"/>
      <c r="F275" s="58"/>
      <c r="G275" s="75"/>
      <c r="H275" s="76"/>
      <c r="I275" s="77"/>
      <c r="J275" s="78"/>
      <c r="K275" s="92"/>
      <c r="L275" s="79"/>
      <c r="M275" s="80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</row>
    <row r="276" spans="1:34" s="188" customFormat="1" ht="20.25" customHeight="1">
      <c r="A276" s="72"/>
      <c r="B276" s="73"/>
      <c r="C276" s="74"/>
      <c r="D276" s="94"/>
      <c r="E276" s="58"/>
      <c r="F276" s="58"/>
      <c r="G276" s="75"/>
      <c r="H276" s="76"/>
      <c r="I276" s="77"/>
      <c r="J276" s="78"/>
      <c r="K276" s="92"/>
      <c r="L276" s="79"/>
      <c r="M276" s="80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</row>
    <row r="277" spans="1:34" s="188" customFormat="1" ht="20.25" customHeight="1">
      <c r="A277" s="72"/>
      <c r="B277" s="73"/>
      <c r="C277" s="74"/>
      <c r="D277" s="94"/>
      <c r="E277" s="58"/>
      <c r="F277" s="58"/>
      <c r="G277" s="75"/>
      <c r="H277" s="76"/>
      <c r="I277" s="77"/>
      <c r="J277" s="78"/>
      <c r="K277" s="92"/>
      <c r="L277" s="79"/>
      <c r="M277" s="80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</row>
    <row r="278" spans="1:34" s="188" customFormat="1" ht="20.25" customHeight="1">
      <c r="A278" s="72"/>
      <c r="B278" s="73"/>
      <c r="C278" s="74"/>
      <c r="D278" s="94"/>
      <c r="E278" s="58"/>
      <c r="F278" s="58"/>
      <c r="G278" s="75"/>
      <c r="H278" s="76"/>
      <c r="I278" s="77"/>
      <c r="J278" s="78"/>
      <c r="K278" s="92"/>
      <c r="L278" s="79"/>
      <c r="M278" s="80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</row>
    <row r="279" spans="1:34" s="188" customFormat="1" ht="20.25" customHeight="1">
      <c r="A279" s="72"/>
      <c r="B279" s="73"/>
      <c r="C279" s="74"/>
      <c r="D279" s="94"/>
      <c r="E279" s="58"/>
      <c r="F279" s="58"/>
      <c r="G279" s="75"/>
      <c r="H279" s="76"/>
      <c r="I279" s="77"/>
      <c r="J279" s="78"/>
      <c r="K279" s="92"/>
      <c r="L279" s="79"/>
      <c r="M279" s="80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</row>
    <row r="280" spans="1:34" s="188" customFormat="1" ht="20.25" customHeight="1">
      <c r="A280" s="72"/>
      <c r="B280" s="73"/>
      <c r="C280" s="74"/>
      <c r="D280" s="94"/>
      <c r="E280" s="58"/>
      <c r="F280" s="58"/>
      <c r="G280" s="75"/>
      <c r="H280" s="76"/>
      <c r="I280" s="77"/>
      <c r="J280" s="78"/>
      <c r="K280" s="92"/>
      <c r="L280" s="79"/>
      <c r="M280" s="80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</row>
    <row r="281" spans="1:34" s="188" customFormat="1" ht="20.25" customHeight="1">
      <c r="A281" s="72"/>
      <c r="B281" s="73"/>
      <c r="C281" s="74"/>
      <c r="D281" s="94"/>
      <c r="E281" s="58"/>
      <c r="F281" s="58"/>
      <c r="G281" s="75"/>
      <c r="H281" s="76"/>
      <c r="I281" s="77"/>
      <c r="J281" s="78"/>
      <c r="K281" s="92"/>
      <c r="L281" s="79"/>
      <c r="M281" s="80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</row>
    <row r="282" spans="1:34" s="188" customFormat="1" ht="20.25" customHeight="1">
      <c r="A282" s="72"/>
      <c r="B282" s="73"/>
      <c r="C282" s="74"/>
      <c r="D282" s="94"/>
      <c r="E282" s="58"/>
      <c r="F282" s="58"/>
      <c r="G282" s="75"/>
      <c r="H282" s="76"/>
      <c r="I282" s="77"/>
      <c r="J282" s="78"/>
      <c r="K282" s="92"/>
      <c r="L282" s="79"/>
      <c r="M282" s="80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</row>
    <row r="283" spans="1:34" s="188" customFormat="1" ht="20.25" customHeight="1">
      <c r="A283" s="72"/>
      <c r="B283" s="73"/>
      <c r="C283" s="74"/>
      <c r="D283" s="94"/>
      <c r="E283" s="58"/>
      <c r="F283" s="58"/>
      <c r="G283" s="75"/>
      <c r="H283" s="76"/>
      <c r="I283" s="77"/>
      <c r="J283" s="78"/>
      <c r="K283" s="92"/>
      <c r="L283" s="79"/>
      <c r="M283" s="80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</row>
    <row r="284" spans="1:34" s="188" customFormat="1" ht="20.25" customHeight="1">
      <c r="A284" s="72"/>
      <c r="B284" s="73"/>
      <c r="C284" s="74"/>
      <c r="D284" s="94"/>
      <c r="E284" s="58"/>
      <c r="F284" s="58"/>
      <c r="G284" s="75"/>
      <c r="H284" s="76"/>
      <c r="I284" s="77"/>
      <c r="J284" s="78"/>
      <c r="K284" s="92"/>
      <c r="L284" s="79"/>
      <c r="M284" s="80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</row>
    <row r="285" spans="1:34" s="188" customFormat="1" ht="20.25" customHeight="1">
      <c r="A285" s="72"/>
      <c r="B285" s="73"/>
      <c r="C285" s="74"/>
      <c r="D285" s="94"/>
      <c r="E285" s="58"/>
      <c r="F285" s="58"/>
      <c r="G285" s="75"/>
      <c r="H285" s="76"/>
      <c r="I285" s="77"/>
      <c r="J285" s="78"/>
      <c r="K285" s="92"/>
      <c r="L285" s="79"/>
      <c r="M285" s="80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</row>
    <row r="286" spans="1:34" s="188" customFormat="1" ht="20.25" customHeight="1">
      <c r="A286" s="72"/>
      <c r="B286" s="73"/>
      <c r="C286" s="74"/>
      <c r="D286" s="94"/>
      <c r="E286" s="58"/>
      <c r="F286" s="58"/>
      <c r="G286" s="75"/>
      <c r="H286" s="76"/>
      <c r="I286" s="77"/>
      <c r="J286" s="78"/>
      <c r="K286" s="92"/>
      <c r="L286" s="79"/>
      <c r="M286" s="80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</row>
    <row r="287" spans="1:34" s="188" customFormat="1" ht="20.25" customHeight="1">
      <c r="A287" s="72"/>
      <c r="B287" s="73"/>
      <c r="C287" s="74"/>
      <c r="D287" s="94"/>
      <c r="E287" s="58"/>
      <c r="F287" s="58"/>
      <c r="G287" s="75"/>
      <c r="H287" s="76"/>
      <c r="I287" s="77"/>
      <c r="J287" s="78"/>
      <c r="K287" s="92"/>
      <c r="L287" s="79"/>
      <c r="M287" s="80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</row>
    <row r="288" spans="1:34" s="188" customFormat="1" ht="20.25" customHeight="1">
      <c r="A288" s="72"/>
      <c r="B288" s="73"/>
      <c r="C288" s="74"/>
      <c r="D288" s="94"/>
      <c r="E288" s="58"/>
      <c r="F288" s="58"/>
      <c r="G288" s="75"/>
      <c r="H288" s="76"/>
      <c r="I288" s="77"/>
      <c r="J288" s="78"/>
      <c r="K288" s="92"/>
      <c r="L288" s="79"/>
      <c r="M288" s="80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</row>
    <row r="289" spans="1:34" s="188" customFormat="1" ht="20.25" customHeight="1">
      <c r="A289" s="72"/>
      <c r="B289" s="73"/>
      <c r="C289" s="74"/>
      <c r="D289" s="94"/>
      <c r="E289" s="58"/>
      <c r="F289" s="58"/>
      <c r="G289" s="75"/>
      <c r="H289" s="76"/>
      <c r="I289" s="77"/>
      <c r="J289" s="78"/>
      <c r="K289" s="92"/>
      <c r="L289" s="79"/>
      <c r="M289" s="80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</row>
    <row r="290" spans="1:34" s="188" customFormat="1" ht="20.25" customHeight="1">
      <c r="A290" s="72"/>
      <c r="B290" s="73"/>
      <c r="C290" s="74"/>
      <c r="D290" s="94"/>
      <c r="E290" s="58"/>
      <c r="F290" s="58"/>
      <c r="G290" s="75"/>
      <c r="H290" s="76"/>
      <c r="I290" s="77"/>
      <c r="J290" s="78"/>
      <c r="K290" s="92"/>
      <c r="L290" s="79"/>
      <c r="M290" s="80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</row>
    <row r="291" spans="1:34" s="188" customFormat="1" ht="20.25" customHeight="1">
      <c r="A291" s="72"/>
      <c r="B291" s="73"/>
      <c r="C291" s="74"/>
      <c r="D291" s="94"/>
      <c r="E291" s="58"/>
      <c r="F291" s="58"/>
      <c r="G291" s="75"/>
      <c r="H291" s="76"/>
      <c r="I291" s="77"/>
      <c r="J291" s="78"/>
      <c r="K291" s="92"/>
      <c r="L291" s="79"/>
      <c r="M291" s="80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</row>
    <row r="292" spans="1:34" s="188" customFormat="1" ht="20.25" customHeight="1">
      <c r="A292" s="72"/>
      <c r="B292" s="73"/>
      <c r="C292" s="74"/>
      <c r="D292" s="94"/>
      <c r="E292" s="58"/>
      <c r="F292" s="58"/>
      <c r="G292" s="75"/>
      <c r="H292" s="76"/>
      <c r="I292" s="77"/>
      <c r="J292" s="78"/>
      <c r="K292" s="92"/>
      <c r="L292" s="79"/>
      <c r="M292" s="80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</row>
    <row r="293" spans="1:34" s="188" customFormat="1" ht="20.25" customHeight="1">
      <c r="A293" s="72"/>
      <c r="B293" s="73"/>
      <c r="C293" s="74"/>
      <c r="D293" s="94"/>
      <c r="E293" s="58"/>
      <c r="F293" s="58"/>
      <c r="G293" s="75"/>
      <c r="H293" s="76"/>
      <c r="I293" s="77"/>
      <c r="J293" s="78"/>
      <c r="K293" s="92"/>
      <c r="L293" s="79"/>
      <c r="M293" s="80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</row>
    <row r="294" spans="1:34" s="188" customFormat="1" ht="20.25" customHeight="1">
      <c r="A294" s="72"/>
      <c r="B294" s="73"/>
      <c r="C294" s="74"/>
      <c r="D294" s="94"/>
      <c r="E294" s="58"/>
      <c r="F294" s="58"/>
      <c r="G294" s="75"/>
      <c r="H294" s="76"/>
      <c r="I294" s="77"/>
      <c r="J294" s="78"/>
      <c r="K294" s="92"/>
      <c r="L294" s="79"/>
      <c r="M294" s="80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</row>
    <row r="295" spans="1:34" s="188" customFormat="1" ht="20.25" customHeight="1">
      <c r="A295" s="72"/>
      <c r="B295" s="73"/>
      <c r="C295" s="74"/>
      <c r="D295" s="94"/>
      <c r="E295" s="58"/>
      <c r="F295" s="58"/>
      <c r="G295" s="75"/>
      <c r="H295" s="76"/>
      <c r="I295" s="77"/>
      <c r="J295" s="78"/>
      <c r="K295" s="92"/>
      <c r="L295" s="79"/>
      <c r="M295" s="80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</row>
    <row r="296" spans="1:34" s="188" customFormat="1" ht="20.25" customHeight="1">
      <c r="A296" s="72"/>
      <c r="B296" s="73"/>
      <c r="C296" s="74"/>
      <c r="D296" s="94"/>
      <c r="E296" s="58"/>
      <c r="F296" s="58"/>
      <c r="G296" s="75"/>
      <c r="H296" s="76"/>
      <c r="I296" s="77"/>
      <c r="J296" s="78"/>
      <c r="K296" s="92"/>
      <c r="L296" s="79"/>
      <c r="M296" s="80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</row>
    <row r="297" spans="1:34" s="188" customFormat="1" ht="20.25" customHeight="1">
      <c r="A297" s="72"/>
      <c r="B297" s="73"/>
      <c r="C297" s="74"/>
      <c r="D297" s="94"/>
      <c r="E297" s="58"/>
      <c r="F297" s="58"/>
      <c r="G297" s="75"/>
      <c r="H297" s="76"/>
      <c r="I297" s="77"/>
      <c r="J297" s="78"/>
      <c r="K297" s="92"/>
      <c r="L297" s="79"/>
      <c r="M297" s="80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</row>
    <row r="298" spans="1:34" s="188" customFormat="1" ht="20.25" customHeight="1">
      <c r="A298" s="72"/>
      <c r="B298" s="73"/>
      <c r="C298" s="74"/>
      <c r="D298" s="94"/>
      <c r="E298" s="58"/>
      <c r="F298" s="58"/>
      <c r="G298" s="75"/>
      <c r="H298" s="76"/>
      <c r="I298" s="77"/>
      <c r="J298" s="78"/>
      <c r="K298" s="92"/>
      <c r="L298" s="79"/>
      <c r="M298" s="80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</row>
    <row r="299" spans="1:34" s="188" customFormat="1" ht="20.25" customHeight="1">
      <c r="A299" s="72"/>
      <c r="B299" s="73"/>
      <c r="C299" s="74"/>
      <c r="D299" s="94"/>
      <c r="E299" s="58"/>
      <c r="F299" s="58"/>
      <c r="G299" s="75"/>
      <c r="H299" s="76"/>
      <c r="I299" s="77"/>
      <c r="J299" s="78"/>
      <c r="K299" s="92"/>
      <c r="L299" s="79"/>
      <c r="M299" s="80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</row>
    <row r="300" spans="1:34" s="188" customFormat="1" ht="20.25" customHeight="1">
      <c r="A300" s="72"/>
      <c r="B300" s="73"/>
      <c r="C300" s="74"/>
      <c r="D300" s="94"/>
      <c r="E300" s="58"/>
      <c r="F300" s="58"/>
      <c r="G300" s="75"/>
      <c r="H300" s="76"/>
      <c r="I300" s="77"/>
      <c r="J300" s="78"/>
      <c r="K300" s="92"/>
      <c r="L300" s="79"/>
      <c r="M300" s="80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</row>
    <row r="301" spans="1:34" s="188" customFormat="1" ht="20.25" customHeight="1">
      <c r="A301" s="72"/>
      <c r="B301" s="73"/>
      <c r="C301" s="74"/>
      <c r="D301" s="94"/>
      <c r="E301" s="58"/>
      <c r="F301" s="58"/>
      <c r="G301" s="75"/>
      <c r="H301" s="76"/>
      <c r="I301" s="77"/>
      <c r="J301" s="78"/>
      <c r="K301" s="92"/>
      <c r="L301" s="79"/>
      <c r="M301" s="80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</row>
    <row r="302" spans="1:34" s="188" customFormat="1" ht="20.25" customHeight="1">
      <c r="A302" s="72"/>
      <c r="B302" s="73"/>
      <c r="C302" s="74"/>
      <c r="D302" s="94"/>
      <c r="E302" s="58"/>
      <c r="F302" s="58"/>
      <c r="G302" s="75"/>
      <c r="H302" s="76"/>
      <c r="I302" s="77"/>
      <c r="J302" s="78"/>
      <c r="K302" s="92"/>
      <c r="L302" s="79"/>
      <c r="M302" s="80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</row>
    <row r="303" spans="1:34" s="188" customFormat="1" ht="20.25" customHeight="1">
      <c r="A303" s="72"/>
      <c r="B303" s="73"/>
      <c r="C303" s="74"/>
      <c r="D303" s="94"/>
      <c r="E303" s="58"/>
      <c r="F303" s="58"/>
      <c r="G303" s="75"/>
      <c r="H303" s="76"/>
      <c r="I303" s="77"/>
      <c r="J303" s="78"/>
      <c r="K303" s="92"/>
      <c r="L303" s="79"/>
      <c r="M303" s="80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</row>
    <row r="304" spans="1:34" s="188" customFormat="1" ht="20.25" customHeight="1">
      <c r="A304" s="72"/>
      <c r="B304" s="73"/>
      <c r="C304" s="74"/>
      <c r="D304" s="94"/>
      <c r="E304" s="58"/>
      <c r="F304" s="58"/>
      <c r="G304" s="75"/>
      <c r="H304" s="76"/>
      <c r="I304" s="77"/>
      <c r="J304" s="78"/>
      <c r="K304" s="92"/>
      <c r="L304" s="79"/>
      <c r="M304" s="80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</row>
    <row r="305" spans="1:34" s="188" customFormat="1" ht="20.25" customHeight="1">
      <c r="A305" s="72"/>
      <c r="B305" s="73"/>
      <c r="C305" s="74"/>
      <c r="D305" s="94"/>
      <c r="E305" s="58"/>
      <c r="F305" s="58"/>
      <c r="G305" s="75"/>
      <c r="H305" s="76"/>
      <c r="I305" s="77"/>
      <c r="J305" s="78"/>
      <c r="K305" s="92"/>
      <c r="L305" s="79"/>
      <c r="M305" s="80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</row>
    <row r="306" spans="1:34" s="188" customFormat="1" ht="20.25" customHeight="1">
      <c r="A306" s="72"/>
      <c r="B306" s="73"/>
      <c r="C306" s="74"/>
      <c r="D306" s="94"/>
      <c r="E306" s="58"/>
      <c r="F306" s="58"/>
      <c r="G306" s="75"/>
      <c r="H306" s="76"/>
      <c r="I306" s="77"/>
      <c r="J306" s="78"/>
      <c r="K306" s="92"/>
      <c r="L306" s="79"/>
      <c r="M306" s="80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</row>
    <row r="307" spans="1:34" s="188" customFormat="1" ht="20.25" customHeight="1">
      <c r="A307" s="72"/>
      <c r="B307" s="73"/>
      <c r="C307" s="74"/>
      <c r="D307" s="94"/>
      <c r="E307" s="58"/>
      <c r="F307" s="58"/>
      <c r="G307" s="75"/>
      <c r="H307" s="76"/>
      <c r="I307" s="77"/>
      <c r="J307" s="78"/>
      <c r="K307" s="92"/>
      <c r="L307" s="79"/>
      <c r="M307" s="80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</row>
    <row r="308" spans="1:34" s="188" customFormat="1" ht="20.25" customHeight="1">
      <c r="A308" s="72"/>
      <c r="B308" s="73"/>
      <c r="C308" s="74"/>
      <c r="D308" s="94"/>
      <c r="E308" s="58"/>
      <c r="F308" s="58"/>
      <c r="G308" s="75"/>
      <c r="H308" s="76"/>
      <c r="I308" s="77"/>
      <c r="J308" s="78"/>
      <c r="K308" s="92"/>
      <c r="L308" s="79"/>
      <c r="M308" s="80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</row>
    <row r="309" spans="1:34" s="188" customFormat="1" ht="20.25" customHeight="1">
      <c r="A309" s="72"/>
      <c r="B309" s="73"/>
      <c r="C309" s="74"/>
      <c r="D309" s="94"/>
      <c r="E309" s="58"/>
      <c r="F309" s="58"/>
      <c r="G309" s="75"/>
      <c r="H309" s="76"/>
      <c r="I309" s="77"/>
      <c r="J309" s="78"/>
      <c r="K309" s="92"/>
      <c r="L309" s="79"/>
      <c r="M309" s="80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</row>
    <row r="310" spans="1:34" s="188" customFormat="1" ht="20.25" customHeight="1">
      <c r="A310" s="72"/>
      <c r="B310" s="73"/>
      <c r="C310" s="74"/>
      <c r="D310" s="94"/>
      <c r="E310" s="58"/>
      <c r="F310" s="58"/>
      <c r="G310" s="75"/>
      <c r="H310" s="76"/>
      <c r="I310" s="77"/>
      <c r="J310" s="78"/>
      <c r="K310" s="92"/>
      <c r="L310" s="79"/>
      <c r="M310" s="80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</row>
    <row r="311" spans="1:34" s="188" customFormat="1" ht="20.25" customHeight="1">
      <c r="A311" s="72"/>
      <c r="B311" s="73"/>
      <c r="C311" s="74"/>
      <c r="D311" s="94"/>
      <c r="E311" s="58"/>
      <c r="F311" s="58"/>
      <c r="G311" s="75"/>
      <c r="H311" s="76"/>
      <c r="I311" s="77"/>
      <c r="J311" s="78"/>
      <c r="K311" s="92"/>
      <c r="L311" s="79"/>
      <c r="M311" s="80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</row>
    <row r="312" spans="1:34" s="188" customFormat="1" ht="20.25" customHeight="1">
      <c r="A312" s="72"/>
      <c r="B312" s="73"/>
      <c r="C312" s="74"/>
      <c r="D312" s="94"/>
      <c r="E312" s="58"/>
      <c r="F312" s="58"/>
      <c r="G312" s="75"/>
      <c r="H312" s="76"/>
      <c r="I312" s="77"/>
      <c r="J312" s="78"/>
      <c r="K312" s="92"/>
      <c r="L312" s="79"/>
      <c r="M312" s="80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</row>
    <row r="313" spans="1:34" s="188" customFormat="1" ht="20.25" customHeight="1">
      <c r="A313" s="72"/>
      <c r="B313" s="73"/>
      <c r="C313" s="74"/>
      <c r="D313" s="94"/>
      <c r="E313" s="58"/>
      <c r="F313" s="58"/>
      <c r="G313" s="75"/>
      <c r="H313" s="76"/>
      <c r="I313" s="77"/>
      <c r="J313" s="78"/>
      <c r="K313" s="92"/>
      <c r="L313" s="79"/>
      <c r="M313" s="80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</row>
    <row r="314" spans="1:34" s="188" customFormat="1" ht="20.25" customHeight="1">
      <c r="A314" s="72"/>
      <c r="B314" s="73"/>
      <c r="C314" s="74"/>
      <c r="D314" s="94"/>
      <c r="E314" s="58"/>
      <c r="F314" s="58"/>
      <c r="G314" s="75"/>
      <c r="H314" s="76"/>
      <c r="I314" s="77"/>
      <c r="J314" s="78"/>
      <c r="K314" s="92"/>
      <c r="L314" s="79"/>
      <c r="M314" s="80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</row>
    <row r="315" spans="1:34" s="188" customFormat="1" ht="20.25" customHeight="1">
      <c r="A315" s="72"/>
      <c r="B315" s="73"/>
      <c r="C315" s="74"/>
      <c r="D315" s="94"/>
      <c r="E315" s="58"/>
      <c r="F315" s="58"/>
      <c r="G315" s="75"/>
      <c r="H315" s="76"/>
      <c r="I315" s="77"/>
      <c r="J315" s="78"/>
      <c r="K315" s="92"/>
      <c r="L315" s="79"/>
      <c r="M315" s="80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</row>
    <row r="316" spans="1:34" s="188" customFormat="1" ht="20.25" customHeight="1">
      <c r="A316" s="72"/>
      <c r="B316" s="73"/>
      <c r="C316" s="74"/>
      <c r="D316" s="94"/>
      <c r="E316" s="58"/>
      <c r="F316" s="58"/>
      <c r="G316" s="75"/>
      <c r="H316" s="76"/>
      <c r="I316" s="77"/>
      <c r="J316" s="78"/>
      <c r="K316" s="92"/>
      <c r="L316" s="79"/>
      <c r="M316" s="80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</row>
    <row r="317" spans="1:34" s="188" customFormat="1" ht="20.25" customHeight="1">
      <c r="A317" s="72"/>
      <c r="B317" s="73"/>
      <c r="C317" s="74"/>
      <c r="D317" s="94"/>
      <c r="E317" s="58"/>
      <c r="F317" s="58"/>
      <c r="G317" s="75"/>
      <c r="H317" s="76"/>
      <c r="I317" s="77"/>
      <c r="J317" s="78"/>
      <c r="K317" s="92"/>
      <c r="L317" s="79"/>
      <c r="M317" s="80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</row>
    <row r="318" spans="1:34" s="188" customFormat="1" ht="20.25" customHeight="1">
      <c r="A318" s="72"/>
      <c r="B318" s="73"/>
      <c r="C318" s="74"/>
      <c r="D318" s="94"/>
      <c r="E318" s="58"/>
      <c r="F318" s="58"/>
      <c r="G318" s="75"/>
      <c r="H318" s="76"/>
      <c r="I318" s="77"/>
      <c r="J318" s="78"/>
      <c r="K318" s="92"/>
      <c r="L318" s="79"/>
      <c r="M318" s="80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</row>
    <row r="319" spans="1:34" s="188" customFormat="1" ht="20.25" customHeight="1">
      <c r="A319" s="72"/>
      <c r="B319" s="73"/>
      <c r="C319" s="74"/>
      <c r="D319" s="94"/>
      <c r="E319" s="58"/>
      <c r="F319" s="58"/>
      <c r="G319" s="75"/>
      <c r="H319" s="76"/>
      <c r="I319" s="77"/>
      <c r="J319" s="78"/>
      <c r="K319" s="92"/>
      <c r="L319" s="79"/>
      <c r="M319" s="80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</row>
    <row r="320" spans="1:34" s="188" customFormat="1" ht="20.25" customHeight="1">
      <c r="A320" s="72"/>
      <c r="B320" s="73"/>
      <c r="C320" s="74"/>
      <c r="D320" s="94"/>
      <c r="E320" s="58"/>
      <c r="F320" s="58"/>
      <c r="G320" s="75"/>
      <c r="H320" s="76"/>
      <c r="I320" s="77"/>
      <c r="J320" s="78"/>
      <c r="K320" s="92"/>
      <c r="L320" s="79"/>
      <c r="M320" s="80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</row>
    <row r="321" spans="1:34" s="188" customFormat="1" ht="20.25" customHeight="1">
      <c r="A321" s="72"/>
      <c r="B321" s="73"/>
      <c r="C321" s="74"/>
      <c r="D321" s="94"/>
      <c r="E321" s="58"/>
      <c r="F321" s="58"/>
      <c r="G321" s="75"/>
      <c r="H321" s="76"/>
      <c r="I321" s="77"/>
      <c r="J321" s="78"/>
      <c r="K321" s="92"/>
      <c r="L321" s="79"/>
      <c r="M321" s="80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</row>
    <row r="322" spans="1:34" s="188" customFormat="1" ht="20.25" customHeight="1">
      <c r="A322" s="72"/>
      <c r="B322" s="73"/>
      <c r="C322" s="74"/>
      <c r="D322" s="94"/>
      <c r="E322" s="58"/>
      <c r="F322" s="58"/>
      <c r="G322" s="75"/>
      <c r="H322" s="76"/>
      <c r="I322" s="77"/>
      <c r="J322" s="78"/>
      <c r="K322" s="92"/>
      <c r="L322" s="79"/>
      <c r="M322" s="80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</row>
    <row r="323" spans="1:34" s="188" customFormat="1" ht="20.25" customHeight="1">
      <c r="A323" s="72"/>
      <c r="B323" s="73"/>
      <c r="C323" s="74"/>
      <c r="D323" s="94"/>
      <c r="E323" s="58"/>
      <c r="F323" s="58"/>
      <c r="G323" s="75"/>
      <c r="H323" s="76"/>
      <c r="I323" s="77"/>
      <c r="J323" s="78"/>
      <c r="K323" s="92"/>
      <c r="L323" s="79"/>
      <c r="M323" s="80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</row>
    <row r="324" spans="1:34" s="188" customFormat="1" ht="20.25" customHeight="1">
      <c r="A324" s="72"/>
      <c r="B324" s="73"/>
      <c r="C324" s="74"/>
      <c r="D324" s="94"/>
      <c r="E324" s="58"/>
      <c r="F324" s="58"/>
      <c r="G324" s="75"/>
      <c r="H324" s="76"/>
      <c r="I324" s="77"/>
      <c r="J324" s="78"/>
      <c r="K324" s="92"/>
      <c r="L324" s="79"/>
      <c r="M324" s="80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</row>
    <row r="325" spans="1:34" s="188" customFormat="1" ht="20.25" customHeight="1">
      <c r="A325" s="72"/>
      <c r="B325" s="73"/>
      <c r="C325" s="74"/>
      <c r="D325" s="94"/>
      <c r="E325" s="58"/>
      <c r="F325" s="58"/>
      <c r="G325" s="75"/>
      <c r="H325" s="76"/>
      <c r="I325" s="77"/>
      <c r="J325" s="78"/>
      <c r="K325" s="92"/>
      <c r="L325" s="79"/>
      <c r="M325" s="80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</row>
    <row r="326" spans="1:34" s="188" customFormat="1" ht="20.25" customHeight="1">
      <c r="A326" s="72"/>
      <c r="B326" s="73"/>
      <c r="C326" s="74"/>
      <c r="D326" s="94"/>
      <c r="E326" s="58"/>
      <c r="F326" s="58"/>
      <c r="G326" s="75"/>
      <c r="H326" s="76"/>
      <c r="I326" s="77"/>
      <c r="J326" s="78"/>
      <c r="K326" s="92"/>
      <c r="L326" s="79"/>
      <c r="M326" s="80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</row>
    <row r="327" spans="1:34" s="188" customFormat="1" ht="20.25" customHeight="1">
      <c r="A327" s="72"/>
      <c r="B327" s="73"/>
      <c r="C327" s="74"/>
      <c r="D327" s="94"/>
      <c r="E327" s="58"/>
      <c r="F327" s="58"/>
      <c r="G327" s="75"/>
      <c r="H327" s="76"/>
      <c r="I327" s="77"/>
      <c r="J327" s="78"/>
      <c r="K327" s="92"/>
      <c r="L327" s="79"/>
      <c r="M327" s="80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</row>
    <row r="328" spans="1:34" s="188" customFormat="1" ht="20.25" customHeight="1">
      <c r="A328" s="72"/>
      <c r="B328" s="73"/>
      <c r="C328" s="74"/>
      <c r="D328" s="94"/>
      <c r="E328" s="58"/>
      <c r="F328" s="58"/>
      <c r="G328" s="75"/>
      <c r="H328" s="76"/>
      <c r="I328" s="77"/>
      <c r="J328" s="78"/>
      <c r="K328" s="92"/>
      <c r="L328" s="79"/>
      <c r="M328" s="80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</row>
    <row r="329" spans="1:34" s="188" customFormat="1" ht="20.25" customHeight="1">
      <c r="A329" s="72"/>
      <c r="B329" s="73"/>
      <c r="C329" s="74"/>
      <c r="D329" s="94"/>
      <c r="E329" s="58"/>
      <c r="F329" s="58"/>
      <c r="G329" s="75"/>
      <c r="H329" s="76"/>
      <c r="I329" s="77"/>
      <c r="J329" s="78"/>
      <c r="K329" s="92"/>
      <c r="L329" s="79"/>
      <c r="M329" s="80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</row>
    <row r="330" spans="1:34" s="188" customFormat="1" ht="20.25" customHeight="1">
      <c r="A330" s="72"/>
      <c r="B330" s="73"/>
      <c r="C330" s="74"/>
      <c r="D330" s="94"/>
      <c r="E330" s="58"/>
      <c r="F330" s="58"/>
      <c r="G330" s="75"/>
      <c r="H330" s="76"/>
      <c r="I330" s="77"/>
      <c r="J330" s="78"/>
      <c r="K330" s="92"/>
      <c r="L330" s="79"/>
      <c r="M330" s="80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</row>
    <row r="331" spans="1:34" s="188" customFormat="1" ht="20.25" customHeight="1">
      <c r="A331" s="72"/>
      <c r="B331" s="73"/>
      <c r="C331" s="74"/>
      <c r="D331" s="94"/>
      <c r="E331" s="58"/>
      <c r="F331" s="58"/>
      <c r="G331" s="75"/>
      <c r="H331" s="76"/>
      <c r="I331" s="77"/>
      <c r="J331" s="78"/>
      <c r="K331" s="92"/>
      <c r="L331" s="79"/>
      <c r="M331" s="80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</row>
    <row r="332" spans="1:34" s="188" customFormat="1" ht="20.25" customHeight="1">
      <c r="A332" s="72"/>
      <c r="B332" s="73"/>
      <c r="C332" s="74"/>
      <c r="D332" s="94"/>
      <c r="E332" s="58"/>
      <c r="F332" s="58"/>
      <c r="G332" s="75"/>
      <c r="H332" s="76"/>
      <c r="I332" s="77"/>
      <c r="J332" s="78"/>
      <c r="K332" s="92"/>
      <c r="L332" s="79"/>
      <c r="M332" s="80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</row>
    <row r="333" spans="1:34" s="188" customFormat="1" ht="20.25" customHeight="1">
      <c r="A333" s="72"/>
      <c r="B333" s="73"/>
      <c r="C333" s="74"/>
      <c r="D333" s="94"/>
      <c r="E333" s="58"/>
      <c r="F333" s="58"/>
      <c r="G333" s="75"/>
      <c r="H333" s="76"/>
      <c r="I333" s="77"/>
      <c r="J333" s="78"/>
      <c r="K333" s="92"/>
      <c r="L333" s="79"/>
      <c r="M333" s="80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</row>
    <row r="334" spans="1:34" s="188" customFormat="1" ht="20.25" customHeight="1">
      <c r="A334" s="72"/>
      <c r="B334" s="73"/>
      <c r="C334" s="74"/>
      <c r="D334" s="94"/>
      <c r="E334" s="58"/>
      <c r="F334" s="58"/>
      <c r="G334" s="75"/>
      <c r="H334" s="76"/>
      <c r="I334" s="77"/>
      <c r="J334" s="78"/>
      <c r="K334" s="92"/>
      <c r="L334" s="79"/>
      <c r="M334" s="80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</row>
    <row r="335" spans="1:34" s="188" customFormat="1" ht="20.25" customHeight="1">
      <c r="A335" s="72"/>
      <c r="B335" s="73"/>
      <c r="C335" s="74"/>
      <c r="D335" s="94"/>
      <c r="E335" s="58"/>
      <c r="F335" s="58"/>
      <c r="G335" s="75"/>
      <c r="H335" s="76"/>
      <c r="I335" s="77"/>
      <c r="J335" s="78"/>
      <c r="K335" s="92"/>
      <c r="L335" s="79"/>
      <c r="M335" s="80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</row>
    <row r="336" spans="1:34" s="188" customFormat="1" ht="20.25" customHeight="1">
      <c r="A336" s="72"/>
      <c r="B336" s="73"/>
      <c r="C336" s="74"/>
      <c r="D336" s="94"/>
      <c r="E336" s="58"/>
      <c r="F336" s="58"/>
      <c r="G336" s="75"/>
      <c r="H336" s="76"/>
      <c r="I336" s="77"/>
      <c r="J336" s="78"/>
      <c r="K336" s="92"/>
      <c r="L336" s="79"/>
      <c r="M336" s="80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</row>
    <row r="337" spans="1:34" s="188" customFormat="1" ht="20.25" customHeight="1">
      <c r="A337" s="72"/>
      <c r="B337" s="73"/>
      <c r="C337" s="74"/>
      <c r="D337" s="94"/>
      <c r="E337" s="58"/>
      <c r="F337" s="58"/>
      <c r="G337" s="75"/>
      <c r="H337" s="76"/>
      <c r="I337" s="77"/>
      <c r="J337" s="78"/>
      <c r="K337" s="92"/>
      <c r="L337" s="79"/>
      <c r="M337" s="80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</row>
    <row r="338" spans="1:34" s="188" customFormat="1" ht="20.25" customHeight="1">
      <c r="A338" s="72"/>
      <c r="B338" s="73"/>
      <c r="C338" s="74"/>
      <c r="D338" s="94"/>
      <c r="E338" s="58"/>
      <c r="F338" s="58"/>
      <c r="G338" s="75"/>
      <c r="H338" s="76"/>
      <c r="I338" s="77"/>
      <c r="J338" s="78"/>
      <c r="K338" s="92"/>
      <c r="L338" s="79"/>
      <c r="M338" s="80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</row>
    <row r="339" spans="1:34" s="188" customFormat="1" ht="20.25" customHeight="1">
      <c r="A339" s="72"/>
      <c r="B339" s="73"/>
      <c r="C339" s="74"/>
      <c r="D339" s="94"/>
      <c r="E339" s="58"/>
      <c r="F339" s="58"/>
      <c r="G339" s="75"/>
      <c r="H339" s="76"/>
      <c r="I339" s="77"/>
      <c r="J339" s="78"/>
      <c r="K339" s="92"/>
      <c r="L339" s="79"/>
      <c r="M339" s="80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</row>
    <row r="340" spans="1:34" s="188" customFormat="1" ht="20.25" customHeight="1">
      <c r="A340" s="72"/>
      <c r="B340" s="73"/>
      <c r="C340" s="74"/>
      <c r="D340" s="94"/>
      <c r="E340" s="58"/>
      <c r="F340" s="58"/>
      <c r="G340" s="75"/>
      <c r="H340" s="76"/>
      <c r="I340" s="77"/>
      <c r="J340" s="78"/>
      <c r="K340" s="92"/>
      <c r="L340" s="79"/>
      <c r="M340" s="80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</row>
    <row r="341" spans="1:34" s="188" customFormat="1" ht="20.25" customHeight="1">
      <c r="A341" s="72"/>
      <c r="B341" s="73"/>
      <c r="C341" s="74"/>
      <c r="D341" s="94"/>
      <c r="E341" s="58"/>
      <c r="F341" s="58"/>
      <c r="G341" s="75"/>
      <c r="H341" s="76"/>
      <c r="I341" s="77"/>
      <c r="J341" s="78"/>
      <c r="K341" s="92"/>
      <c r="L341" s="79"/>
      <c r="M341" s="80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</row>
    <row r="342" spans="1:34" s="188" customFormat="1" ht="20.25" customHeight="1">
      <c r="A342" s="72"/>
      <c r="B342" s="73"/>
      <c r="C342" s="74"/>
      <c r="D342" s="94"/>
      <c r="E342" s="58"/>
      <c r="F342" s="58"/>
      <c r="G342" s="75"/>
      <c r="H342" s="76"/>
      <c r="I342" s="77"/>
      <c r="J342" s="78"/>
      <c r="K342" s="92"/>
      <c r="L342" s="79"/>
      <c r="M342" s="80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</row>
    <row r="343" spans="1:34" s="188" customFormat="1" ht="20.25" customHeight="1">
      <c r="A343" s="72"/>
      <c r="B343" s="73"/>
      <c r="C343" s="74"/>
      <c r="D343" s="94"/>
      <c r="E343" s="58"/>
      <c r="F343" s="58"/>
      <c r="G343" s="75"/>
      <c r="H343" s="76"/>
      <c r="I343" s="77"/>
      <c r="J343" s="78"/>
      <c r="K343" s="92"/>
      <c r="L343" s="79"/>
      <c r="M343" s="80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</row>
    <row r="344" spans="1:34" s="188" customFormat="1" ht="20.25" customHeight="1">
      <c r="A344" s="72"/>
      <c r="B344" s="73"/>
      <c r="C344" s="74"/>
      <c r="D344" s="94"/>
      <c r="E344" s="58"/>
      <c r="F344" s="58"/>
      <c r="G344" s="75"/>
      <c r="H344" s="76"/>
      <c r="I344" s="77"/>
      <c r="J344" s="78"/>
      <c r="K344" s="92"/>
      <c r="L344" s="79"/>
      <c r="M344" s="80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</row>
    <row r="345" spans="1:34" s="188" customFormat="1" ht="20.25" customHeight="1">
      <c r="A345" s="72"/>
      <c r="B345" s="73"/>
      <c r="C345" s="74"/>
      <c r="D345" s="94"/>
      <c r="E345" s="58"/>
      <c r="F345" s="58"/>
      <c r="G345" s="75"/>
      <c r="H345" s="76"/>
      <c r="I345" s="77"/>
      <c r="J345" s="78"/>
      <c r="K345" s="92"/>
      <c r="L345" s="79"/>
      <c r="M345" s="80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</row>
    <row r="346" spans="1:34" s="188" customFormat="1" ht="20.25" customHeight="1">
      <c r="A346" s="72"/>
      <c r="B346" s="73"/>
      <c r="C346" s="74"/>
      <c r="D346" s="94"/>
      <c r="E346" s="58"/>
      <c r="F346" s="58"/>
      <c r="G346" s="75"/>
      <c r="H346" s="76"/>
      <c r="I346" s="77"/>
      <c r="J346" s="78"/>
      <c r="K346" s="92"/>
      <c r="L346" s="79"/>
      <c r="M346" s="80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</row>
    <row r="347" spans="1:34" s="188" customFormat="1" ht="20.25" customHeight="1">
      <c r="A347" s="72"/>
      <c r="B347" s="73"/>
      <c r="C347" s="74"/>
      <c r="D347" s="94"/>
      <c r="E347" s="58"/>
      <c r="F347" s="58"/>
      <c r="G347" s="75"/>
      <c r="H347" s="76"/>
      <c r="I347" s="77"/>
      <c r="J347" s="78"/>
      <c r="K347" s="92"/>
      <c r="L347" s="79"/>
      <c r="M347" s="80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</row>
    <row r="348" spans="1:34" s="188" customFormat="1" ht="20.25" customHeight="1">
      <c r="A348" s="72"/>
      <c r="B348" s="73"/>
      <c r="C348" s="74"/>
      <c r="D348" s="94"/>
      <c r="E348" s="58"/>
      <c r="F348" s="58"/>
      <c r="G348" s="75"/>
      <c r="H348" s="76"/>
      <c r="I348" s="77"/>
      <c r="J348" s="78"/>
      <c r="K348" s="92"/>
      <c r="L348" s="79"/>
      <c r="M348" s="80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</row>
    <row r="349" spans="1:34" s="188" customFormat="1" ht="20.25" customHeight="1">
      <c r="A349" s="72"/>
      <c r="B349" s="73"/>
      <c r="C349" s="74"/>
      <c r="D349" s="94"/>
      <c r="E349" s="58"/>
      <c r="F349" s="58"/>
      <c r="G349" s="75"/>
      <c r="H349" s="76"/>
      <c r="I349" s="77"/>
      <c r="J349" s="78"/>
      <c r="K349" s="92"/>
      <c r="L349" s="79"/>
      <c r="M349" s="80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</row>
    <row r="350" spans="1:34" s="188" customFormat="1" ht="20.25" customHeight="1">
      <c r="A350" s="72"/>
      <c r="B350" s="73"/>
      <c r="C350" s="74"/>
      <c r="D350" s="94"/>
      <c r="E350" s="58"/>
      <c r="F350" s="58"/>
      <c r="G350" s="75"/>
      <c r="H350" s="76"/>
      <c r="I350" s="77"/>
      <c r="J350" s="78"/>
      <c r="K350" s="92"/>
      <c r="L350" s="79"/>
      <c r="M350" s="80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</row>
    <row r="351" spans="1:34" s="188" customFormat="1" ht="20.25" customHeight="1">
      <c r="A351" s="72"/>
      <c r="B351" s="73"/>
      <c r="C351" s="74"/>
      <c r="D351" s="94"/>
      <c r="E351" s="58"/>
      <c r="F351" s="58"/>
      <c r="G351" s="75"/>
      <c r="H351" s="76"/>
      <c r="I351" s="77"/>
      <c r="J351" s="78"/>
      <c r="K351" s="92"/>
      <c r="L351" s="79"/>
      <c r="M351" s="80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</row>
    <row r="352" spans="1:34" s="188" customFormat="1" ht="20.25" customHeight="1">
      <c r="A352" s="72"/>
      <c r="B352" s="73"/>
      <c r="C352" s="74"/>
      <c r="D352" s="94"/>
      <c r="E352" s="58"/>
      <c r="F352" s="58"/>
      <c r="G352" s="75"/>
      <c r="H352" s="76"/>
      <c r="I352" s="77"/>
      <c r="J352" s="78"/>
      <c r="K352" s="92"/>
      <c r="L352" s="79"/>
      <c r="M352" s="80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</row>
    <row r="353" spans="1:34" s="188" customFormat="1" ht="20.25" customHeight="1">
      <c r="A353" s="72"/>
      <c r="B353" s="73"/>
      <c r="C353" s="74"/>
      <c r="D353" s="94"/>
      <c r="E353" s="58"/>
      <c r="F353" s="58"/>
      <c r="G353" s="75"/>
      <c r="H353" s="76"/>
      <c r="I353" s="77"/>
      <c r="J353" s="78"/>
      <c r="K353" s="92"/>
      <c r="L353" s="79"/>
      <c r="M353" s="80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</row>
    <row r="354" spans="1:34" s="188" customFormat="1" ht="20.25" customHeight="1">
      <c r="A354" s="72"/>
      <c r="B354" s="73"/>
      <c r="C354" s="74"/>
      <c r="D354" s="94"/>
      <c r="E354" s="58"/>
      <c r="F354" s="58"/>
      <c r="G354" s="75"/>
      <c r="H354" s="76"/>
      <c r="I354" s="77"/>
      <c r="J354" s="78"/>
      <c r="K354" s="92"/>
      <c r="L354" s="79"/>
      <c r="M354" s="80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</row>
    <row r="355" spans="1:34" s="188" customFormat="1" ht="20.25" customHeight="1">
      <c r="A355" s="72"/>
      <c r="B355" s="73"/>
      <c r="C355" s="74"/>
      <c r="D355" s="94"/>
      <c r="E355" s="58"/>
      <c r="F355" s="58"/>
      <c r="G355" s="75"/>
      <c r="H355" s="76"/>
      <c r="I355" s="77"/>
      <c r="J355" s="78"/>
      <c r="K355" s="92"/>
      <c r="L355" s="79"/>
      <c r="M355" s="80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</row>
    <row r="356" spans="1:34" s="188" customFormat="1" ht="20.25" customHeight="1">
      <c r="A356" s="72"/>
      <c r="B356" s="73"/>
      <c r="C356" s="74"/>
      <c r="D356" s="94"/>
      <c r="E356" s="58"/>
      <c r="F356" s="58"/>
      <c r="G356" s="75"/>
      <c r="H356" s="76"/>
      <c r="I356" s="77"/>
      <c r="J356" s="78"/>
      <c r="K356" s="92"/>
      <c r="L356" s="79"/>
      <c r="M356" s="80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</row>
    <row r="357" spans="1:34" s="188" customFormat="1" ht="20.25" customHeight="1">
      <c r="A357" s="72"/>
      <c r="B357" s="73"/>
      <c r="C357" s="74"/>
      <c r="D357" s="94"/>
      <c r="E357" s="58"/>
      <c r="F357" s="58"/>
      <c r="G357" s="75"/>
      <c r="H357" s="76"/>
      <c r="I357" s="77"/>
      <c r="J357" s="78"/>
      <c r="K357" s="92"/>
      <c r="L357" s="79"/>
      <c r="M357" s="80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</row>
    <row r="358" spans="1:34" s="188" customFormat="1" ht="20.25" customHeight="1">
      <c r="A358" s="72"/>
      <c r="B358" s="73"/>
      <c r="C358" s="74"/>
      <c r="D358" s="94"/>
      <c r="E358" s="58"/>
      <c r="F358" s="58"/>
      <c r="G358" s="75"/>
      <c r="H358" s="76"/>
      <c r="I358" s="77"/>
      <c r="J358" s="78"/>
      <c r="K358" s="92"/>
      <c r="L358" s="79"/>
      <c r="M358" s="80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</row>
    <row r="359" spans="1:34" s="188" customFormat="1" ht="20.25" customHeight="1">
      <c r="A359" s="72"/>
      <c r="B359" s="73"/>
      <c r="C359" s="74"/>
      <c r="D359" s="94"/>
      <c r="E359" s="58"/>
      <c r="F359" s="58"/>
      <c r="G359" s="75"/>
      <c r="H359" s="76"/>
      <c r="I359" s="77"/>
      <c r="J359" s="78"/>
      <c r="K359" s="92"/>
      <c r="L359" s="79"/>
      <c r="M359" s="80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</row>
    <row r="360" spans="1:34" s="188" customFormat="1" ht="20.25" customHeight="1">
      <c r="A360" s="72"/>
      <c r="B360" s="73"/>
      <c r="C360" s="74"/>
      <c r="D360" s="94"/>
      <c r="E360" s="58"/>
      <c r="F360" s="58"/>
      <c r="G360" s="75"/>
      <c r="H360" s="76"/>
      <c r="I360" s="77"/>
      <c r="J360" s="78"/>
      <c r="K360" s="92"/>
      <c r="L360" s="79"/>
      <c r="M360" s="80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</row>
    <row r="361" spans="1:34" s="188" customFormat="1" ht="20.25" customHeight="1">
      <c r="A361" s="72"/>
      <c r="B361" s="73"/>
      <c r="C361" s="74"/>
      <c r="D361" s="94"/>
      <c r="E361" s="58"/>
      <c r="F361" s="58"/>
      <c r="G361" s="75"/>
      <c r="H361" s="76"/>
      <c r="I361" s="77"/>
      <c r="J361" s="78"/>
      <c r="K361" s="92"/>
      <c r="L361" s="79"/>
      <c r="M361" s="80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</row>
    <row r="362" spans="1:34" s="188" customFormat="1" ht="20.25" customHeight="1">
      <c r="A362" s="72"/>
      <c r="B362" s="73"/>
      <c r="C362" s="74"/>
      <c r="D362" s="94"/>
      <c r="E362" s="58"/>
      <c r="F362" s="58"/>
      <c r="G362" s="75"/>
      <c r="H362" s="76"/>
      <c r="I362" s="77"/>
      <c r="J362" s="78"/>
      <c r="K362" s="92"/>
      <c r="L362" s="79"/>
      <c r="M362" s="80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</row>
    <row r="363" spans="1:34" s="188" customFormat="1" ht="20.25" customHeight="1">
      <c r="A363" s="72"/>
      <c r="B363" s="73"/>
      <c r="C363" s="74"/>
      <c r="D363" s="94"/>
      <c r="E363" s="58"/>
      <c r="F363" s="58"/>
      <c r="G363" s="75"/>
      <c r="H363" s="76"/>
      <c r="I363" s="77"/>
      <c r="J363" s="78"/>
      <c r="K363" s="92"/>
      <c r="L363" s="79"/>
      <c r="M363" s="80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</row>
    <row r="364" spans="1:34" s="188" customFormat="1" ht="20.25" customHeight="1">
      <c r="A364" s="72"/>
      <c r="B364" s="73"/>
      <c r="C364" s="74"/>
      <c r="D364" s="94"/>
      <c r="E364" s="58"/>
      <c r="F364" s="58"/>
      <c r="G364" s="75"/>
      <c r="H364" s="76"/>
      <c r="I364" s="77"/>
      <c r="J364" s="78"/>
      <c r="K364" s="92"/>
      <c r="L364" s="79"/>
      <c r="M364" s="80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</row>
    <row r="365" spans="1:34" s="188" customFormat="1" ht="20.25" customHeight="1">
      <c r="A365" s="72"/>
      <c r="B365" s="73"/>
      <c r="C365" s="74"/>
      <c r="D365" s="94"/>
      <c r="E365" s="58"/>
      <c r="F365" s="58"/>
      <c r="G365" s="75"/>
      <c r="H365" s="76"/>
      <c r="I365" s="77"/>
      <c r="J365" s="78"/>
      <c r="K365" s="92"/>
      <c r="L365" s="79"/>
      <c r="M365" s="80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</row>
    <row r="366" spans="1:34" s="188" customFormat="1" ht="20.25" customHeight="1">
      <c r="A366" s="72"/>
      <c r="B366" s="73"/>
      <c r="C366" s="74"/>
      <c r="D366" s="94"/>
      <c r="E366" s="58"/>
      <c r="F366" s="58"/>
      <c r="G366" s="75"/>
      <c r="H366" s="76"/>
      <c r="I366" s="77"/>
      <c r="J366" s="78"/>
      <c r="K366" s="92"/>
      <c r="L366" s="79"/>
      <c r="M366" s="80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</row>
    <row r="367" spans="1:34" s="188" customFormat="1" ht="20.25" customHeight="1">
      <c r="A367" s="72"/>
      <c r="B367" s="73"/>
      <c r="C367" s="74"/>
      <c r="D367" s="94"/>
      <c r="E367" s="58"/>
      <c r="F367" s="58"/>
      <c r="G367" s="75"/>
      <c r="H367" s="76"/>
      <c r="I367" s="77"/>
      <c r="J367" s="78"/>
      <c r="K367" s="92"/>
      <c r="L367" s="79"/>
      <c r="M367" s="80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</row>
    <row r="368" spans="1:34" s="188" customFormat="1" ht="20.25" customHeight="1">
      <c r="A368" s="72"/>
      <c r="B368" s="73"/>
      <c r="C368" s="74"/>
      <c r="D368" s="94"/>
      <c r="E368" s="58"/>
      <c r="F368" s="58"/>
      <c r="G368" s="75"/>
      <c r="H368" s="76"/>
      <c r="I368" s="77"/>
      <c r="J368" s="78"/>
      <c r="K368" s="92"/>
      <c r="L368" s="79"/>
      <c r="M368" s="80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</row>
    <row r="369" spans="1:34" s="188" customFormat="1" ht="20.25" customHeight="1">
      <c r="A369" s="72"/>
      <c r="B369" s="73"/>
      <c r="C369" s="74"/>
      <c r="D369" s="94"/>
      <c r="E369" s="58"/>
      <c r="F369" s="58"/>
      <c r="G369" s="75"/>
      <c r="H369" s="76"/>
      <c r="I369" s="77"/>
      <c r="J369" s="78"/>
      <c r="K369" s="92"/>
      <c r="L369" s="79"/>
      <c r="M369" s="80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</row>
    <row r="370" spans="1:34" s="188" customFormat="1" ht="20.25" customHeight="1">
      <c r="A370" s="72"/>
      <c r="B370" s="73"/>
      <c r="C370" s="74"/>
      <c r="D370" s="94"/>
      <c r="E370" s="58"/>
      <c r="F370" s="58"/>
      <c r="G370" s="75"/>
      <c r="H370" s="76"/>
      <c r="I370" s="77"/>
      <c r="J370" s="78"/>
      <c r="K370" s="92"/>
      <c r="L370" s="79"/>
      <c r="M370" s="80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</row>
    <row r="371" spans="1:34" s="188" customFormat="1" ht="20.25" customHeight="1">
      <c r="A371" s="72"/>
      <c r="B371" s="73"/>
      <c r="C371" s="74"/>
      <c r="D371" s="94"/>
      <c r="E371" s="58"/>
      <c r="F371" s="58"/>
      <c r="G371" s="75"/>
      <c r="H371" s="76"/>
      <c r="I371" s="77"/>
      <c r="J371" s="78"/>
      <c r="K371" s="92"/>
      <c r="L371" s="79"/>
      <c r="M371" s="80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</row>
    <row r="372" spans="1:34" s="188" customFormat="1" ht="20.25" customHeight="1">
      <c r="A372" s="72"/>
      <c r="B372" s="73"/>
      <c r="C372" s="74"/>
      <c r="D372" s="94"/>
      <c r="E372" s="58"/>
      <c r="F372" s="58"/>
      <c r="G372" s="75"/>
      <c r="H372" s="76"/>
      <c r="I372" s="77"/>
      <c r="J372" s="78"/>
      <c r="K372" s="92"/>
      <c r="L372" s="79"/>
      <c r="M372" s="80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</row>
    <row r="373" spans="1:34" s="188" customFormat="1" ht="20.25" customHeight="1">
      <c r="A373" s="72"/>
      <c r="B373" s="73"/>
      <c r="C373" s="74"/>
      <c r="D373" s="94"/>
      <c r="E373" s="58"/>
      <c r="F373" s="58"/>
      <c r="G373" s="75"/>
      <c r="H373" s="76"/>
      <c r="I373" s="77"/>
      <c r="J373" s="78"/>
      <c r="K373" s="92"/>
      <c r="L373" s="79"/>
      <c r="M373" s="80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</row>
    <row r="374" spans="1:34" s="188" customFormat="1" ht="20.25" customHeight="1">
      <c r="A374" s="72"/>
      <c r="B374" s="73"/>
      <c r="C374" s="74"/>
      <c r="D374" s="94"/>
      <c r="E374" s="58"/>
      <c r="F374" s="58"/>
      <c r="G374" s="75"/>
      <c r="H374" s="76"/>
      <c r="I374" s="77"/>
      <c r="J374" s="78"/>
      <c r="K374" s="92"/>
      <c r="L374" s="79"/>
      <c r="M374" s="80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</row>
    <row r="375" spans="1:34" s="188" customFormat="1" ht="20.25" customHeight="1">
      <c r="A375" s="72"/>
      <c r="B375" s="73"/>
      <c r="C375" s="74"/>
      <c r="D375" s="94"/>
      <c r="E375" s="58"/>
      <c r="F375" s="58"/>
      <c r="G375" s="75"/>
      <c r="H375" s="76"/>
      <c r="I375" s="77"/>
      <c r="J375" s="78"/>
      <c r="K375" s="92"/>
      <c r="L375" s="79"/>
      <c r="M375" s="80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</row>
    <row r="376" spans="1:34" s="188" customFormat="1" ht="20.25" customHeight="1">
      <c r="A376" s="72"/>
      <c r="B376" s="73"/>
      <c r="C376" s="74"/>
      <c r="D376" s="94"/>
      <c r="E376" s="58"/>
      <c r="F376" s="58"/>
      <c r="G376" s="75"/>
      <c r="H376" s="76"/>
      <c r="I376" s="77"/>
      <c r="J376" s="78"/>
      <c r="K376" s="92"/>
      <c r="L376" s="79"/>
      <c r="M376" s="80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</row>
    <row r="377" spans="1:34" s="188" customFormat="1" ht="20.25" customHeight="1">
      <c r="A377" s="72"/>
      <c r="B377" s="73"/>
      <c r="C377" s="74"/>
      <c r="D377" s="94"/>
      <c r="E377" s="58"/>
      <c r="F377" s="58"/>
      <c r="G377" s="75"/>
      <c r="H377" s="76"/>
      <c r="I377" s="77"/>
      <c r="J377" s="78"/>
      <c r="K377" s="92"/>
      <c r="L377" s="79"/>
      <c r="M377" s="80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</row>
    <row r="378" spans="1:34" s="188" customFormat="1" ht="20.25" customHeight="1">
      <c r="A378" s="72"/>
      <c r="B378" s="73"/>
      <c r="C378" s="74"/>
      <c r="D378" s="94"/>
      <c r="E378" s="58"/>
      <c r="F378" s="58"/>
      <c r="G378" s="75"/>
      <c r="H378" s="76"/>
      <c r="I378" s="77"/>
      <c r="J378" s="78"/>
      <c r="K378" s="92"/>
      <c r="L378" s="79"/>
      <c r="M378" s="80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</row>
    <row r="379" spans="1:34" s="188" customFormat="1" ht="20.25" customHeight="1">
      <c r="A379" s="72"/>
      <c r="B379" s="73"/>
      <c r="C379" s="74"/>
      <c r="D379" s="94"/>
      <c r="E379" s="58"/>
      <c r="F379" s="58"/>
      <c r="G379" s="75"/>
      <c r="H379" s="76"/>
      <c r="I379" s="77"/>
      <c r="J379" s="78"/>
      <c r="K379" s="92"/>
      <c r="L379" s="79"/>
      <c r="M379" s="80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</row>
    <row r="380" spans="1:34" s="188" customFormat="1" ht="20.25" customHeight="1">
      <c r="A380" s="72"/>
      <c r="B380" s="73"/>
      <c r="C380" s="74"/>
      <c r="D380" s="94"/>
      <c r="E380" s="58"/>
      <c r="F380" s="58"/>
      <c r="G380" s="75"/>
      <c r="H380" s="76"/>
      <c r="I380" s="77"/>
      <c r="J380" s="78"/>
      <c r="K380" s="92"/>
      <c r="L380" s="79"/>
      <c r="M380" s="80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</row>
    <row r="381" spans="1:34" s="188" customFormat="1" ht="20.25" customHeight="1">
      <c r="A381" s="72"/>
      <c r="B381" s="73"/>
      <c r="C381" s="74"/>
      <c r="D381" s="94"/>
      <c r="E381" s="58"/>
      <c r="F381" s="58"/>
      <c r="G381" s="75"/>
      <c r="H381" s="76"/>
      <c r="I381" s="77"/>
      <c r="J381" s="78"/>
      <c r="K381" s="92"/>
      <c r="L381" s="79"/>
      <c r="M381" s="80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</row>
    <row r="382" spans="1:34" s="188" customFormat="1" ht="20.25" customHeight="1">
      <c r="A382" s="72"/>
      <c r="B382" s="73"/>
      <c r="C382" s="74"/>
      <c r="D382" s="94"/>
      <c r="E382" s="58"/>
      <c r="F382" s="58"/>
      <c r="G382" s="75"/>
      <c r="H382" s="76"/>
      <c r="I382" s="77"/>
      <c r="J382" s="78"/>
      <c r="K382" s="92"/>
      <c r="L382" s="79"/>
      <c r="M382" s="80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</row>
    <row r="383" spans="1:34" s="188" customFormat="1" ht="20.25" customHeight="1">
      <c r="A383" s="72"/>
      <c r="B383" s="73"/>
      <c r="C383" s="74"/>
      <c r="D383" s="94"/>
      <c r="E383" s="58"/>
      <c r="F383" s="58"/>
      <c r="G383" s="75"/>
      <c r="H383" s="76"/>
      <c r="I383" s="77"/>
      <c r="J383" s="78"/>
      <c r="K383" s="92"/>
      <c r="L383" s="79"/>
      <c r="M383" s="80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</row>
    <row r="384" spans="1:34" s="188" customFormat="1" ht="20.25" customHeight="1">
      <c r="A384" s="72"/>
      <c r="B384" s="73"/>
      <c r="C384" s="74"/>
      <c r="D384" s="94"/>
      <c r="E384" s="58"/>
      <c r="F384" s="58"/>
      <c r="G384" s="75"/>
      <c r="H384" s="76"/>
      <c r="I384" s="77"/>
      <c r="J384" s="78"/>
      <c r="K384" s="92"/>
      <c r="L384" s="79"/>
      <c r="M384" s="80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</row>
    <row r="385" spans="1:34" s="188" customFormat="1" ht="20.25" customHeight="1">
      <c r="A385" s="72"/>
      <c r="B385" s="73"/>
      <c r="C385" s="74"/>
      <c r="D385" s="94"/>
      <c r="E385" s="58"/>
      <c r="F385" s="58"/>
      <c r="G385" s="75"/>
      <c r="H385" s="76"/>
      <c r="I385" s="77"/>
      <c r="J385" s="78"/>
      <c r="K385" s="92"/>
      <c r="L385" s="79"/>
      <c r="M385" s="80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</row>
    <row r="386" spans="1:34" s="188" customFormat="1" ht="20.25" customHeight="1">
      <c r="A386" s="72"/>
      <c r="B386" s="73"/>
      <c r="C386" s="74"/>
      <c r="D386" s="94"/>
      <c r="E386" s="58"/>
      <c r="F386" s="58"/>
      <c r="G386" s="75"/>
      <c r="H386" s="76"/>
      <c r="I386" s="77"/>
      <c r="J386" s="78"/>
      <c r="K386" s="92"/>
      <c r="L386" s="79"/>
      <c r="M386" s="80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</row>
    <row r="387" spans="1:34" s="188" customFormat="1" ht="20.25" customHeight="1">
      <c r="A387" s="72"/>
      <c r="B387" s="73"/>
      <c r="C387" s="74"/>
      <c r="D387" s="94"/>
      <c r="E387" s="58"/>
      <c r="F387" s="58"/>
      <c r="G387" s="75"/>
      <c r="H387" s="76"/>
      <c r="I387" s="77"/>
      <c r="J387" s="78"/>
      <c r="K387" s="92"/>
      <c r="L387" s="79"/>
      <c r="M387" s="80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</row>
    <row r="388" spans="1:34" s="188" customFormat="1" ht="20.25" customHeight="1">
      <c r="A388" s="72"/>
      <c r="B388" s="73"/>
      <c r="C388" s="74"/>
      <c r="D388" s="94"/>
      <c r="E388" s="58"/>
      <c r="F388" s="58"/>
      <c r="G388" s="75"/>
      <c r="H388" s="76"/>
      <c r="I388" s="77"/>
      <c r="J388" s="78"/>
      <c r="K388" s="92"/>
      <c r="L388" s="79"/>
      <c r="M388" s="80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</row>
    <row r="389" spans="1:34" s="188" customFormat="1" ht="20.25" customHeight="1">
      <c r="A389" s="72"/>
      <c r="B389" s="73"/>
      <c r="C389" s="74"/>
      <c r="D389" s="94"/>
      <c r="E389" s="58"/>
      <c r="F389" s="58"/>
      <c r="G389" s="75"/>
      <c r="H389" s="76"/>
      <c r="I389" s="77"/>
      <c r="J389" s="78"/>
      <c r="K389" s="92"/>
      <c r="L389" s="79"/>
      <c r="M389" s="80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</row>
    <row r="390" spans="1:34" s="188" customFormat="1" ht="20.25" customHeight="1">
      <c r="A390" s="72"/>
      <c r="B390" s="73"/>
      <c r="C390" s="74"/>
      <c r="D390" s="94"/>
      <c r="E390" s="58"/>
      <c r="F390" s="58"/>
      <c r="G390" s="75"/>
      <c r="H390" s="76"/>
      <c r="I390" s="77"/>
      <c r="J390" s="78"/>
      <c r="K390" s="92"/>
      <c r="L390" s="79"/>
      <c r="M390" s="80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</row>
    <row r="391" spans="1:34" s="188" customFormat="1" ht="20.25" customHeight="1">
      <c r="A391" s="72"/>
      <c r="B391" s="73"/>
      <c r="C391" s="74"/>
      <c r="D391" s="94"/>
      <c r="E391" s="58"/>
      <c r="F391" s="58"/>
      <c r="G391" s="75"/>
      <c r="H391" s="76"/>
      <c r="I391" s="77"/>
      <c r="J391" s="78"/>
      <c r="K391" s="92"/>
      <c r="L391" s="79"/>
      <c r="M391" s="80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</row>
    <row r="392" spans="1:34" s="188" customFormat="1" ht="20.25" customHeight="1">
      <c r="A392" s="72"/>
      <c r="B392" s="73"/>
      <c r="C392" s="74"/>
      <c r="D392" s="94"/>
      <c r="E392" s="58"/>
      <c r="F392" s="58"/>
      <c r="G392" s="75"/>
      <c r="H392" s="76"/>
      <c r="I392" s="77"/>
      <c r="J392" s="78"/>
      <c r="K392" s="92"/>
      <c r="L392" s="79"/>
      <c r="M392" s="80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</row>
    <row r="393" spans="1:34" s="188" customFormat="1" ht="20.25" customHeight="1">
      <c r="A393" s="72"/>
      <c r="B393" s="73"/>
      <c r="C393" s="74"/>
      <c r="D393" s="94"/>
      <c r="E393" s="58"/>
      <c r="F393" s="58"/>
      <c r="G393" s="75"/>
      <c r="H393" s="76"/>
      <c r="I393" s="77"/>
      <c r="J393" s="78"/>
      <c r="K393" s="92"/>
      <c r="L393" s="79"/>
      <c r="M393" s="80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</row>
    <row r="394" spans="1:34" s="188" customFormat="1" ht="20.25" customHeight="1">
      <c r="A394" s="72"/>
      <c r="B394" s="73"/>
      <c r="C394" s="74"/>
      <c r="D394" s="94"/>
      <c r="E394" s="58"/>
      <c r="F394" s="58"/>
      <c r="G394" s="75"/>
      <c r="H394" s="76"/>
      <c r="I394" s="77"/>
      <c r="J394" s="78"/>
      <c r="K394" s="92"/>
      <c r="L394" s="79"/>
      <c r="M394" s="80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</row>
    <row r="395" spans="1:34" s="188" customFormat="1" ht="20.25" customHeight="1">
      <c r="A395" s="72"/>
      <c r="B395" s="73"/>
      <c r="C395" s="74"/>
      <c r="D395" s="94"/>
      <c r="E395" s="58"/>
      <c r="F395" s="58"/>
      <c r="G395" s="75"/>
      <c r="H395" s="76"/>
      <c r="I395" s="77"/>
      <c r="J395" s="78"/>
      <c r="K395" s="92"/>
      <c r="L395" s="79"/>
      <c r="M395" s="80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</row>
    <row r="396" spans="1:34" s="188" customFormat="1" ht="20.25" customHeight="1">
      <c r="A396" s="72"/>
      <c r="B396" s="73"/>
      <c r="C396" s="74"/>
      <c r="D396" s="94"/>
      <c r="E396" s="58"/>
      <c r="F396" s="58"/>
      <c r="G396" s="75"/>
      <c r="H396" s="76"/>
      <c r="I396" s="77"/>
      <c r="J396" s="78"/>
      <c r="K396" s="92"/>
      <c r="L396" s="79"/>
      <c r="M396" s="80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</row>
    <row r="397" spans="1:34" s="188" customFormat="1" ht="20.25" customHeight="1">
      <c r="A397" s="72"/>
      <c r="B397" s="73"/>
      <c r="C397" s="74"/>
      <c r="D397" s="94"/>
      <c r="E397" s="58"/>
      <c r="F397" s="58"/>
      <c r="G397" s="75"/>
      <c r="H397" s="76"/>
      <c r="I397" s="77"/>
      <c r="J397" s="78"/>
      <c r="K397" s="92"/>
      <c r="L397" s="79"/>
      <c r="M397" s="80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</row>
    <row r="398" spans="1:34" s="188" customFormat="1" ht="20.25" customHeight="1">
      <c r="A398" s="72"/>
      <c r="B398" s="73"/>
      <c r="C398" s="74"/>
      <c r="D398" s="94"/>
      <c r="E398" s="58"/>
      <c r="F398" s="58"/>
      <c r="G398" s="75"/>
      <c r="H398" s="76"/>
      <c r="I398" s="77"/>
      <c r="J398" s="78"/>
      <c r="K398" s="92"/>
      <c r="L398" s="79"/>
      <c r="M398" s="80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</row>
    <row r="399" spans="1:34" s="188" customFormat="1" ht="20.25" customHeight="1">
      <c r="A399" s="72"/>
      <c r="B399" s="73"/>
      <c r="C399" s="74"/>
      <c r="D399" s="94"/>
      <c r="E399" s="58"/>
      <c r="F399" s="58"/>
      <c r="G399" s="75"/>
      <c r="H399" s="76"/>
      <c r="I399" s="77"/>
      <c r="J399" s="78"/>
      <c r="K399" s="92"/>
      <c r="L399" s="79"/>
      <c r="M399" s="80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</row>
    <row r="400" spans="1:34" s="188" customFormat="1" ht="20.25" customHeight="1">
      <c r="A400" s="72"/>
      <c r="B400" s="73"/>
      <c r="C400" s="74"/>
      <c r="D400" s="94"/>
      <c r="E400" s="58"/>
      <c r="F400" s="58"/>
      <c r="G400" s="75"/>
      <c r="H400" s="76"/>
      <c r="I400" s="77"/>
      <c r="J400" s="78"/>
      <c r="K400" s="92"/>
      <c r="L400" s="79"/>
      <c r="M400" s="80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</row>
    <row r="401" spans="1:34" s="188" customFormat="1" ht="20.25" customHeight="1">
      <c r="A401" s="72"/>
      <c r="B401" s="73"/>
      <c r="C401" s="74"/>
      <c r="D401" s="94"/>
      <c r="E401" s="58"/>
      <c r="F401" s="58"/>
      <c r="G401" s="75"/>
      <c r="H401" s="76"/>
      <c r="I401" s="77"/>
      <c r="J401" s="78"/>
      <c r="K401" s="92"/>
      <c r="L401" s="79"/>
      <c r="M401" s="80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</row>
    <row r="402" spans="1:34" s="188" customFormat="1" ht="20.25" customHeight="1">
      <c r="A402" s="72"/>
      <c r="B402" s="73"/>
      <c r="C402" s="74"/>
      <c r="D402" s="94"/>
      <c r="E402" s="58"/>
      <c r="F402" s="58"/>
      <c r="G402" s="75"/>
      <c r="H402" s="76"/>
      <c r="I402" s="77"/>
      <c r="J402" s="78"/>
      <c r="K402" s="92"/>
      <c r="L402" s="79"/>
      <c r="M402" s="80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</row>
    <row r="403" spans="1:34" s="188" customFormat="1" ht="20.25" customHeight="1">
      <c r="A403" s="72"/>
      <c r="B403" s="73"/>
      <c r="C403" s="74"/>
      <c r="D403" s="94"/>
      <c r="E403" s="58"/>
      <c r="F403" s="58"/>
      <c r="G403" s="75"/>
      <c r="H403" s="76"/>
      <c r="I403" s="77"/>
      <c r="J403" s="78"/>
      <c r="K403" s="92"/>
      <c r="L403" s="79"/>
      <c r="M403" s="80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</row>
    <row r="404" spans="1:34" s="188" customFormat="1" ht="20.25" customHeight="1">
      <c r="A404" s="72"/>
      <c r="B404" s="73"/>
      <c r="C404" s="74"/>
      <c r="D404" s="94"/>
      <c r="E404" s="58"/>
      <c r="F404" s="58"/>
      <c r="G404" s="75"/>
      <c r="H404" s="76"/>
      <c r="I404" s="77"/>
      <c r="J404" s="78"/>
      <c r="K404" s="92"/>
      <c r="L404" s="79"/>
      <c r="M404" s="80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</row>
    <row r="405" spans="1:34" s="188" customFormat="1" ht="20.25" customHeight="1">
      <c r="A405" s="72"/>
      <c r="B405" s="73"/>
      <c r="C405" s="74"/>
      <c r="D405" s="94"/>
      <c r="E405" s="58"/>
      <c r="F405" s="58"/>
      <c r="G405" s="75"/>
      <c r="H405" s="76"/>
      <c r="I405" s="77"/>
      <c r="J405" s="78"/>
      <c r="K405" s="92"/>
      <c r="L405" s="79"/>
      <c r="M405" s="80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</row>
    <row r="406" spans="1:34" s="188" customFormat="1" ht="20.25" customHeight="1">
      <c r="A406" s="72"/>
      <c r="B406" s="73"/>
      <c r="C406" s="74"/>
      <c r="D406" s="94"/>
      <c r="E406" s="58"/>
      <c r="F406" s="58"/>
      <c r="G406" s="75"/>
      <c r="H406" s="76"/>
      <c r="I406" s="77"/>
      <c r="J406" s="78"/>
      <c r="K406" s="92"/>
      <c r="L406" s="79"/>
      <c r="M406" s="80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</row>
    <row r="407" spans="1:34" s="188" customFormat="1" ht="20.25" customHeight="1">
      <c r="A407" s="72"/>
      <c r="B407" s="73"/>
      <c r="C407" s="74"/>
      <c r="D407" s="94"/>
      <c r="E407" s="58"/>
      <c r="F407" s="58"/>
      <c r="G407" s="75"/>
      <c r="H407" s="76"/>
      <c r="I407" s="77"/>
      <c r="J407" s="78"/>
      <c r="K407" s="92"/>
      <c r="L407" s="79"/>
      <c r="M407" s="80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</row>
    <row r="408" spans="1:34" s="188" customFormat="1" ht="20.25" customHeight="1">
      <c r="A408" s="72"/>
      <c r="B408" s="73"/>
      <c r="C408" s="74"/>
      <c r="D408" s="94"/>
      <c r="E408" s="58"/>
      <c r="F408" s="58"/>
      <c r="G408" s="75"/>
      <c r="H408" s="76"/>
      <c r="I408" s="77"/>
      <c r="J408" s="78"/>
      <c r="K408" s="92"/>
      <c r="L408" s="79"/>
      <c r="M408" s="80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</row>
    <row r="409" spans="1:34" s="188" customFormat="1" ht="20.25" customHeight="1">
      <c r="A409" s="72"/>
      <c r="B409" s="73"/>
      <c r="C409" s="74"/>
      <c r="D409" s="94"/>
      <c r="E409" s="58"/>
      <c r="F409" s="58"/>
      <c r="G409" s="75"/>
      <c r="H409" s="76"/>
      <c r="I409" s="77"/>
      <c r="J409" s="78"/>
      <c r="K409" s="92"/>
      <c r="L409" s="79"/>
      <c r="M409" s="80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</row>
    <row r="410" spans="1:34" s="188" customFormat="1" ht="20.25" customHeight="1">
      <c r="A410" s="72"/>
      <c r="B410" s="73"/>
      <c r="C410" s="74"/>
      <c r="D410" s="94"/>
      <c r="E410" s="58"/>
      <c r="F410" s="58"/>
      <c r="G410" s="75"/>
      <c r="H410" s="76"/>
      <c r="I410" s="77"/>
      <c r="J410" s="78"/>
      <c r="K410" s="92"/>
      <c r="L410" s="79"/>
      <c r="M410" s="80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</row>
    <row r="411" spans="1:34" s="188" customFormat="1" ht="20.25" customHeight="1">
      <c r="A411" s="72"/>
      <c r="B411" s="73"/>
      <c r="C411" s="74"/>
      <c r="D411" s="94"/>
      <c r="E411" s="58"/>
      <c r="F411" s="58"/>
      <c r="G411" s="75"/>
      <c r="H411" s="76"/>
      <c r="I411" s="77"/>
      <c r="J411" s="78"/>
      <c r="K411" s="92"/>
      <c r="L411" s="79"/>
      <c r="M411" s="80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</row>
    <row r="412" spans="1:34" s="188" customFormat="1" ht="20.25" customHeight="1">
      <c r="A412" s="72"/>
      <c r="B412" s="73"/>
      <c r="C412" s="74"/>
      <c r="D412" s="94"/>
      <c r="E412" s="58"/>
      <c r="F412" s="58"/>
      <c r="G412" s="75"/>
      <c r="H412" s="76"/>
      <c r="I412" s="77"/>
      <c r="J412" s="78"/>
      <c r="K412" s="92"/>
      <c r="L412" s="79"/>
      <c r="M412" s="80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</row>
    <row r="413" spans="1:34" s="188" customFormat="1" ht="20.25" customHeight="1">
      <c r="A413" s="72"/>
      <c r="B413" s="73"/>
      <c r="C413" s="74"/>
      <c r="D413" s="94"/>
      <c r="E413" s="58"/>
      <c r="F413" s="58"/>
      <c r="G413" s="75"/>
      <c r="H413" s="76"/>
      <c r="I413" s="77"/>
      <c r="J413" s="78"/>
      <c r="K413" s="92"/>
      <c r="L413" s="79"/>
      <c r="M413" s="80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</row>
    <row r="414" spans="1:34" s="188" customFormat="1" ht="20.25" customHeight="1">
      <c r="A414" s="72"/>
      <c r="B414" s="73"/>
      <c r="C414" s="74"/>
      <c r="D414" s="94"/>
      <c r="E414" s="58"/>
      <c r="F414" s="58"/>
      <c r="G414" s="75"/>
      <c r="H414" s="76"/>
      <c r="I414" s="77"/>
      <c r="J414" s="78"/>
      <c r="K414" s="92"/>
      <c r="L414" s="79"/>
      <c r="M414" s="80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</row>
    <row r="415" spans="1:34" s="188" customFormat="1" ht="20.25" customHeight="1">
      <c r="A415" s="72"/>
      <c r="B415" s="73"/>
      <c r="C415" s="74"/>
      <c r="D415" s="94"/>
      <c r="E415" s="58"/>
      <c r="F415" s="58"/>
      <c r="G415" s="75"/>
      <c r="H415" s="76"/>
      <c r="I415" s="77"/>
      <c r="J415" s="78"/>
      <c r="K415" s="92"/>
      <c r="L415" s="79"/>
      <c r="M415" s="80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</row>
    <row r="416" spans="1:34" s="188" customFormat="1" ht="20.25" customHeight="1">
      <c r="A416" s="72"/>
      <c r="B416" s="73"/>
      <c r="C416" s="74"/>
      <c r="D416" s="94"/>
      <c r="E416" s="58"/>
      <c r="F416" s="58"/>
      <c r="G416" s="75"/>
      <c r="H416" s="76"/>
      <c r="I416" s="77"/>
      <c r="J416" s="78"/>
      <c r="K416" s="92"/>
      <c r="L416" s="79"/>
      <c r="M416" s="80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</row>
    <row r="417" spans="1:34" s="188" customFormat="1" ht="20.25" customHeight="1">
      <c r="A417" s="72"/>
      <c r="B417" s="73"/>
      <c r="C417" s="74"/>
      <c r="D417" s="94"/>
      <c r="E417" s="58"/>
      <c r="F417" s="58"/>
      <c r="G417" s="75"/>
      <c r="H417" s="76"/>
      <c r="I417" s="77"/>
      <c r="J417" s="78"/>
      <c r="K417" s="92"/>
      <c r="L417" s="79"/>
      <c r="M417" s="80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</row>
    <row r="418" spans="1:34" s="188" customFormat="1" ht="20.25" customHeight="1">
      <c r="A418" s="72"/>
      <c r="B418" s="73"/>
      <c r="C418" s="74"/>
      <c r="D418" s="94"/>
      <c r="E418" s="58"/>
      <c r="F418" s="58"/>
      <c r="G418" s="75"/>
      <c r="H418" s="76"/>
      <c r="I418" s="77"/>
      <c r="J418" s="78"/>
      <c r="K418" s="92"/>
      <c r="L418" s="79"/>
      <c r="M418" s="80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</row>
    <row r="419" spans="1:34" s="188" customFormat="1" ht="20.25" customHeight="1">
      <c r="A419" s="72"/>
      <c r="B419" s="73"/>
      <c r="C419" s="74"/>
      <c r="D419" s="94"/>
      <c r="E419" s="58"/>
      <c r="F419" s="58"/>
      <c r="G419" s="75"/>
      <c r="H419" s="76"/>
      <c r="I419" s="77"/>
      <c r="J419" s="78"/>
      <c r="K419" s="92"/>
      <c r="L419" s="79"/>
      <c r="M419" s="80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</row>
    <row r="420" spans="1:34" s="188" customFormat="1" ht="20.25" customHeight="1">
      <c r="A420" s="72"/>
      <c r="B420" s="73"/>
      <c r="C420" s="74"/>
      <c r="D420" s="94"/>
      <c r="E420" s="58"/>
      <c r="F420" s="58"/>
      <c r="G420" s="75"/>
      <c r="H420" s="76"/>
      <c r="I420" s="77"/>
      <c r="J420" s="78"/>
      <c r="K420" s="92"/>
      <c r="L420" s="79"/>
      <c r="M420" s="80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</row>
    <row r="421" spans="1:34" s="188" customFormat="1" ht="20.25" customHeight="1">
      <c r="A421" s="72"/>
      <c r="B421" s="73"/>
      <c r="C421" s="74"/>
      <c r="D421" s="94"/>
      <c r="E421" s="58"/>
      <c r="F421" s="58"/>
      <c r="G421" s="75"/>
      <c r="H421" s="76"/>
      <c r="I421" s="77"/>
      <c r="J421" s="78"/>
      <c r="K421" s="92"/>
      <c r="L421" s="79"/>
      <c r="M421" s="80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</row>
    <row r="422" spans="1:34" s="188" customFormat="1" ht="20.25" customHeight="1">
      <c r="A422" s="72"/>
      <c r="B422" s="73"/>
      <c r="C422" s="74"/>
      <c r="D422" s="94"/>
      <c r="E422" s="58"/>
      <c r="F422" s="58"/>
      <c r="G422" s="75"/>
      <c r="H422" s="76"/>
      <c r="I422" s="77"/>
      <c r="J422" s="78"/>
      <c r="K422" s="92"/>
      <c r="L422" s="79"/>
      <c r="M422" s="80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</row>
    <row r="423" spans="1:34" s="188" customFormat="1" ht="20.25" customHeight="1">
      <c r="A423" s="72"/>
      <c r="B423" s="73"/>
      <c r="C423" s="74"/>
      <c r="D423" s="94"/>
      <c r="E423" s="58"/>
      <c r="F423" s="58"/>
      <c r="G423" s="75"/>
      <c r="H423" s="76"/>
      <c r="I423" s="77"/>
      <c r="J423" s="78"/>
      <c r="K423" s="92"/>
      <c r="L423" s="79"/>
      <c r="M423" s="80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</row>
    <row r="424" spans="1:34" s="188" customFormat="1" ht="20.25" customHeight="1">
      <c r="A424" s="72"/>
      <c r="B424" s="73"/>
      <c r="C424" s="74"/>
      <c r="D424" s="94"/>
      <c r="E424" s="58"/>
      <c r="F424" s="58"/>
      <c r="G424" s="75"/>
      <c r="H424" s="76"/>
      <c r="I424" s="77"/>
      <c r="J424" s="78"/>
      <c r="K424" s="92"/>
      <c r="L424" s="79"/>
      <c r="M424" s="80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</row>
    <row r="425" spans="1:34" s="188" customFormat="1" ht="20.25" customHeight="1">
      <c r="A425" s="72"/>
      <c r="B425" s="73"/>
      <c r="C425" s="74"/>
      <c r="D425" s="94"/>
      <c r="E425" s="58"/>
      <c r="F425" s="58"/>
      <c r="G425" s="75"/>
      <c r="H425" s="76"/>
      <c r="I425" s="77"/>
      <c r="J425" s="78"/>
      <c r="K425" s="92"/>
      <c r="L425" s="79"/>
      <c r="M425" s="80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</row>
    <row r="426" spans="1:34" s="188" customFormat="1" ht="20.25" customHeight="1">
      <c r="A426" s="72"/>
      <c r="B426" s="73"/>
      <c r="C426" s="74"/>
      <c r="D426" s="94"/>
      <c r="E426" s="58"/>
      <c r="F426" s="58"/>
      <c r="G426" s="75"/>
      <c r="H426" s="76"/>
      <c r="I426" s="77"/>
      <c r="J426" s="78"/>
      <c r="K426" s="92"/>
      <c r="L426" s="79"/>
      <c r="M426" s="80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</row>
    <row r="427" spans="1:34" s="188" customFormat="1" ht="20.25" customHeight="1">
      <c r="A427" s="72"/>
      <c r="B427" s="73"/>
      <c r="C427" s="74"/>
      <c r="D427" s="94"/>
      <c r="E427" s="58"/>
      <c r="F427" s="58"/>
      <c r="G427" s="75"/>
      <c r="H427" s="76"/>
      <c r="I427" s="77"/>
      <c r="J427" s="78"/>
      <c r="K427" s="92"/>
      <c r="L427" s="79"/>
      <c r="M427" s="80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</row>
    <row r="428" spans="1:34" s="188" customFormat="1" ht="20.25" customHeight="1">
      <c r="A428" s="72"/>
      <c r="B428" s="73"/>
      <c r="C428" s="74"/>
      <c r="D428" s="94"/>
      <c r="E428" s="58"/>
      <c r="F428" s="58"/>
      <c r="G428" s="75"/>
      <c r="H428" s="76"/>
      <c r="I428" s="77"/>
      <c r="J428" s="78"/>
      <c r="K428" s="92"/>
      <c r="L428" s="79"/>
      <c r="M428" s="80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</row>
    <row r="429" spans="1:34" s="188" customFormat="1" ht="20.25" customHeight="1">
      <c r="A429" s="72"/>
      <c r="B429" s="73"/>
      <c r="C429" s="74"/>
      <c r="D429" s="94"/>
      <c r="E429" s="58"/>
      <c r="F429" s="58"/>
      <c r="G429" s="75"/>
      <c r="H429" s="76"/>
      <c r="I429" s="77"/>
      <c r="J429" s="78"/>
      <c r="K429" s="92"/>
      <c r="L429" s="79"/>
      <c r="M429" s="80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</row>
    <row r="430" spans="1:34" s="188" customFormat="1" ht="20.25" customHeight="1">
      <c r="A430" s="72"/>
      <c r="B430" s="73"/>
      <c r="C430" s="74"/>
      <c r="D430" s="94"/>
      <c r="E430" s="58"/>
      <c r="F430" s="58"/>
      <c r="G430" s="75"/>
      <c r="H430" s="76"/>
      <c r="I430" s="77"/>
      <c r="J430" s="78"/>
      <c r="K430" s="92"/>
      <c r="L430" s="79"/>
      <c r="M430" s="80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</row>
    <row r="431" spans="1:34" s="188" customFormat="1" ht="20.25" customHeight="1">
      <c r="A431" s="72"/>
      <c r="B431" s="73"/>
      <c r="C431" s="74"/>
      <c r="D431" s="94"/>
      <c r="E431" s="58"/>
      <c r="F431" s="58"/>
      <c r="G431" s="75"/>
      <c r="H431" s="76"/>
      <c r="I431" s="77"/>
      <c r="J431" s="78"/>
      <c r="K431" s="92"/>
      <c r="L431" s="79"/>
      <c r="M431" s="80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</row>
    <row r="432" spans="1:34" s="188" customFormat="1" ht="20.25" customHeight="1">
      <c r="A432" s="72"/>
      <c r="B432" s="73"/>
      <c r="C432" s="74"/>
      <c r="D432" s="94"/>
      <c r="E432" s="58"/>
      <c r="F432" s="58"/>
      <c r="G432" s="75"/>
      <c r="H432" s="76"/>
      <c r="I432" s="77"/>
      <c r="J432" s="78"/>
      <c r="K432" s="92"/>
      <c r="L432" s="79"/>
      <c r="M432" s="80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</row>
    <row r="433" spans="1:34" s="188" customFormat="1" ht="20.25" customHeight="1">
      <c r="A433" s="72"/>
      <c r="B433" s="73"/>
      <c r="C433" s="74"/>
      <c r="D433" s="94"/>
      <c r="E433" s="58"/>
      <c r="F433" s="58"/>
      <c r="G433" s="75"/>
      <c r="H433" s="76"/>
      <c r="I433" s="77"/>
      <c r="J433" s="78"/>
      <c r="K433" s="92"/>
      <c r="L433" s="79"/>
      <c r="M433" s="80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</row>
    <row r="434" spans="1:34" s="188" customFormat="1" ht="20.25" customHeight="1">
      <c r="A434" s="72"/>
      <c r="B434" s="73"/>
      <c r="C434" s="74"/>
      <c r="D434" s="94"/>
      <c r="E434" s="58"/>
      <c r="F434" s="58"/>
      <c r="G434" s="75"/>
      <c r="H434" s="76"/>
      <c r="I434" s="77"/>
      <c r="J434" s="78"/>
      <c r="K434" s="92"/>
      <c r="L434" s="79"/>
      <c r="M434" s="80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</row>
    <row r="435" spans="1:34" s="188" customFormat="1" ht="20.25" customHeight="1">
      <c r="A435" s="72"/>
      <c r="B435" s="73"/>
      <c r="C435" s="74"/>
      <c r="D435" s="94"/>
      <c r="E435" s="58"/>
      <c r="F435" s="58"/>
      <c r="G435" s="75"/>
      <c r="H435" s="76"/>
      <c r="I435" s="77"/>
      <c r="J435" s="78"/>
      <c r="K435" s="92"/>
      <c r="L435" s="79"/>
      <c r="M435" s="80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</row>
    <row r="436" spans="1:34" s="188" customFormat="1" ht="20.25" customHeight="1">
      <c r="A436" s="72"/>
      <c r="B436" s="73"/>
      <c r="C436" s="74"/>
      <c r="D436" s="94"/>
      <c r="E436" s="58"/>
      <c r="F436" s="58"/>
      <c r="G436" s="75"/>
      <c r="H436" s="76"/>
      <c r="I436" s="77"/>
      <c r="J436" s="78"/>
      <c r="K436" s="92"/>
      <c r="L436" s="79"/>
      <c r="M436" s="80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</row>
    <row r="437" spans="1:34" s="188" customFormat="1" ht="20.25" customHeight="1">
      <c r="A437" s="72"/>
      <c r="B437" s="73"/>
      <c r="C437" s="74"/>
      <c r="D437" s="94"/>
      <c r="E437" s="58"/>
      <c r="F437" s="58"/>
      <c r="G437" s="75"/>
      <c r="H437" s="76"/>
      <c r="I437" s="77"/>
      <c r="J437" s="78"/>
      <c r="K437" s="92"/>
      <c r="L437" s="79"/>
      <c r="M437" s="80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</row>
    <row r="438" spans="1:34" s="188" customFormat="1" ht="20.25" customHeight="1">
      <c r="A438" s="72"/>
      <c r="B438" s="73"/>
      <c r="C438" s="74"/>
      <c r="D438" s="94"/>
      <c r="E438" s="58"/>
      <c r="F438" s="58"/>
      <c r="G438" s="75"/>
      <c r="H438" s="76"/>
      <c r="I438" s="77"/>
      <c r="J438" s="78"/>
      <c r="K438" s="92"/>
      <c r="L438" s="79"/>
      <c r="M438" s="80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</row>
    <row r="439" spans="1:34" s="188" customFormat="1" ht="20.25" customHeight="1">
      <c r="A439" s="72"/>
      <c r="B439" s="73"/>
      <c r="C439" s="74"/>
      <c r="D439" s="94"/>
      <c r="E439" s="58"/>
      <c r="F439" s="58"/>
      <c r="G439" s="75"/>
      <c r="H439" s="76"/>
      <c r="I439" s="77"/>
      <c r="J439" s="78"/>
      <c r="K439" s="92"/>
      <c r="L439" s="79"/>
      <c r="M439" s="80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</row>
    <row r="440" spans="1:34" s="188" customFormat="1" ht="20.25" customHeight="1">
      <c r="A440" s="72"/>
      <c r="B440" s="73"/>
      <c r="C440" s="74"/>
      <c r="D440" s="94"/>
      <c r="E440" s="58"/>
      <c r="F440" s="58"/>
      <c r="G440" s="75"/>
      <c r="H440" s="76"/>
      <c r="I440" s="77"/>
      <c r="J440" s="78"/>
      <c r="K440" s="92"/>
      <c r="L440" s="79"/>
      <c r="M440" s="80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</row>
    <row r="441" spans="1:34" s="188" customFormat="1" ht="20.25" customHeight="1">
      <c r="A441" s="72"/>
      <c r="B441" s="73"/>
      <c r="C441" s="74"/>
      <c r="D441" s="94"/>
      <c r="E441" s="58"/>
      <c r="F441" s="58"/>
      <c r="G441" s="75"/>
      <c r="H441" s="76"/>
      <c r="I441" s="77"/>
      <c r="J441" s="78"/>
      <c r="K441" s="92"/>
      <c r="L441" s="79"/>
      <c r="M441" s="80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</row>
    <row r="442" spans="1:34" s="188" customFormat="1" ht="20.25" customHeight="1">
      <c r="A442" s="72"/>
      <c r="B442" s="73"/>
      <c r="C442" s="74"/>
      <c r="D442" s="94"/>
      <c r="E442" s="58"/>
      <c r="F442" s="58"/>
      <c r="G442" s="75"/>
      <c r="H442" s="76"/>
      <c r="I442" s="77"/>
      <c r="J442" s="78"/>
      <c r="K442" s="92"/>
      <c r="L442" s="79"/>
      <c r="M442" s="80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</row>
    <row r="443" spans="1:34" s="188" customFormat="1" ht="20.25" customHeight="1">
      <c r="A443" s="72"/>
      <c r="B443" s="73"/>
      <c r="C443" s="74"/>
      <c r="D443" s="94"/>
      <c r="E443" s="58"/>
      <c r="F443" s="58"/>
      <c r="G443" s="75"/>
      <c r="H443" s="76"/>
      <c r="I443" s="77"/>
      <c r="J443" s="78"/>
      <c r="K443" s="92"/>
      <c r="L443" s="79"/>
      <c r="M443" s="80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</row>
    <row r="444" spans="1:34" s="188" customFormat="1" ht="20.25" customHeight="1">
      <c r="A444" s="72"/>
      <c r="B444" s="73"/>
      <c r="C444" s="74"/>
      <c r="D444" s="94"/>
      <c r="E444" s="58"/>
      <c r="F444" s="58"/>
      <c r="G444" s="75"/>
      <c r="H444" s="76"/>
      <c r="I444" s="77"/>
      <c r="J444" s="78"/>
      <c r="K444" s="92"/>
      <c r="L444" s="79"/>
      <c r="M444" s="80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</row>
    <row r="445" spans="1:34" s="188" customFormat="1" ht="20.25" customHeight="1">
      <c r="A445" s="72"/>
      <c r="B445" s="73"/>
      <c r="C445" s="74"/>
      <c r="D445" s="94"/>
      <c r="E445" s="58"/>
      <c r="F445" s="58"/>
      <c r="G445" s="75"/>
      <c r="H445" s="76"/>
      <c r="I445" s="77"/>
      <c r="J445" s="78"/>
      <c r="K445" s="92"/>
      <c r="L445" s="79"/>
      <c r="M445" s="80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</row>
    <row r="446" spans="1:34" s="188" customFormat="1" ht="20.25" customHeight="1">
      <c r="A446" s="72"/>
      <c r="B446" s="73"/>
      <c r="C446" s="74"/>
      <c r="D446" s="94"/>
      <c r="E446" s="58"/>
      <c r="F446" s="58"/>
      <c r="G446" s="75"/>
      <c r="H446" s="76"/>
      <c r="I446" s="77"/>
      <c r="J446" s="78"/>
      <c r="K446" s="92"/>
      <c r="L446" s="79"/>
      <c r="M446" s="80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</row>
    <row r="447" spans="1:34" s="188" customFormat="1" ht="20.25" customHeight="1">
      <c r="A447" s="72"/>
      <c r="B447" s="73"/>
      <c r="C447" s="74"/>
      <c r="D447" s="94"/>
      <c r="E447" s="58"/>
      <c r="F447" s="58"/>
      <c r="G447" s="75"/>
      <c r="H447" s="76"/>
      <c r="I447" s="77"/>
      <c r="J447" s="78"/>
      <c r="K447" s="92"/>
      <c r="L447" s="79"/>
      <c r="M447" s="80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</row>
    <row r="448" spans="1:34" s="188" customFormat="1" ht="20.25" customHeight="1">
      <c r="A448" s="72"/>
      <c r="B448" s="73"/>
      <c r="C448" s="74"/>
      <c r="D448" s="94"/>
      <c r="E448" s="58"/>
      <c r="F448" s="58"/>
      <c r="G448" s="75"/>
      <c r="H448" s="76"/>
      <c r="I448" s="77"/>
      <c r="J448" s="78"/>
      <c r="K448" s="92"/>
      <c r="L448" s="79"/>
      <c r="M448" s="80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</row>
    <row r="449" spans="1:34" s="188" customFormat="1" ht="20.25" customHeight="1">
      <c r="A449" s="72"/>
      <c r="B449" s="73"/>
      <c r="C449" s="74"/>
      <c r="D449" s="94"/>
      <c r="E449" s="58"/>
      <c r="F449" s="58"/>
      <c r="G449" s="75"/>
      <c r="H449" s="76"/>
      <c r="I449" s="77"/>
      <c r="J449" s="78"/>
      <c r="K449" s="92"/>
      <c r="L449" s="79"/>
      <c r="M449" s="80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</row>
    <row r="450" spans="1:34" s="188" customFormat="1" ht="20.25" customHeight="1">
      <c r="A450" s="72"/>
      <c r="B450" s="73"/>
      <c r="C450" s="74"/>
      <c r="D450" s="94"/>
      <c r="E450" s="58"/>
      <c r="F450" s="58"/>
      <c r="G450" s="75"/>
      <c r="H450" s="76"/>
      <c r="I450" s="77"/>
      <c r="J450" s="78"/>
      <c r="K450" s="92"/>
      <c r="L450" s="79"/>
      <c r="M450" s="80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</row>
    <row r="451" spans="1:34" s="188" customFormat="1" ht="20.25" customHeight="1">
      <c r="A451" s="72"/>
      <c r="B451" s="73"/>
      <c r="C451" s="74"/>
      <c r="D451" s="94"/>
      <c r="E451" s="58"/>
      <c r="F451" s="58"/>
      <c r="G451" s="75"/>
      <c r="H451" s="76"/>
      <c r="I451" s="77"/>
      <c r="J451" s="78"/>
      <c r="K451" s="92"/>
      <c r="L451" s="79"/>
      <c r="M451" s="80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</row>
    <row r="452" spans="1:34" s="188" customFormat="1" ht="20.25" customHeight="1">
      <c r="A452" s="72"/>
      <c r="B452" s="73"/>
      <c r="C452" s="74"/>
      <c r="D452" s="94"/>
      <c r="E452" s="58"/>
      <c r="F452" s="58"/>
      <c r="G452" s="75"/>
      <c r="H452" s="76"/>
      <c r="I452" s="77"/>
      <c r="J452" s="78"/>
      <c r="K452" s="92"/>
      <c r="L452" s="79"/>
      <c r="M452" s="80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</row>
    <row r="453" spans="1:34" s="188" customFormat="1" ht="20.25" customHeight="1">
      <c r="A453" s="72"/>
      <c r="B453" s="73"/>
      <c r="C453" s="74"/>
      <c r="D453" s="94"/>
      <c r="E453" s="58"/>
      <c r="F453" s="58"/>
      <c r="G453" s="75"/>
      <c r="H453" s="76"/>
      <c r="I453" s="77"/>
      <c r="J453" s="78"/>
      <c r="K453" s="92"/>
      <c r="L453" s="79"/>
      <c r="M453" s="80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</row>
    <row r="454" spans="1:34" s="188" customFormat="1" ht="20.25" customHeight="1">
      <c r="A454" s="72"/>
      <c r="B454" s="73"/>
      <c r="C454" s="74"/>
      <c r="D454" s="94"/>
      <c r="E454" s="58"/>
      <c r="F454" s="58"/>
      <c r="G454" s="75"/>
      <c r="H454" s="76"/>
      <c r="I454" s="77"/>
      <c r="J454" s="78"/>
      <c r="K454" s="92"/>
      <c r="L454" s="79"/>
      <c r="M454" s="80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</row>
    <row r="455" spans="1:34" s="188" customFormat="1" ht="20.25" customHeight="1">
      <c r="A455" s="72"/>
      <c r="B455" s="73"/>
      <c r="C455" s="74"/>
      <c r="D455" s="94"/>
      <c r="E455" s="58"/>
      <c r="F455" s="58"/>
      <c r="G455" s="75"/>
      <c r="H455" s="76"/>
      <c r="I455" s="77"/>
      <c r="J455" s="78"/>
      <c r="K455" s="92"/>
      <c r="L455" s="79"/>
      <c r="M455" s="80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</row>
    <row r="456" spans="1:34" s="188" customFormat="1" ht="20.25" customHeight="1">
      <c r="A456" s="72"/>
      <c r="B456" s="73"/>
      <c r="C456" s="74"/>
      <c r="D456" s="94"/>
      <c r="E456" s="58"/>
      <c r="F456" s="58"/>
      <c r="G456" s="75"/>
      <c r="H456" s="76"/>
      <c r="I456" s="77"/>
      <c r="J456" s="78"/>
      <c r="K456" s="92"/>
      <c r="L456" s="79"/>
      <c r="M456" s="80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</row>
    <row r="457" spans="1:34" s="188" customFormat="1" ht="20.25" customHeight="1">
      <c r="A457" s="72"/>
      <c r="B457" s="73"/>
      <c r="C457" s="74"/>
      <c r="D457" s="94"/>
      <c r="E457" s="58"/>
      <c r="F457" s="58"/>
      <c r="G457" s="75"/>
      <c r="H457" s="76"/>
      <c r="I457" s="77"/>
      <c r="J457" s="78"/>
      <c r="K457" s="92"/>
      <c r="L457" s="79"/>
      <c r="M457" s="80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</row>
    <row r="458" spans="1:34" s="188" customFormat="1" ht="20.25" customHeight="1">
      <c r="A458" s="72"/>
      <c r="B458" s="73"/>
      <c r="C458" s="74"/>
      <c r="D458" s="94"/>
      <c r="E458" s="58"/>
      <c r="F458" s="58"/>
      <c r="G458" s="75"/>
      <c r="H458" s="76"/>
      <c r="I458" s="77"/>
      <c r="J458" s="78"/>
      <c r="K458" s="92"/>
      <c r="L458" s="79"/>
      <c r="M458" s="80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</row>
    <row r="459" spans="1:34" s="188" customFormat="1" ht="20.25" customHeight="1">
      <c r="A459" s="72"/>
      <c r="B459" s="73"/>
      <c r="C459" s="74"/>
      <c r="D459" s="94"/>
      <c r="E459" s="58"/>
      <c r="F459" s="58"/>
      <c r="G459" s="75"/>
      <c r="H459" s="76"/>
      <c r="I459" s="77"/>
      <c r="J459" s="78"/>
      <c r="K459" s="92"/>
      <c r="L459" s="79"/>
      <c r="M459" s="80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</row>
    <row r="460" spans="1:34" s="188" customFormat="1" ht="20.25" customHeight="1">
      <c r="A460" s="72"/>
      <c r="B460" s="73"/>
      <c r="C460" s="74"/>
      <c r="D460" s="94"/>
      <c r="E460" s="58"/>
      <c r="F460" s="58"/>
      <c r="G460" s="75"/>
      <c r="H460" s="76"/>
      <c r="I460" s="77"/>
      <c r="J460" s="78"/>
      <c r="K460" s="92"/>
      <c r="L460" s="79"/>
      <c r="M460" s="80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</row>
    <row r="461" spans="1:34" s="188" customFormat="1" ht="20.25" customHeight="1">
      <c r="A461" s="72"/>
      <c r="B461" s="73"/>
      <c r="C461" s="74"/>
      <c r="D461" s="94"/>
      <c r="E461" s="58"/>
      <c r="F461" s="58"/>
      <c r="G461" s="75"/>
      <c r="H461" s="76"/>
      <c r="I461" s="77"/>
      <c r="J461" s="78"/>
      <c r="K461" s="92"/>
      <c r="L461" s="79"/>
      <c r="M461" s="80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</row>
    <row r="462" spans="1:34" s="188" customFormat="1" ht="20.25" customHeight="1">
      <c r="A462" s="72"/>
      <c r="B462" s="73"/>
      <c r="C462" s="74"/>
      <c r="D462" s="94"/>
      <c r="E462" s="58"/>
      <c r="F462" s="58"/>
      <c r="G462" s="75"/>
      <c r="H462" s="76"/>
      <c r="I462" s="77"/>
      <c r="J462" s="78"/>
      <c r="K462" s="92"/>
      <c r="L462" s="79"/>
      <c r="M462" s="80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</row>
    <row r="463" spans="1:34" s="188" customFormat="1" ht="20.25" customHeight="1">
      <c r="A463" s="72"/>
      <c r="B463" s="73"/>
      <c r="C463" s="74"/>
      <c r="D463" s="94"/>
      <c r="E463" s="58"/>
      <c r="F463" s="58"/>
      <c r="G463" s="75"/>
      <c r="H463" s="76"/>
      <c r="I463" s="77"/>
      <c r="J463" s="78"/>
      <c r="K463" s="92"/>
      <c r="L463" s="79"/>
      <c r="M463" s="80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</row>
    <row r="464" spans="1:34" s="188" customFormat="1" ht="20.25" customHeight="1">
      <c r="A464" s="72"/>
      <c r="B464" s="73"/>
      <c r="C464" s="74"/>
      <c r="D464" s="94"/>
      <c r="E464" s="58"/>
      <c r="F464" s="58"/>
      <c r="G464" s="75"/>
      <c r="H464" s="76"/>
      <c r="I464" s="77"/>
      <c r="J464" s="78"/>
      <c r="K464" s="92"/>
      <c r="L464" s="79"/>
      <c r="M464" s="80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</row>
    <row r="465" spans="1:34" s="188" customFormat="1" ht="20.25" customHeight="1">
      <c r="A465" s="72"/>
      <c r="B465" s="73"/>
      <c r="C465" s="74"/>
      <c r="D465" s="94"/>
      <c r="E465" s="58"/>
      <c r="F465" s="58"/>
      <c r="G465" s="75"/>
      <c r="H465" s="76"/>
      <c r="I465" s="77"/>
      <c r="J465" s="78"/>
      <c r="K465" s="92"/>
      <c r="L465" s="79"/>
      <c r="M465" s="80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</row>
    <row r="466" spans="1:34" s="188" customFormat="1" ht="20.25" customHeight="1">
      <c r="A466" s="72"/>
      <c r="B466" s="73"/>
      <c r="C466" s="74"/>
      <c r="D466" s="94"/>
      <c r="E466" s="58"/>
      <c r="F466" s="58"/>
      <c r="G466" s="75"/>
      <c r="H466" s="76"/>
      <c r="I466" s="77"/>
      <c r="J466" s="78"/>
      <c r="K466" s="92"/>
      <c r="L466" s="79"/>
      <c r="M466" s="80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</row>
    <row r="467" spans="1:34" s="188" customFormat="1" ht="20.25" customHeight="1">
      <c r="A467" s="72"/>
      <c r="B467" s="73"/>
      <c r="C467" s="74"/>
      <c r="D467" s="94"/>
      <c r="E467" s="58"/>
      <c r="F467" s="58"/>
      <c r="G467" s="75"/>
      <c r="H467" s="76"/>
      <c r="I467" s="77"/>
      <c r="J467" s="78"/>
      <c r="K467" s="92"/>
      <c r="L467" s="79"/>
      <c r="M467" s="80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</row>
    <row r="468" spans="1:34" s="188" customFormat="1" ht="20.25" customHeight="1">
      <c r="A468" s="72"/>
      <c r="B468" s="73"/>
      <c r="C468" s="74"/>
      <c r="D468" s="94"/>
      <c r="E468" s="58"/>
      <c r="F468" s="58"/>
      <c r="G468" s="75"/>
      <c r="H468" s="76"/>
      <c r="I468" s="77"/>
      <c r="J468" s="78"/>
      <c r="K468" s="92"/>
      <c r="L468" s="79"/>
      <c r="M468" s="80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</row>
    <row r="469" spans="1:34" s="188" customFormat="1" ht="20.25" customHeight="1">
      <c r="A469" s="72"/>
      <c r="B469" s="73"/>
      <c r="C469" s="74"/>
      <c r="D469" s="94"/>
      <c r="E469" s="58"/>
      <c r="F469" s="58"/>
      <c r="G469" s="75"/>
      <c r="H469" s="76"/>
      <c r="I469" s="77"/>
      <c r="J469" s="78"/>
      <c r="K469" s="92"/>
      <c r="L469" s="79"/>
      <c r="M469" s="80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</row>
    <row r="470" spans="1:34" s="188" customFormat="1" ht="20.25" customHeight="1">
      <c r="A470" s="72"/>
      <c r="B470" s="73"/>
      <c r="C470" s="74"/>
      <c r="D470" s="94"/>
      <c r="E470" s="58"/>
      <c r="F470" s="58"/>
      <c r="G470" s="75"/>
      <c r="H470" s="76"/>
      <c r="I470" s="77"/>
      <c r="J470" s="78"/>
      <c r="K470" s="92"/>
      <c r="L470" s="79"/>
      <c r="M470" s="80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</row>
    <row r="471" spans="1:34" s="188" customFormat="1" ht="20.25" customHeight="1">
      <c r="A471" s="72"/>
      <c r="B471" s="73"/>
      <c r="C471" s="74"/>
      <c r="D471" s="94"/>
      <c r="E471" s="58"/>
      <c r="F471" s="58"/>
      <c r="G471" s="75"/>
      <c r="H471" s="76"/>
      <c r="I471" s="77"/>
      <c r="J471" s="78"/>
      <c r="K471" s="92"/>
      <c r="L471" s="79"/>
      <c r="M471" s="80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</row>
    <row r="472" spans="1:34" s="188" customFormat="1" ht="20.25" customHeight="1">
      <c r="A472" s="72"/>
      <c r="B472" s="73"/>
      <c r="C472" s="74"/>
      <c r="D472" s="94"/>
      <c r="E472" s="58"/>
      <c r="F472" s="58"/>
      <c r="G472" s="75"/>
      <c r="H472" s="76"/>
      <c r="I472" s="77"/>
      <c r="J472" s="78"/>
      <c r="K472" s="92"/>
      <c r="L472" s="79"/>
      <c r="M472" s="80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</row>
    <row r="473" spans="1:34" s="188" customFormat="1" ht="20.25" customHeight="1">
      <c r="A473" s="72"/>
      <c r="B473" s="73"/>
      <c r="C473" s="74"/>
      <c r="D473" s="94"/>
      <c r="E473" s="58"/>
      <c r="F473" s="58"/>
      <c r="G473" s="75"/>
      <c r="H473" s="76"/>
      <c r="I473" s="77"/>
      <c r="J473" s="78"/>
      <c r="K473" s="92"/>
      <c r="L473" s="79"/>
      <c r="M473" s="80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</row>
    <row r="474" spans="1:34" s="188" customFormat="1" ht="20.25" customHeight="1">
      <c r="A474" s="72"/>
      <c r="B474" s="73"/>
      <c r="C474" s="74"/>
      <c r="D474" s="94"/>
      <c r="E474" s="58"/>
      <c r="F474" s="58"/>
      <c r="G474" s="75"/>
      <c r="H474" s="76"/>
      <c r="I474" s="77"/>
      <c r="J474" s="78"/>
      <c r="K474" s="92"/>
      <c r="L474" s="79"/>
      <c r="M474" s="80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</row>
    <row r="475" spans="1:34" s="188" customFormat="1" ht="20.25" customHeight="1">
      <c r="A475" s="72"/>
      <c r="B475" s="73"/>
      <c r="C475" s="74"/>
      <c r="D475" s="94"/>
      <c r="E475" s="58"/>
      <c r="F475" s="58"/>
      <c r="G475" s="75"/>
      <c r="H475" s="76"/>
      <c r="I475" s="77"/>
      <c r="J475" s="78"/>
      <c r="K475" s="92"/>
      <c r="L475" s="79"/>
      <c r="M475" s="80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</row>
    <row r="476" spans="1:34" s="188" customFormat="1" ht="20.25" customHeight="1">
      <c r="A476" s="72"/>
      <c r="B476" s="73"/>
      <c r="C476" s="74"/>
      <c r="D476" s="94"/>
      <c r="E476" s="58"/>
      <c r="F476" s="58"/>
      <c r="G476" s="75"/>
      <c r="H476" s="76"/>
      <c r="I476" s="77"/>
      <c r="J476" s="78"/>
      <c r="K476" s="92"/>
      <c r="L476" s="79"/>
      <c r="M476" s="80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</row>
    <row r="477" spans="1:34" s="188" customFormat="1" ht="20.25" customHeight="1">
      <c r="A477" s="72"/>
      <c r="B477" s="73"/>
      <c r="C477" s="74"/>
      <c r="D477" s="94"/>
      <c r="E477" s="58"/>
      <c r="F477" s="58"/>
      <c r="G477" s="75"/>
      <c r="H477" s="76"/>
      <c r="I477" s="77"/>
      <c r="J477" s="78"/>
      <c r="K477" s="92"/>
      <c r="L477" s="79"/>
      <c r="M477" s="80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</row>
    <row r="478" spans="1:34" s="188" customFormat="1" ht="20.25" customHeight="1">
      <c r="A478" s="72"/>
      <c r="B478" s="73"/>
      <c r="C478" s="74"/>
      <c r="D478" s="94"/>
      <c r="E478" s="58"/>
      <c r="F478" s="58"/>
      <c r="G478" s="75"/>
      <c r="H478" s="76"/>
      <c r="I478" s="77"/>
      <c r="J478" s="78"/>
      <c r="K478" s="92"/>
      <c r="L478" s="79"/>
      <c r="M478" s="80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</row>
    <row r="479" spans="1:34" s="188" customFormat="1" ht="20.25" customHeight="1">
      <c r="A479" s="72"/>
      <c r="B479" s="73"/>
      <c r="C479" s="74"/>
      <c r="D479" s="94"/>
      <c r="E479" s="58"/>
      <c r="F479" s="58"/>
      <c r="G479" s="75"/>
      <c r="H479" s="76"/>
      <c r="I479" s="77"/>
      <c r="J479" s="78"/>
      <c r="K479" s="92"/>
      <c r="L479" s="79"/>
      <c r="M479" s="80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</row>
    <row r="480" spans="1:34" s="188" customFormat="1" ht="20.25" customHeight="1">
      <c r="A480" s="72"/>
      <c r="B480" s="73"/>
      <c r="C480" s="74"/>
      <c r="D480" s="94"/>
      <c r="E480" s="58"/>
      <c r="F480" s="58"/>
      <c r="G480" s="75"/>
      <c r="H480" s="76"/>
      <c r="I480" s="77"/>
      <c r="J480" s="78"/>
      <c r="K480" s="92"/>
      <c r="L480" s="79"/>
      <c r="M480" s="80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</row>
    <row r="481" spans="1:34" s="188" customFormat="1" ht="20.25" customHeight="1">
      <c r="A481" s="72"/>
      <c r="B481" s="73"/>
      <c r="C481" s="74"/>
      <c r="D481" s="94"/>
      <c r="E481" s="58"/>
      <c r="F481" s="58"/>
      <c r="G481" s="75"/>
      <c r="H481" s="76"/>
      <c r="I481" s="77"/>
      <c r="J481" s="78"/>
      <c r="K481" s="92"/>
      <c r="L481" s="79"/>
      <c r="M481" s="80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</row>
    <row r="482" spans="1:34" s="188" customFormat="1" ht="20.25" customHeight="1">
      <c r="A482" s="72"/>
      <c r="B482" s="73"/>
      <c r="C482" s="74"/>
      <c r="D482" s="94"/>
      <c r="E482" s="58"/>
      <c r="F482" s="58"/>
      <c r="G482" s="75"/>
      <c r="H482" s="76"/>
      <c r="I482" s="77"/>
      <c r="J482" s="78"/>
      <c r="K482" s="92"/>
      <c r="L482" s="79"/>
      <c r="M482" s="80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</row>
    <row r="483" spans="1:34" s="188" customFormat="1" ht="20.25" customHeight="1">
      <c r="A483" s="72"/>
      <c r="B483" s="73"/>
      <c r="C483" s="74"/>
      <c r="D483" s="94"/>
      <c r="E483" s="58"/>
      <c r="F483" s="58"/>
      <c r="G483" s="75"/>
      <c r="H483" s="76"/>
      <c r="I483" s="77"/>
      <c r="J483" s="78"/>
      <c r="K483" s="92"/>
      <c r="L483" s="79"/>
      <c r="M483" s="80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</row>
    <row r="484" spans="1:34" s="188" customFormat="1" ht="20.25" customHeight="1">
      <c r="A484" s="72"/>
      <c r="B484" s="73"/>
      <c r="C484" s="74"/>
      <c r="D484" s="94"/>
      <c r="E484" s="58"/>
      <c r="F484" s="58"/>
      <c r="G484" s="75"/>
      <c r="H484" s="76"/>
      <c r="I484" s="77"/>
      <c r="J484" s="78"/>
      <c r="K484" s="92"/>
      <c r="L484" s="79"/>
      <c r="M484" s="80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</row>
    <row r="485" spans="1:34" s="188" customFormat="1" ht="20.25" customHeight="1">
      <c r="A485" s="72"/>
      <c r="B485" s="73"/>
      <c r="C485" s="74"/>
      <c r="D485" s="94"/>
      <c r="E485" s="58"/>
      <c r="F485" s="58"/>
      <c r="G485" s="75"/>
      <c r="H485" s="76"/>
      <c r="I485" s="77"/>
      <c r="J485" s="78"/>
      <c r="K485" s="92"/>
      <c r="L485" s="79"/>
      <c r="M485" s="80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</row>
    <row r="486" spans="1:34" s="188" customFormat="1" ht="20.25" customHeight="1">
      <c r="A486" s="72"/>
      <c r="B486" s="73"/>
      <c r="C486" s="74"/>
      <c r="D486" s="94"/>
      <c r="E486" s="58"/>
      <c r="F486" s="58"/>
      <c r="G486" s="75"/>
      <c r="H486" s="76"/>
      <c r="I486" s="77"/>
      <c r="J486" s="78"/>
      <c r="K486" s="92"/>
      <c r="L486" s="79"/>
      <c r="M486" s="80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</row>
    <row r="487" spans="1:34" s="188" customFormat="1" ht="20.25" customHeight="1">
      <c r="A487" s="72"/>
      <c r="B487" s="73"/>
      <c r="C487" s="74"/>
      <c r="D487" s="94"/>
      <c r="E487" s="58"/>
      <c r="F487" s="58"/>
      <c r="G487" s="75"/>
      <c r="H487" s="76"/>
      <c r="I487" s="77"/>
      <c r="J487" s="78"/>
      <c r="K487" s="92"/>
      <c r="L487" s="79"/>
      <c r="M487" s="80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</row>
    <row r="488" spans="1:34" s="188" customFormat="1" ht="20.25" customHeight="1">
      <c r="A488" s="72"/>
      <c r="B488" s="73"/>
      <c r="C488" s="74"/>
      <c r="D488" s="94"/>
      <c r="E488" s="58"/>
      <c r="F488" s="58"/>
      <c r="G488" s="75"/>
      <c r="H488" s="76"/>
      <c r="I488" s="77"/>
      <c r="J488" s="78"/>
      <c r="K488" s="92"/>
      <c r="L488" s="79"/>
      <c r="M488" s="80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</row>
    <row r="489" spans="1:34" s="188" customFormat="1" ht="20.25" customHeight="1">
      <c r="A489" s="72"/>
      <c r="B489" s="73"/>
      <c r="C489" s="74"/>
      <c r="D489" s="94"/>
      <c r="E489" s="58"/>
      <c r="F489" s="58"/>
      <c r="G489" s="75"/>
      <c r="H489" s="76"/>
      <c r="I489" s="77"/>
      <c r="J489" s="78"/>
      <c r="K489" s="92"/>
      <c r="L489" s="79"/>
      <c r="M489" s="80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</row>
    <row r="490" spans="1:34" s="188" customFormat="1" ht="20.25" customHeight="1">
      <c r="A490" s="72"/>
      <c r="B490" s="73"/>
      <c r="C490" s="74"/>
      <c r="D490" s="94"/>
      <c r="E490" s="58"/>
      <c r="F490" s="58"/>
      <c r="G490" s="75"/>
      <c r="H490" s="76"/>
      <c r="I490" s="77"/>
      <c r="J490" s="78"/>
      <c r="K490" s="92"/>
      <c r="L490" s="79"/>
      <c r="M490" s="80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</row>
    <row r="491" spans="1:34" s="188" customFormat="1" ht="20.25" customHeight="1">
      <c r="A491" s="72"/>
      <c r="B491" s="73"/>
      <c r="C491" s="74"/>
      <c r="D491" s="94"/>
      <c r="E491" s="58"/>
      <c r="F491" s="58"/>
      <c r="G491" s="75"/>
      <c r="H491" s="76"/>
      <c r="I491" s="77"/>
      <c r="J491" s="78"/>
      <c r="K491" s="92"/>
      <c r="L491" s="79"/>
      <c r="M491" s="80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</row>
    <row r="492" spans="1:34" s="188" customFormat="1" ht="20.25" customHeight="1">
      <c r="A492" s="72"/>
      <c r="B492" s="73"/>
      <c r="C492" s="74"/>
      <c r="D492" s="94"/>
      <c r="E492" s="58"/>
      <c r="F492" s="58"/>
      <c r="G492" s="75"/>
      <c r="H492" s="76"/>
      <c r="I492" s="77"/>
      <c r="J492" s="78"/>
      <c r="K492" s="92"/>
      <c r="L492" s="79"/>
      <c r="M492" s="80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</row>
    <row r="493" spans="1:34" s="188" customFormat="1" ht="20.25" customHeight="1">
      <c r="A493" s="72"/>
      <c r="B493" s="73"/>
      <c r="C493" s="74"/>
      <c r="D493" s="94"/>
      <c r="E493" s="58"/>
      <c r="F493" s="58"/>
      <c r="G493" s="75"/>
      <c r="H493" s="76"/>
      <c r="I493" s="77"/>
      <c r="J493" s="78"/>
      <c r="K493" s="92"/>
      <c r="L493" s="79"/>
      <c r="M493" s="80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</row>
    <row r="494" spans="1:34" s="188" customFormat="1" ht="20.25" customHeight="1">
      <c r="A494" s="72"/>
      <c r="B494" s="73"/>
      <c r="C494" s="74"/>
      <c r="D494" s="94"/>
      <c r="E494" s="58"/>
      <c r="F494" s="58"/>
      <c r="G494" s="75"/>
      <c r="H494" s="76"/>
      <c r="I494" s="77"/>
      <c r="J494" s="78"/>
      <c r="K494" s="92"/>
      <c r="L494" s="79"/>
      <c r="M494" s="80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</row>
    <row r="495" spans="1:34" s="188" customFormat="1" ht="20.25" customHeight="1">
      <c r="A495" s="72"/>
      <c r="B495" s="73"/>
      <c r="C495" s="74"/>
      <c r="D495" s="94"/>
      <c r="E495" s="58"/>
      <c r="F495" s="58"/>
      <c r="G495" s="75"/>
      <c r="H495" s="76"/>
      <c r="I495" s="77"/>
      <c r="J495" s="78"/>
      <c r="K495" s="92"/>
      <c r="L495" s="79"/>
      <c r="M495" s="80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</row>
    <row r="496" spans="1:34" s="188" customFormat="1" ht="20.25" customHeight="1">
      <c r="A496" s="72"/>
      <c r="B496" s="73"/>
      <c r="C496" s="74"/>
      <c r="D496" s="94"/>
      <c r="E496" s="58"/>
      <c r="F496" s="58"/>
      <c r="G496" s="75"/>
      <c r="H496" s="76"/>
      <c r="I496" s="77"/>
      <c r="J496" s="78"/>
      <c r="K496" s="92"/>
      <c r="L496" s="79"/>
      <c r="M496" s="80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</row>
    <row r="497" spans="1:34" s="188" customFormat="1" ht="20.25" customHeight="1">
      <c r="A497" s="72"/>
      <c r="B497" s="73"/>
      <c r="C497" s="74"/>
      <c r="D497" s="94"/>
      <c r="E497" s="58"/>
      <c r="F497" s="58"/>
      <c r="G497" s="75"/>
      <c r="H497" s="76"/>
      <c r="I497" s="77"/>
      <c r="J497" s="78"/>
      <c r="K497" s="92"/>
      <c r="L497" s="79"/>
      <c r="M497" s="80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</row>
    <row r="498" spans="1:34" s="188" customFormat="1" ht="20.25" customHeight="1">
      <c r="A498" s="72"/>
      <c r="B498" s="73"/>
      <c r="C498" s="74"/>
      <c r="D498" s="94"/>
      <c r="E498" s="58"/>
      <c r="F498" s="58"/>
      <c r="G498" s="75"/>
      <c r="H498" s="76"/>
      <c r="I498" s="77"/>
      <c r="J498" s="78"/>
      <c r="K498" s="92"/>
      <c r="L498" s="79"/>
      <c r="M498" s="80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</row>
    <row r="499" spans="1:34" s="188" customFormat="1" ht="20.25" customHeight="1">
      <c r="A499" s="72"/>
      <c r="B499" s="73"/>
      <c r="C499" s="74"/>
      <c r="D499" s="94"/>
      <c r="E499" s="58"/>
      <c r="F499" s="58"/>
      <c r="G499" s="75"/>
      <c r="H499" s="76"/>
      <c r="I499" s="77"/>
      <c r="J499" s="78"/>
      <c r="K499" s="92"/>
      <c r="L499" s="79"/>
      <c r="M499" s="80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</row>
    <row r="500" spans="1:34" s="188" customFormat="1" ht="20.25" customHeight="1">
      <c r="A500" s="72"/>
      <c r="B500" s="73"/>
      <c r="C500" s="74"/>
      <c r="D500" s="94"/>
      <c r="E500" s="58"/>
      <c r="F500" s="58"/>
      <c r="G500" s="75"/>
      <c r="H500" s="76"/>
      <c r="I500" s="77"/>
      <c r="J500" s="78"/>
      <c r="K500" s="92"/>
      <c r="L500" s="79"/>
      <c r="M500" s="80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</row>
    <row r="501" spans="1:34" s="188" customFormat="1" ht="20.25" customHeight="1">
      <c r="A501" s="72"/>
      <c r="B501" s="73"/>
      <c r="C501" s="74"/>
      <c r="D501" s="94"/>
      <c r="E501" s="58"/>
      <c r="F501" s="58"/>
      <c r="G501" s="75"/>
      <c r="H501" s="76"/>
      <c r="I501" s="77"/>
      <c r="J501" s="78"/>
      <c r="K501" s="92"/>
      <c r="L501" s="79"/>
      <c r="M501" s="80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</row>
    <row r="502" spans="1:34" s="188" customFormat="1" ht="20.25" customHeight="1">
      <c r="A502" s="72"/>
      <c r="B502" s="73"/>
      <c r="C502" s="74"/>
      <c r="D502" s="94"/>
      <c r="E502" s="58"/>
      <c r="F502" s="58"/>
      <c r="G502" s="75"/>
      <c r="H502" s="76"/>
      <c r="I502" s="77"/>
      <c r="J502" s="78"/>
      <c r="K502" s="92"/>
      <c r="L502" s="79"/>
      <c r="M502" s="80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</row>
    <row r="503" spans="1:34" s="188" customFormat="1" ht="20.25" customHeight="1">
      <c r="A503" s="72"/>
      <c r="B503" s="73"/>
      <c r="C503" s="74"/>
      <c r="D503" s="94"/>
      <c r="E503" s="58"/>
      <c r="F503" s="58"/>
      <c r="G503" s="75"/>
      <c r="H503" s="76"/>
      <c r="I503" s="77"/>
      <c r="J503" s="78"/>
      <c r="K503" s="92"/>
      <c r="L503" s="79"/>
      <c r="M503" s="80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</row>
    <row r="504" spans="1:34" s="188" customFormat="1" ht="20.25" customHeight="1">
      <c r="A504" s="72"/>
      <c r="B504" s="73"/>
      <c r="C504" s="74"/>
      <c r="D504" s="94"/>
      <c r="E504" s="58"/>
      <c r="F504" s="58"/>
      <c r="G504" s="75"/>
      <c r="H504" s="76"/>
      <c r="I504" s="77"/>
      <c r="J504" s="78"/>
      <c r="K504" s="92"/>
      <c r="L504" s="79"/>
      <c r="M504" s="80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</row>
    <row r="505" spans="1:34" s="188" customFormat="1" ht="20.25" customHeight="1">
      <c r="A505" s="72"/>
      <c r="B505" s="73"/>
      <c r="C505" s="74"/>
      <c r="D505" s="94"/>
      <c r="E505" s="58"/>
      <c r="F505" s="58"/>
      <c r="G505" s="75"/>
      <c r="H505" s="76"/>
      <c r="I505" s="77"/>
      <c r="J505" s="78"/>
      <c r="K505" s="92"/>
      <c r="L505" s="79"/>
      <c r="M505" s="80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</row>
    <row r="506" spans="1:34" s="188" customFormat="1" ht="20.25" customHeight="1">
      <c r="A506" s="72"/>
      <c r="B506" s="73"/>
      <c r="C506" s="74"/>
      <c r="D506" s="94"/>
      <c r="E506" s="58"/>
      <c r="F506" s="58"/>
      <c r="G506" s="75"/>
      <c r="H506" s="76"/>
      <c r="I506" s="77"/>
      <c r="J506" s="78"/>
      <c r="K506" s="92"/>
      <c r="L506" s="79"/>
      <c r="M506" s="80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</row>
    <row r="507" spans="1:34" s="188" customFormat="1" ht="20.25" customHeight="1">
      <c r="A507" s="72"/>
      <c r="B507" s="73"/>
      <c r="C507" s="74"/>
      <c r="D507" s="94"/>
      <c r="E507" s="58"/>
      <c r="F507" s="58"/>
      <c r="G507" s="75"/>
      <c r="H507" s="76"/>
      <c r="I507" s="77"/>
      <c r="J507" s="78"/>
      <c r="K507" s="92"/>
      <c r="L507" s="79"/>
      <c r="M507" s="80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</row>
    <row r="508" spans="1:34" s="188" customFormat="1" ht="20.25" customHeight="1">
      <c r="A508" s="72"/>
      <c r="B508" s="73"/>
      <c r="C508" s="74"/>
      <c r="D508" s="94"/>
      <c r="E508" s="58"/>
      <c r="F508" s="58"/>
      <c r="G508" s="75"/>
      <c r="H508" s="76"/>
      <c r="I508" s="77"/>
      <c r="J508" s="78"/>
      <c r="K508" s="92"/>
      <c r="L508" s="79"/>
      <c r="M508" s="80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</row>
    <row r="509" spans="1:34" s="188" customFormat="1" ht="20.25" customHeight="1">
      <c r="A509" s="72"/>
      <c r="B509" s="73"/>
      <c r="C509" s="74"/>
      <c r="D509" s="94"/>
      <c r="E509" s="58"/>
      <c r="F509" s="58"/>
      <c r="G509" s="75"/>
      <c r="H509" s="76"/>
      <c r="I509" s="77"/>
      <c r="J509" s="78"/>
      <c r="K509" s="92"/>
      <c r="L509" s="79"/>
      <c r="M509" s="80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</row>
    <row r="510" spans="1:34" s="188" customFormat="1" ht="20.25" customHeight="1">
      <c r="A510" s="72"/>
      <c r="B510" s="73"/>
      <c r="C510" s="74"/>
      <c r="D510" s="94"/>
      <c r="E510" s="58"/>
      <c r="F510" s="58"/>
      <c r="G510" s="75"/>
      <c r="H510" s="76"/>
      <c r="I510" s="77"/>
      <c r="J510" s="78"/>
      <c r="K510" s="92"/>
      <c r="L510" s="79"/>
      <c r="M510" s="80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</row>
    <row r="511" spans="1:34" s="188" customFormat="1" ht="20.25" customHeight="1">
      <c r="A511" s="72"/>
      <c r="B511" s="73"/>
      <c r="C511" s="74"/>
      <c r="D511" s="94"/>
      <c r="E511" s="58"/>
      <c r="F511" s="58"/>
      <c r="G511" s="75"/>
      <c r="H511" s="76"/>
      <c r="I511" s="77"/>
      <c r="J511" s="78"/>
      <c r="K511" s="92"/>
      <c r="L511" s="79"/>
      <c r="M511" s="80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</row>
    <row r="512" spans="1:34" s="188" customFormat="1" ht="20.25" customHeight="1">
      <c r="A512" s="72"/>
      <c r="B512" s="73"/>
      <c r="C512" s="74"/>
      <c r="D512" s="94"/>
      <c r="E512" s="58"/>
      <c r="F512" s="58"/>
      <c r="G512" s="75"/>
      <c r="H512" s="76"/>
      <c r="I512" s="77"/>
      <c r="J512" s="78"/>
      <c r="K512" s="92"/>
      <c r="L512" s="79"/>
      <c r="M512" s="80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</row>
    <row r="513" spans="1:34" s="188" customFormat="1" ht="20.25" customHeight="1">
      <c r="A513" s="72"/>
      <c r="B513" s="73"/>
      <c r="C513" s="74"/>
      <c r="D513" s="94"/>
      <c r="E513" s="58"/>
      <c r="F513" s="58"/>
      <c r="G513" s="75"/>
      <c r="H513" s="76"/>
      <c r="I513" s="77"/>
      <c r="J513" s="78"/>
      <c r="K513" s="92"/>
      <c r="L513" s="79"/>
      <c r="M513" s="80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</row>
    <row r="514" spans="1:34" s="188" customFormat="1" ht="20.25" customHeight="1">
      <c r="A514" s="72"/>
      <c r="B514" s="73"/>
      <c r="C514" s="74"/>
      <c r="D514" s="94"/>
      <c r="E514" s="58"/>
      <c r="F514" s="58"/>
      <c r="G514" s="75"/>
      <c r="H514" s="76"/>
      <c r="I514" s="77"/>
      <c r="J514" s="78"/>
      <c r="K514" s="92"/>
      <c r="L514" s="79"/>
      <c r="M514" s="80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</row>
    <row r="515" spans="1:34" s="188" customFormat="1" ht="20.25" customHeight="1">
      <c r="A515" s="72"/>
      <c r="B515" s="73"/>
      <c r="C515" s="74"/>
      <c r="D515" s="94"/>
      <c r="E515" s="58"/>
      <c r="F515" s="58"/>
      <c r="G515" s="75"/>
      <c r="H515" s="76"/>
      <c r="I515" s="77"/>
      <c r="J515" s="78"/>
      <c r="K515" s="92"/>
      <c r="L515" s="79"/>
      <c r="M515" s="80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</row>
    <row r="516" spans="1:34" s="188" customFormat="1" ht="20.25" customHeight="1">
      <c r="A516" s="72"/>
      <c r="B516" s="73"/>
      <c r="C516" s="74"/>
      <c r="D516" s="94"/>
      <c r="E516" s="58"/>
      <c r="F516" s="58"/>
      <c r="G516" s="75"/>
      <c r="H516" s="76"/>
      <c r="I516" s="77"/>
      <c r="J516" s="78"/>
      <c r="K516" s="92"/>
      <c r="L516" s="79"/>
      <c r="M516" s="80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</row>
    <row r="517" spans="1:34" s="188" customFormat="1" ht="20.25" customHeight="1">
      <c r="A517" s="72"/>
      <c r="B517" s="73"/>
      <c r="C517" s="74"/>
      <c r="D517" s="94"/>
      <c r="E517" s="58"/>
      <c r="F517" s="58"/>
      <c r="G517" s="75"/>
      <c r="H517" s="76"/>
      <c r="I517" s="77"/>
      <c r="J517" s="78"/>
      <c r="K517" s="92"/>
      <c r="L517" s="79"/>
      <c r="M517" s="80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</row>
    <row r="518" spans="1:34" s="188" customFormat="1" ht="20.25" customHeight="1">
      <c r="A518" s="72"/>
      <c r="B518" s="73"/>
      <c r="C518" s="74"/>
      <c r="D518" s="94"/>
      <c r="E518" s="58"/>
      <c r="F518" s="58"/>
      <c r="G518" s="75"/>
      <c r="H518" s="76"/>
      <c r="I518" s="77"/>
      <c r="J518" s="78"/>
      <c r="K518" s="92"/>
      <c r="L518" s="79"/>
      <c r="M518" s="80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</row>
    <row r="519" spans="1:34" s="188" customFormat="1" ht="20.25" customHeight="1">
      <c r="A519" s="72"/>
      <c r="B519" s="73"/>
      <c r="C519" s="74"/>
      <c r="D519" s="94"/>
      <c r="E519" s="58"/>
      <c r="F519" s="58"/>
      <c r="G519" s="75"/>
      <c r="H519" s="76"/>
      <c r="I519" s="77"/>
      <c r="J519" s="78"/>
      <c r="K519" s="92"/>
      <c r="L519" s="79"/>
      <c r="M519" s="80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</row>
    <row r="520" spans="1:34" s="188" customFormat="1" ht="20.25" customHeight="1">
      <c r="A520" s="72"/>
      <c r="B520" s="73"/>
      <c r="C520" s="74"/>
      <c r="D520" s="94"/>
      <c r="E520" s="58"/>
      <c r="F520" s="58"/>
      <c r="G520" s="75"/>
      <c r="H520" s="76"/>
      <c r="I520" s="77"/>
      <c r="J520" s="78"/>
      <c r="K520" s="92"/>
      <c r="L520" s="79"/>
      <c r="M520" s="80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</row>
    <row r="521" spans="1:34" s="188" customFormat="1" ht="20.25" customHeight="1">
      <c r="A521" s="72"/>
      <c r="B521" s="73"/>
      <c r="C521" s="74"/>
      <c r="D521" s="94"/>
      <c r="E521" s="58"/>
      <c r="F521" s="58"/>
      <c r="G521" s="75"/>
      <c r="H521" s="76"/>
      <c r="I521" s="77"/>
      <c r="J521" s="78"/>
      <c r="K521" s="92"/>
      <c r="L521" s="79"/>
      <c r="M521" s="80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</row>
    <row r="522" spans="1:34" s="188" customFormat="1" ht="20.25" customHeight="1">
      <c r="A522" s="72"/>
      <c r="B522" s="73"/>
      <c r="C522" s="74"/>
      <c r="D522" s="94"/>
      <c r="E522" s="58"/>
      <c r="F522" s="58"/>
      <c r="G522" s="75"/>
      <c r="H522" s="76"/>
      <c r="I522" s="77"/>
      <c r="J522" s="78"/>
      <c r="K522" s="92"/>
      <c r="L522" s="79"/>
      <c r="M522" s="80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</row>
    <row r="523" spans="1:34" s="188" customFormat="1" ht="20.25" customHeight="1">
      <c r="A523" s="72"/>
      <c r="B523" s="73"/>
      <c r="C523" s="74"/>
      <c r="D523" s="94"/>
      <c r="E523" s="58"/>
      <c r="F523" s="58"/>
      <c r="G523" s="75"/>
      <c r="H523" s="76"/>
      <c r="I523" s="77"/>
      <c r="J523" s="78"/>
      <c r="K523" s="92"/>
      <c r="L523" s="79"/>
      <c r="M523" s="80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</row>
    <row r="524" spans="1:34" s="188" customFormat="1" ht="20.25" customHeight="1">
      <c r="A524" s="72"/>
      <c r="B524" s="73"/>
      <c r="C524" s="74"/>
      <c r="D524" s="94"/>
      <c r="E524" s="58"/>
      <c r="F524" s="58"/>
      <c r="G524" s="75"/>
      <c r="H524" s="76"/>
      <c r="I524" s="77"/>
      <c r="J524" s="78"/>
      <c r="K524" s="92"/>
      <c r="L524" s="79"/>
      <c r="M524" s="80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</row>
    <row r="525" spans="1:34" s="188" customFormat="1" ht="20.25" customHeight="1">
      <c r="A525" s="72"/>
      <c r="B525" s="73"/>
      <c r="C525" s="74"/>
      <c r="D525" s="94"/>
      <c r="E525" s="58"/>
      <c r="F525" s="58"/>
      <c r="G525" s="75"/>
      <c r="H525" s="76"/>
      <c r="I525" s="77"/>
      <c r="J525" s="78"/>
      <c r="K525" s="92"/>
      <c r="L525" s="79"/>
      <c r="M525" s="80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</row>
    <row r="526" spans="1:34" s="188" customFormat="1" ht="20.25" customHeight="1">
      <c r="A526" s="72"/>
      <c r="B526" s="73"/>
      <c r="C526" s="74"/>
      <c r="D526" s="94"/>
      <c r="E526" s="58"/>
      <c r="F526" s="58"/>
      <c r="G526" s="75"/>
      <c r="H526" s="76"/>
      <c r="I526" s="77"/>
      <c r="J526" s="78"/>
      <c r="K526" s="92"/>
      <c r="L526" s="79"/>
      <c r="M526" s="80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</row>
    <row r="527" spans="1:34" s="188" customFormat="1" ht="20.25" customHeight="1">
      <c r="A527" s="72"/>
      <c r="B527" s="73"/>
      <c r="C527" s="74"/>
      <c r="D527" s="94"/>
      <c r="E527" s="58"/>
      <c r="F527" s="58"/>
      <c r="G527" s="75"/>
      <c r="H527" s="76"/>
      <c r="I527" s="77"/>
      <c r="J527" s="78"/>
      <c r="K527" s="92"/>
      <c r="L527" s="79"/>
      <c r="M527" s="80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</row>
    <row r="528" spans="1:34" s="188" customFormat="1" ht="20.25" customHeight="1">
      <c r="A528" s="72"/>
      <c r="B528" s="73"/>
      <c r="C528" s="74"/>
      <c r="D528" s="94"/>
      <c r="E528" s="58"/>
      <c r="F528" s="58"/>
      <c r="G528" s="75"/>
      <c r="H528" s="76"/>
      <c r="I528" s="77"/>
      <c r="J528" s="78"/>
      <c r="K528" s="92"/>
      <c r="L528" s="79"/>
      <c r="M528" s="80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</row>
    <row r="529" spans="1:34" s="188" customFormat="1" ht="20.25" customHeight="1">
      <c r="A529" s="72"/>
      <c r="B529" s="73"/>
      <c r="C529" s="74"/>
      <c r="D529" s="94"/>
      <c r="E529" s="58"/>
      <c r="F529" s="58"/>
      <c r="G529" s="75"/>
      <c r="H529" s="76"/>
      <c r="I529" s="77"/>
      <c r="J529" s="78"/>
      <c r="K529" s="92"/>
      <c r="L529" s="79"/>
      <c r="M529" s="80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</row>
    <row r="530" spans="1:34" s="188" customFormat="1" ht="20.25" customHeight="1">
      <c r="A530" s="72"/>
      <c r="B530" s="73"/>
      <c r="C530" s="74"/>
      <c r="D530" s="94"/>
      <c r="E530" s="58"/>
      <c r="F530" s="58"/>
      <c r="G530" s="75"/>
      <c r="H530" s="76"/>
      <c r="I530" s="77"/>
      <c r="J530" s="78"/>
      <c r="K530" s="92"/>
      <c r="L530" s="79"/>
      <c r="M530" s="80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</row>
    <row r="531" spans="1:34" s="188" customFormat="1" ht="20.25" customHeight="1">
      <c r="A531" s="72"/>
      <c r="B531" s="73"/>
      <c r="C531" s="74"/>
      <c r="D531" s="94"/>
      <c r="E531" s="58"/>
      <c r="F531" s="58"/>
      <c r="G531" s="75"/>
      <c r="H531" s="76"/>
      <c r="I531" s="77"/>
      <c r="J531" s="78"/>
      <c r="K531" s="92"/>
      <c r="L531" s="79"/>
      <c r="M531" s="80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</row>
    <row r="532" spans="1:34" s="188" customFormat="1" ht="20.25" customHeight="1">
      <c r="A532" s="72"/>
      <c r="B532" s="73"/>
      <c r="C532" s="74"/>
      <c r="D532" s="94"/>
      <c r="E532" s="58"/>
      <c r="F532" s="58"/>
      <c r="G532" s="75"/>
      <c r="H532" s="76"/>
      <c r="I532" s="77"/>
      <c r="J532" s="78"/>
      <c r="K532" s="92"/>
      <c r="L532" s="79"/>
      <c r="M532" s="80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</row>
    <row r="533" spans="1:34" s="188" customFormat="1" ht="20.25" customHeight="1">
      <c r="A533" s="72"/>
      <c r="B533" s="73"/>
      <c r="C533" s="74"/>
      <c r="D533" s="94"/>
      <c r="E533" s="58"/>
      <c r="F533" s="58"/>
      <c r="G533" s="75"/>
      <c r="H533" s="76"/>
      <c r="I533" s="77"/>
      <c r="J533" s="78"/>
      <c r="K533" s="92"/>
      <c r="L533" s="79"/>
      <c r="M533" s="80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</row>
    <row r="534" spans="1:34" s="188" customFormat="1" ht="20.25" customHeight="1">
      <c r="A534" s="72"/>
      <c r="B534" s="73"/>
      <c r="C534" s="74"/>
      <c r="D534" s="94"/>
      <c r="E534" s="58"/>
      <c r="F534" s="58"/>
      <c r="G534" s="75"/>
      <c r="H534" s="76"/>
      <c r="I534" s="77"/>
      <c r="J534" s="78"/>
      <c r="K534" s="92"/>
      <c r="L534" s="79"/>
      <c r="M534" s="80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</row>
    <row r="535" spans="1:34" s="188" customFormat="1" ht="20.25" customHeight="1">
      <c r="A535" s="72"/>
      <c r="B535" s="73"/>
      <c r="C535" s="74"/>
      <c r="D535" s="94"/>
      <c r="E535" s="58"/>
      <c r="F535" s="58"/>
      <c r="G535" s="75"/>
      <c r="H535" s="76"/>
      <c r="I535" s="77"/>
      <c r="J535" s="78"/>
      <c r="K535" s="92"/>
      <c r="L535" s="79"/>
      <c r="M535" s="80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</row>
    <row r="536" spans="1:34" s="188" customFormat="1" ht="20.25" customHeight="1">
      <c r="A536" s="72"/>
      <c r="B536" s="73"/>
      <c r="C536" s="74"/>
      <c r="D536" s="94"/>
      <c r="E536" s="58"/>
      <c r="F536" s="58"/>
      <c r="G536" s="75"/>
      <c r="H536" s="76"/>
      <c r="I536" s="77"/>
      <c r="J536" s="78"/>
      <c r="K536" s="92"/>
      <c r="L536" s="79"/>
      <c r="M536" s="80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</row>
    <row r="537" spans="1:34" s="188" customFormat="1" ht="20.25" customHeight="1">
      <c r="A537" s="72"/>
      <c r="B537" s="73"/>
      <c r="C537" s="74"/>
      <c r="D537" s="94"/>
      <c r="E537" s="58"/>
      <c r="F537" s="58"/>
      <c r="G537" s="75"/>
      <c r="H537" s="76"/>
      <c r="I537" s="77"/>
      <c r="J537" s="78"/>
      <c r="K537" s="92"/>
      <c r="L537" s="79"/>
      <c r="M537" s="80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</row>
    <row r="538" spans="1:34" s="188" customFormat="1" ht="20.25" customHeight="1">
      <c r="A538" s="72"/>
      <c r="B538" s="73"/>
      <c r="C538" s="74"/>
      <c r="D538" s="94"/>
      <c r="E538" s="58"/>
      <c r="F538" s="58"/>
      <c r="G538" s="75"/>
      <c r="H538" s="76"/>
      <c r="I538" s="77"/>
      <c r="J538" s="78"/>
      <c r="K538" s="92"/>
      <c r="L538" s="79"/>
      <c r="M538" s="80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</row>
    <row r="539" spans="1:34" s="188" customFormat="1" ht="20.25" customHeight="1">
      <c r="A539" s="72"/>
      <c r="B539" s="73"/>
      <c r="C539" s="74"/>
      <c r="D539" s="94"/>
      <c r="E539" s="58"/>
      <c r="F539" s="58"/>
      <c r="G539" s="75"/>
      <c r="H539" s="76"/>
      <c r="I539" s="77"/>
      <c r="J539" s="78"/>
      <c r="K539" s="92"/>
      <c r="L539" s="79"/>
      <c r="M539" s="80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</row>
    <row r="540" spans="1:34" s="188" customFormat="1" ht="20.25" customHeight="1">
      <c r="A540" s="72"/>
      <c r="B540" s="73"/>
      <c r="C540" s="74"/>
      <c r="D540" s="94"/>
      <c r="E540" s="58"/>
      <c r="F540" s="58"/>
      <c r="G540" s="75"/>
      <c r="H540" s="76"/>
      <c r="I540" s="77"/>
      <c r="J540" s="78"/>
      <c r="K540" s="92"/>
      <c r="L540" s="79"/>
      <c r="M540" s="80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</row>
    <row r="541" spans="1:34" s="188" customFormat="1" ht="20.25" customHeight="1">
      <c r="A541" s="72"/>
      <c r="B541" s="73"/>
      <c r="C541" s="74"/>
      <c r="D541" s="94"/>
      <c r="E541" s="58"/>
      <c r="F541" s="58"/>
      <c r="G541" s="75"/>
      <c r="H541" s="76"/>
      <c r="I541" s="77"/>
      <c r="J541" s="78"/>
      <c r="K541" s="92"/>
      <c r="L541" s="79"/>
      <c r="M541" s="80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</row>
    <row r="542" spans="1:34" s="188" customFormat="1" ht="20.25" customHeight="1">
      <c r="A542" s="72"/>
      <c r="B542" s="73"/>
      <c r="C542" s="74"/>
      <c r="D542" s="94"/>
      <c r="E542" s="58"/>
      <c r="F542" s="58"/>
      <c r="G542" s="75"/>
      <c r="H542" s="76"/>
      <c r="I542" s="77"/>
      <c r="J542" s="78"/>
      <c r="K542" s="92"/>
      <c r="L542" s="79"/>
      <c r="M542" s="80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</row>
    <row r="543" spans="1:34" s="188" customFormat="1" ht="20.25" customHeight="1">
      <c r="A543" s="72"/>
      <c r="B543" s="73"/>
      <c r="C543" s="74"/>
      <c r="D543" s="94"/>
      <c r="E543" s="58"/>
      <c r="F543" s="58"/>
      <c r="G543" s="75"/>
      <c r="H543" s="76"/>
      <c r="I543" s="77"/>
      <c r="J543" s="78"/>
      <c r="K543" s="92"/>
      <c r="L543" s="79"/>
      <c r="M543" s="80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</row>
    <row r="544" spans="1:34" s="188" customFormat="1" ht="20.25" customHeight="1">
      <c r="A544" s="72"/>
      <c r="B544" s="73"/>
      <c r="C544" s="74"/>
      <c r="D544" s="94"/>
      <c r="E544" s="58"/>
      <c r="F544" s="58"/>
      <c r="G544" s="75"/>
      <c r="H544" s="76"/>
      <c r="I544" s="77"/>
      <c r="J544" s="78"/>
      <c r="K544" s="92"/>
      <c r="L544" s="79"/>
      <c r="M544" s="80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</row>
    <row r="545" spans="1:34" s="188" customFormat="1" ht="20.25" customHeight="1">
      <c r="A545" s="72"/>
      <c r="B545" s="73"/>
      <c r="C545" s="74"/>
      <c r="D545" s="94"/>
      <c r="E545" s="58"/>
      <c r="F545" s="58"/>
      <c r="G545" s="75"/>
      <c r="H545" s="76"/>
      <c r="I545" s="77"/>
      <c r="J545" s="78"/>
      <c r="K545" s="92"/>
      <c r="L545" s="79"/>
      <c r="M545" s="80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</row>
    <row r="546" spans="1:34" s="188" customFormat="1" ht="20.25" customHeight="1">
      <c r="A546" s="72"/>
      <c r="B546" s="73"/>
      <c r="C546" s="74"/>
      <c r="D546" s="94"/>
      <c r="E546" s="58"/>
      <c r="F546" s="58"/>
      <c r="G546" s="75"/>
      <c r="H546" s="76"/>
      <c r="I546" s="77"/>
      <c r="J546" s="78"/>
      <c r="K546" s="92"/>
      <c r="L546" s="79"/>
      <c r="M546" s="80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</row>
    <row r="547" spans="1:34" s="188" customFormat="1" ht="20.25" customHeight="1">
      <c r="A547" s="72"/>
      <c r="B547" s="73"/>
      <c r="C547" s="74"/>
      <c r="D547" s="94"/>
      <c r="E547" s="58"/>
      <c r="F547" s="58"/>
      <c r="G547" s="75"/>
      <c r="H547" s="76"/>
      <c r="I547" s="77"/>
      <c r="J547" s="78"/>
      <c r="K547" s="92"/>
      <c r="L547" s="79"/>
      <c r="M547" s="80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</row>
    <row r="548" spans="1:34" s="188" customFormat="1" ht="20.25" customHeight="1">
      <c r="A548" s="72"/>
      <c r="B548" s="73"/>
      <c r="C548" s="74"/>
      <c r="D548" s="94"/>
      <c r="E548" s="58"/>
      <c r="F548" s="58"/>
      <c r="G548" s="75"/>
      <c r="H548" s="76"/>
      <c r="I548" s="77"/>
      <c r="J548" s="78"/>
      <c r="K548" s="92"/>
      <c r="L548" s="79"/>
      <c r="M548" s="80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</row>
    <row r="549" spans="1:34" s="188" customFormat="1" ht="20.25" customHeight="1">
      <c r="A549" s="72"/>
      <c r="B549" s="73"/>
      <c r="C549" s="74"/>
      <c r="D549" s="94"/>
      <c r="E549" s="58"/>
      <c r="F549" s="58"/>
      <c r="G549" s="75"/>
      <c r="H549" s="76"/>
      <c r="I549" s="77"/>
      <c r="J549" s="78"/>
      <c r="K549" s="92"/>
      <c r="L549" s="79"/>
      <c r="M549" s="80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</row>
    <row r="550" spans="1:34" s="188" customFormat="1" ht="20.25" customHeight="1">
      <c r="A550" s="72"/>
      <c r="B550" s="73"/>
      <c r="C550" s="74"/>
      <c r="D550" s="94"/>
      <c r="E550" s="58"/>
      <c r="F550" s="58"/>
      <c r="G550" s="75"/>
      <c r="H550" s="76"/>
      <c r="I550" s="77"/>
      <c r="J550" s="78"/>
      <c r="K550" s="92"/>
      <c r="L550" s="79"/>
      <c r="M550" s="80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</row>
    <row r="551" spans="1:34" s="188" customFormat="1" ht="20.25" customHeight="1">
      <c r="A551" s="72"/>
      <c r="B551" s="73"/>
      <c r="C551" s="74"/>
      <c r="D551" s="94"/>
      <c r="E551" s="58"/>
      <c r="F551" s="58"/>
      <c r="G551" s="75"/>
      <c r="H551" s="76"/>
      <c r="I551" s="77"/>
      <c r="J551" s="78"/>
      <c r="K551" s="92"/>
      <c r="L551" s="79"/>
      <c r="M551" s="80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</row>
    <row r="552" spans="1:34" s="188" customFormat="1" ht="20.25" customHeight="1">
      <c r="A552" s="72"/>
      <c r="B552" s="73"/>
      <c r="C552" s="74"/>
      <c r="D552" s="94"/>
      <c r="E552" s="58"/>
      <c r="F552" s="58"/>
      <c r="G552" s="75"/>
      <c r="H552" s="76"/>
      <c r="I552" s="77"/>
      <c r="J552" s="78"/>
      <c r="K552" s="92"/>
      <c r="L552" s="79"/>
      <c r="M552" s="80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</row>
    <row r="553" spans="1:34" s="188" customFormat="1" ht="20.25" customHeight="1">
      <c r="A553" s="72"/>
      <c r="B553" s="73"/>
      <c r="C553" s="74"/>
      <c r="D553" s="94"/>
      <c r="E553" s="58"/>
      <c r="F553" s="58"/>
      <c r="G553" s="75"/>
      <c r="H553" s="76"/>
      <c r="I553" s="77"/>
      <c r="J553" s="78"/>
      <c r="K553" s="92"/>
      <c r="L553" s="79"/>
      <c r="M553" s="80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</row>
    <row r="554" spans="1:34" s="188" customFormat="1" ht="20.25" customHeight="1">
      <c r="A554" s="72"/>
      <c r="B554" s="73"/>
      <c r="C554" s="74"/>
      <c r="D554" s="94"/>
      <c r="E554" s="58"/>
      <c r="F554" s="58"/>
      <c r="G554" s="75"/>
      <c r="H554" s="76"/>
      <c r="I554" s="77"/>
      <c r="J554" s="78"/>
      <c r="K554" s="92"/>
      <c r="L554" s="79"/>
      <c r="M554" s="80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</row>
    <row r="555" spans="1:34" s="188" customFormat="1" ht="20.25" customHeight="1">
      <c r="A555" s="72"/>
      <c r="B555" s="73"/>
      <c r="C555" s="74"/>
      <c r="D555" s="94"/>
      <c r="E555" s="58"/>
      <c r="F555" s="58"/>
      <c r="G555" s="75"/>
      <c r="H555" s="76"/>
      <c r="I555" s="77"/>
      <c r="J555" s="78"/>
      <c r="K555" s="92"/>
      <c r="L555" s="79"/>
      <c r="M555" s="80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</row>
    <row r="556" spans="1:34" s="188" customFormat="1" ht="20.25" customHeight="1">
      <c r="A556" s="72"/>
      <c r="B556" s="73"/>
      <c r="C556" s="74"/>
      <c r="D556" s="94"/>
      <c r="E556" s="58"/>
      <c r="F556" s="58"/>
      <c r="G556" s="75"/>
      <c r="H556" s="76"/>
      <c r="I556" s="77"/>
      <c r="J556" s="78"/>
      <c r="K556" s="92"/>
      <c r="L556" s="79"/>
      <c r="M556" s="80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</row>
    <row r="557" spans="1:34" s="188" customFormat="1" ht="20.25" customHeight="1">
      <c r="A557" s="72"/>
      <c r="B557" s="73"/>
      <c r="C557" s="74"/>
      <c r="D557" s="94"/>
      <c r="E557" s="58"/>
      <c r="F557" s="58"/>
      <c r="G557" s="75"/>
      <c r="H557" s="76"/>
      <c r="I557" s="77"/>
      <c r="J557" s="78"/>
      <c r="K557" s="92"/>
      <c r="L557" s="79"/>
      <c r="M557" s="80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</row>
    <row r="558" spans="1:34" s="188" customFormat="1" ht="20.25" customHeight="1">
      <c r="A558" s="72"/>
      <c r="B558" s="73"/>
      <c r="C558" s="74"/>
      <c r="D558" s="94"/>
      <c r="E558" s="58"/>
      <c r="F558" s="58"/>
      <c r="G558" s="75"/>
      <c r="H558" s="76"/>
      <c r="I558" s="77"/>
      <c r="J558" s="78"/>
      <c r="K558" s="92"/>
      <c r="L558" s="79"/>
      <c r="M558" s="80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</row>
    <row r="559" spans="1:34" s="188" customFormat="1" ht="20.25" customHeight="1">
      <c r="A559" s="72"/>
      <c r="B559" s="73"/>
      <c r="C559" s="74"/>
      <c r="D559" s="94"/>
      <c r="E559" s="58"/>
      <c r="F559" s="58"/>
      <c r="G559" s="75"/>
      <c r="H559" s="76"/>
      <c r="I559" s="77"/>
      <c r="J559" s="78"/>
      <c r="K559" s="92"/>
      <c r="L559" s="79"/>
      <c r="M559" s="80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</row>
    <row r="560" spans="1:34" s="188" customFormat="1" ht="20.25" customHeight="1">
      <c r="A560" s="72"/>
      <c r="B560" s="73"/>
      <c r="C560" s="74"/>
      <c r="D560" s="94"/>
      <c r="E560" s="58"/>
      <c r="F560" s="58"/>
      <c r="G560" s="75"/>
      <c r="H560" s="76"/>
      <c r="I560" s="77"/>
      <c r="J560" s="78"/>
      <c r="K560" s="92"/>
      <c r="L560" s="79"/>
      <c r="M560" s="80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</row>
    <row r="561" spans="1:34" s="188" customFormat="1" ht="20.25" customHeight="1">
      <c r="A561" s="72"/>
      <c r="B561" s="73"/>
      <c r="C561" s="74"/>
      <c r="D561" s="94"/>
      <c r="E561" s="58"/>
      <c r="F561" s="58"/>
      <c r="G561" s="75"/>
      <c r="H561" s="76"/>
      <c r="I561" s="77"/>
      <c r="J561" s="78"/>
      <c r="K561" s="92"/>
      <c r="L561" s="79"/>
      <c r="M561" s="80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</row>
    <row r="562" spans="1:34" s="188" customFormat="1" ht="20.25" customHeight="1">
      <c r="A562" s="72"/>
      <c r="B562" s="73"/>
      <c r="C562" s="74"/>
      <c r="D562" s="94"/>
      <c r="E562" s="58"/>
      <c r="F562" s="58"/>
      <c r="G562" s="75"/>
      <c r="H562" s="76"/>
      <c r="I562" s="77"/>
      <c r="J562" s="78"/>
      <c r="K562" s="92"/>
      <c r="L562" s="79"/>
      <c r="M562" s="80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</row>
    <row r="563" spans="1:34" s="188" customFormat="1" ht="20.25" customHeight="1">
      <c r="A563" s="72"/>
      <c r="B563" s="73"/>
      <c r="C563" s="74"/>
      <c r="D563" s="94"/>
      <c r="E563" s="58"/>
      <c r="F563" s="58"/>
      <c r="G563" s="75"/>
      <c r="H563" s="76"/>
      <c r="I563" s="77"/>
      <c r="J563" s="78"/>
      <c r="K563" s="92"/>
      <c r="L563" s="79"/>
      <c r="M563" s="80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</row>
    <row r="564" spans="1:34" s="188" customFormat="1" ht="20.25" customHeight="1">
      <c r="A564" s="72"/>
      <c r="B564" s="73"/>
      <c r="C564" s="74"/>
      <c r="D564" s="94"/>
      <c r="E564" s="58"/>
      <c r="F564" s="58"/>
      <c r="G564" s="75"/>
      <c r="H564" s="76"/>
      <c r="I564" s="77"/>
      <c r="J564" s="78"/>
      <c r="K564" s="92"/>
      <c r="L564" s="79"/>
      <c r="M564" s="80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</row>
    <row r="565" spans="1:34" s="188" customFormat="1" ht="20.25" customHeight="1">
      <c r="A565" s="72"/>
      <c r="B565" s="73"/>
      <c r="C565" s="74"/>
      <c r="D565" s="94"/>
      <c r="E565" s="58"/>
      <c r="F565" s="58"/>
      <c r="G565" s="75"/>
      <c r="H565" s="76"/>
      <c r="I565" s="77"/>
      <c r="J565" s="78"/>
      <c r="K565" s="92"/>
      <c r="L565" s="79"/>
      <c r="M565" s="80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</row>
    <row r="566" spans="1:34" s="188" customFormat="1" ht="20.25" customHeight="1">
      <c r="A566" s="72"/>
      <c r="B566" s="73"/>
      <c r="C566" s="74"/>
      <c r="D566" s="94"/>
      <c r="E566" s="58"/>
      <c r="F566" s="58"/>
      <c r="G566" s="75"/>
      <c r="H566" s="76"/>
      <c r="I566" s="77"/>
      <c r="J566" s="78"/>
      <c r="K566" s="92"/>
      <c r="L566" s="79"/>
      <c r="M566" s="80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</row>
    <row r="567" spans="1:34" s="188" customFormat="1" ht="20.25" customHeight="1">
      <c r="A567" s="72"/>
      <c r="B567" s="73"/>
      <c r="C567" s="74"/>
      <c r="D567" s="94"/>
      <c r="E567" s="58"/>
      <c r="F567" s="58"/>
      <c r="G567" s="75"/>
      <c r="H567" s="76"/>
      <c r="I567" s="77"/>
      <c r="J567" s="78"/>
      <c r="K567" s="92"/>
      <c r="L567" s="79"/>
      <c r="M567" s="80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</row>
    <row r="568" spans="1:34" s="188" customFormat="1" ht="20.25" customHeight="1">
      <c r="A568" s="72"/>
      <c r="B568" s="73"/>
      <c r="C568" s="74"/>
      <c r="D568" s="94"/>
      <c r="E568" s="58"/>
      <c r="F568" s="58"/>
      <c r="G568" s="75"/>
      <c r="H568" s="76"/>
      <c r="I568" s="77"/>
      <c r="J568" s="78"/>
      <c r="K568" s="92"/>
      <c r="L568" s="79"/>
      <c r="M568" s="80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</row>
    <row r="569" spans="1:34" s="188" customFormat="1" ht="20.25" customHeight="1">
      <c r="A569" s="72"/>
      <c r="B569" s="73"/>
      <c r="C569" s="74"/>
      <c r="D569" s="94"/>
      <c r="E569" s="58"/>
      <c r="F569" s="58"/>
      <c r="G569" s="75"/>
      <c r="H569" s="76"/>
      <c r="I569" s="77"/>
      <c r="J569" s="78"/>
      <c r="K569" s="92"/>
      <c r="L569" s="79"/>
      <c r="M569" s="80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</row>
    <row r="570" spans="1:34" s="188" customFormat="1" ht="20.25" customHeight="1">
      <c r="A570" s="72"/>
      <c r="B570" s="73"/>
      <c r="C570" s="74"/>
      <c r="D570" s="94"/>
      <c r="E570" s="58"/>
      <c r="F570" s="58"/>
      <c r="G570" s="75"/>
      <c r="H570" s="76"/>
      <c r="I570" s="77"/>
      <c r="J570" s="78"/>
      <c r="K570" s="92"/>
      <c r="L570" s="79"/>
      <c r="M570" s="80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</row>
    <row r="571" spans="1:34" s="188" customFormat="1" ht="20.25" customHeight="1">
      <c r="A571" s="72"/>
      <c r="B571" s="73"/>
      <c r="C571" s="74"/>
      <c r="D571" s="94"/>
      <c r="E571" s="58"/>
      <c r="F571" s="58"/>
      <c r="G571" s="75"/>
      <c r="H571" s="76"/>
      <c r="I571" s="77"/>
      <c r="J571" s="78"/>
      <c r="K571" s="92"/>
      <c r="L571" s="79"/>
      <c r="M571" s="80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</row>
    <row r="572" spans="1:34" s="188" customFormat="1" ht="20.25" customHeight="1">
      <c r="A572" s="72"/>
      <c r="B572" s="73"/>
      <c r="C572" s="74"/>
      <c r="D572" s="94"/>
      <c r="E572" s="58"/>
      <c r="F572" s="58"/>
      <c r="G572" s="75"/>
      <c r="H572" s="76"/>
      <c r="I572" s="77"/>
      <c r="J572" s="78"/>
      <c r="K572" s="92"/>
      <c r="L572" s="79"/>
      <c r="M572" s="80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</row>
    <row r="573" spans="1:34" s="188" customFormat="1" ht="20.25" customHeight="1">
      <c r="A573" s="72"/>
      <c r="B573" s="73"/>
      <c r="C573" s="74"/>
      <c r="D573" s="94"/>
      <c r="E573" s="58"/>
      <c r="F573" s="58"/>
      <c r="G573" s="75"/>
      <c r="H573" s="76"/>
      <c r="I573" s="77"/>
      <c r="J573" s="78"/>
      <c r="K573" s="92"/>
      <c r="L573" s="79"/>
      <c r="M573" s="80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</row>
    <row r="574" spans="1:34" s="188" customFormat="1" ht="20.25" customHeight="1">
      <c r="A574" s="72"/>
      <c r="B574" s="73"/>
      <c r="C574" s="74"/>
      <c r="D574" s="94"/>
      <c r="E574" s="58"/>
      <c r="F574" s="58"/>
      <c r="G574" s="75"/>
      <c r="H574" s="76"/>
      <c r="I574" s="77"/>
      <c r="J574" s="78"/>
      <c r="K574" s="92"/>
      <c r="L574" s="79"/>
      <c r="M574" s="80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</row>
    <row r="575" spans="1:34" s="188" customFormat="1" ht="20.25" customHeight="1">
      <c r="A575" s="72"/>
      <c r="B575" s="73"/>
      <c r="C575" s="74"/>
      <c r="D575" s="94"/>
      <c r="E575" s="58"/>
      <c r="F575" s="58"/>
      <c r="G575" s="75"/>
      <c r="H575" s="76"/>
      <c r="I575" s="77"/>
      <c r="J575" s="78"/>
      <c r="K575" s="92"/>
      <c r="L575" s="79"/>
      <c r="M575" s="80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</row>
    <row r="576" spans="1:34" s="188" customFormat="1" ht="20.25" customHeight="1">
      <c r="A576" s="72"/>
      <c r="B576" s="73"/>
      <c r="C576" s="74"/>
      <c r="D576" s="94"/>
      <c r="E576" s="58"/>
      <c r="F576" s="58"/>
      <c r="G576" s="75"/>
      <c r="H576" s="76"/>
      <c r="I576" s="77"/>
      <c r="J576" s="78"/>
      <c r="K576" s="92"/>
      <c r="L576" s="79"/>
      <c r="M576" s="80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</row>
    <row r="577" spans="1:34" s="188" customFormat="1" ht="20.25" customHeight="1">
      <c r="A577" s="72"/>
      <c r="B577" s="73"/>
      <c r="C577" s="74"/>
      <c r="D577" s="94"/>
      <c r="E577" s="58"/>
      <c r="F577" s="58"/>
      <c r="G577" s="75"/>
      <c r="H577" s="76"/>
      <c r="I577" s="77"/>
      <c r="J577" s="78"/>
      <c r="K577" s="92"/>
      <c r="L577" s="79"/>
      <c r="M577" s="80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</row>
    <row r="578" spans="1:34" s="188" customFormat="1" ht="20.25" customHeight="1">
      <c r="A578" s="72"/>
      <c r="B578" s="73"/>
      <c r="C578" s="74"/>
      <c r="D578" s="94"/>
      <c r="E578" s="58"/>
      <c r="F578" s="58"/>
      <c r="G578" s="75"/>
      <c r="H578" s="76"/>
      <c r="I578" s="77"/>
      <c r="J578" s="78"/>
      <c r="K578" s="92"/>
      <c r="L578" s="79"/>
      <c r="M578" s="80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</row>
    <row r="579" spans="1:34" s="188" customFormat="1" ht="20.25" customHeight="1">
      <c r="A579" s="72"/>
      <c r="B579" s="73"/>
      <c r="C579" s="74"/>
      <c r="D579" s="94"/>
      <c r="E579" s="58"/>
      <c r="F579" s="58"/>
      <c r="G579" s="75"/>
      <c r="H579" s="76"/>
      <c r="I579" s="77"/>
      <c r="J579" s="78"/>
      <c r="K579" s="92"/>
      <c r="L579" s="79"/>
      <c r="M579" s="80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</row>
    <row r="580" spans="1:34" s="188" customFormat="1" ht="20.25" customHeight="1">
      <c r="A580" s="72"/>
      <c r="B580" s="73"/>
      <c r="C580" s="74"/>
      <c r="D580" s="94"/>
      <c r="E580" s="58"/>
      <c r="F580" s="58"/>
      <c r="G580" s="75"/>
      <c r="H580" s="76"/>
      <c r="I580" s="77"/>
      <c r="J580" s="78"/>
      <c r="K580" s="92"/>
      <c r="L580" s="79"/>
      <c r="M580" s="80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</row>
    <row r="581" spans="1:34" s="188" customFormat="1" ht="20.25" customHeight="1">
      <c r="A581" s="72"/>
      <c r="B581" s="73"/>
      <c r="C581" s="74"/>
      <c r="D581" s="94"/>
      <c r="E581" s="58"/>
      <c r="F581" s="58"/>
      <c r="G581" s="75"/>
      <c r="H581" s="76"/>
      <c r="I581" s="77"/>
      <c r="J581" s="78"/>
      <c r="K581" s="92"/>
      <c r="L581" s="79"/>
      <c r="M581" s="80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</row>
    <row r="582" spans="1:34" s="188" customFormat="1" ht="20.25" customHeight="1">
      <c r="A582" s="72"/>
      <c r="B582" s="73"/>
      <c r="C582" s="74"/>
      <c r="D582" s="94"/>
      <c r="E582" s="58"/>
      <c r="F582" s="58"/>
      <c r="G582" s="75"/>
      <c r="H582" s="76"/>
      <c r="I582" s="77"/>
      <c r="J582" s="78"/>
      <c r="K582" s="92"/>
      <c r="L582" s="79"/>
      <c r="M582" s="80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</row>
    <row r="583" spans="1:34" s="188" customFormat="1" ht="20.25" customHeight="1">
      <c r="A583" s="72"/>
      <c r="B583" s="73"/>
      <c r="C583" s="74"/>
      <c r="D583" s="94"/>
      <c r="E583" s="58"/>
      <c r="F583" s="58"/>
      <c r="G583" s="75"/>
      <c r="H583" s="76"/>
      <c r="I583" s="77"/>
      <c r="J583" s="78"/>
      <c r="K583" s="92"/>
      <c r="L583" s="79"/>
      <c r="M583" s="80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</row>
    <row r="584" spans="1:34" s="188" customFormat="1" ht="20.25" customHeight="1">
      <c r="A584" s="72"/>
      <c r="B584" s="73"/>
      <c r="C584" s="74"/>
      <c r="D584" s="94"/>
      <c r="E584" s="58"/>
      <c r="F584" s="58"/>
      <c r="G584" s="75"/>
      <c r="H584" s="76"/>
      <c r="I584" s="77"/>
      <c r="J584" s="78"/>
      <c r="K584" s="92"/>
      <c r="L584" s="79"/>
      <c r="M584" s="80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</row>
    <row r="585" spans="1:34" s="188" customFormat="1" ht="20.25" customHeight="1">
      <c r="A585" s="72"/>
      <c r="B585" s="73"/>
      <c r="C585" s="74"/>
      <c r="D585" s="94"/>
      <c r="E585" s="58"/>
      <c r="F585" s="58"/>
      <c r="G585" s="75"/>
      <c r="H585" s="76"/>
      <c r="I585" s="77"/>
      <c r="J585" s="78"/>
      <c r="K585" s="92"/>
      <c r="L585" s="79"/>
      <c r="M585" s="80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</row>
    <row r="586" spans="1:34" s="188" customFormat="1" ht="20.25" customHeight="1">
      <c r="A586" s="72"/>
      <c r="B586" s="73"/>
      <c r="C586" s="74"/>
      <c r="D586" s="94"/>
      <c r="E586" s="58"/>
      <c r="F586" s="58"/>
      <c r="G586" s="75"/>
      <c r="H586" s="76"/>
      <c r="I586" s="77"/>
      <c r="J586" s="78"/>
      <c r="K586" s="92"/>
      <c r="L586" s="79"/>
      <c r="M586" s="80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</row>
    <row r="587" spans="1:34" s="188" customFormat="1" ht="20.25" customHeight="1">
      <c r="A587" s="72"/>
      <c r="B587" s="73"/>
      <c r="C587" s="74"/>
      <c r="D587" s="94"/>
      <c r="E587" s="58"/>
      <c r="F587" s="58"/>
      <c r="G587" s="75"/>
      <c r="H587" s="76"/>
      <c r="I587" s="77"/>
      <c r="J587" s="78"/>
      <c r="K587" s="92"/>
      <c r="L587" s="79"/>
      <c r="M587" s="80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</row>
    <row r="588" spans="1:34" s="188" customFormat="1" ht="20.25" customHeight="1">
      <c r="A588" s="72"/>
      <c r="B588" s="73"/>
      <c r="C588" s="74"/>
      <c r="D588" s="94"/>
      <c r="E588" s="58"/>
      <c r="F588" s="58"/>
      <c r="G588" s="75"/>
      <c r="H588" s="76"/>
      <c r="I588" s="77"/>
      <c r="J588" s="78"/>
      <c r="K588" s="92"/>
      <c r="L588" s="79"/>
      <c r="M588" s="80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</row>
    <row r="589" spans="1:34" s="188" customFormat="1" ht="20.25" customHeight="1">
      <c r="A589" s="72"/>
      <c r="B589" s="73"/>
      <c r="C589" s="74"/>
      <c r="D589" s="94"/>
      <c r="E589" s="58"/>
      <c r="F589" s="58"/>
      <c r="G589" s="75"/>
      <c r="H589" s="76"/>
      <c r="I589" s="77"/>
      <c r="J589" s="78"/>
      <c r="K589" s="92"/>
      <c r="L589" s="79"/>
      <c r="M589" s="80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</row>
    <row r="590" spans="1:34" s="188" customFormat="1" ht="20.25" customHeight="1">
      <c r="A590" s="72"/>
      <c r="B590" s="73"/>
      <c r="C590" s="74"/>
      <c r="D590" s="94"/>
      <c r="E590" s="58"/>
      <c r="F590" s="58"/>
      <c r="G590" s="75"/>
      <c r="H590" s="76"/>
      <c r="I590" s="77"/>
      <c r="J590" s="78"/>
      <c r="K590" s="92"/>
      <c r="L590" s="79"/>
      <c r="M590" s="80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</row>
    <row r="591" spans="1:34" s="188" customFormat="1" ht="20.25" customHeight="1">
      <c r="A591" s="72"/>
      <c r="B591" s="73"/>
      <c r="C591" s="74"/>
      <c r="D591" s="94"/>
      <c r="E591" s="58"/>
      <c r="F591" s="58"/>
      <c r="G591" s="75"/>
      <c r="H591" s="76"/>
      <c r="I591" s="77"/>
      <c r="J591" s="78"/>
      <c r="K591" s="92"/>
      <c r="L591" s="79"/>
      <c r="M591" s="80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</row>
    <row r="592" spans="1:34" s="188" customFormat="1" ht="20.25" customHeight="1">
      <c r="A592" s="72"/>
      <c r="B592" s="73"/>
      <c r="C592" s="74"/>
      <c r="D592" s="94"/>
      <c r="E592" s="58"/>
      <c r="F592" s="58"/>
      <c r="G592" s="75"/>
      <c r="H592" s="76"/>
      <c r="I592" s="77"/>
      <c r="J592" s="78"/>
      <c r="K592" s="92"/>
      <c r="L592" s="79"/>
      <c r="M592" s="80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</row>
    <row r="593" spans="1:34" s="188" customFormat="1" ht="20.25" customHeight="1">
      <c r="A593" s="72"/>
      <c r="B593" s="73"/>
      <c r="C593" s="74"/>
      <c r="D593" s="94"/>
      <c r="E593" s="58"/>
      <c r="F593" s="58"/>
      <c r="G593" s="75"/>
      <c r="H593" s="76"/>
      <c r="I593" s="77"/>
      <c r="J593" s="78"/>
      <c r="K593" s="92"/>
      <c r="L593" s="79"/>
      <c r="M593" s="80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</row>
    <row r="594" spans="1:34" s="188" customFormat="1" ht="20.25" customHeight="1">
      <c r="A594" s="72"/>
      <c r="B594" s="73"/>
      <c r="C594" s="74"/>
      <c r="D594" s="94"/>
      <c r="E594" s="58"/>
      <c r="F594" s="58"/>
      <c r="G594" s="75"/>
      <c r="H594" s="76"/>
      <c r="I594" s="77"/>
      <c r="J594" s="78"/>
      <c r="K594" s="92"/>
      <c r="L594" s="79"/>
      <c r="M594" s="80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</row>
    <row r="595" spans="1:34" s="188" customFormat="1" ht="20.25" customHeight="1">
      <c r="A595" s="72"/>
      <c r="B595" s="73"/>
      <c r="C595" s="74"/>
      <c r="D595" s="94"/>
      <c r="E595" s="58"/>
      <c r="F595" s="58"/>
      <c r="G595" s="75"/>
      <c r="H595" s="76"/>
      <c r="I595" s="77"/>
      <c r="J595" s="78"/>
      <c r="K595" s="92"/>
      <c r="L595" s="79"/>
      <c r="M595" s="80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</row>
    <row r="596" spans="1:34" s="188" customFormat="1" ht="20.25" customHeight="1">
      <c r="A596" s="72"/>
      <c r="B596" s="73"/>
      <c r="C596" s="74"/>
      <c r="D596" s="94"/>
      <c r="E596" s="58"/>
      <c r="F596" s="58"/>
      <c r="G596" s="75"/>
      <c r="H596" s="76"/>
      <c r="I596" s="77"/>
      <c r="J596" s="78"/>
      <c r="K596" s="92"/>
      <c r="L596" s="79"/>
      <c r="M596" s="80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</row>
    <row r="597" spans="1:34" s="188" customFormat="1" ht="20.25" customHeight="1">
      <c r="A597" s="72"/>
      <c r="B597" s="73"/>
      <c r="C597" s="74"/>
      <c r="D597" s="94"/>
      <c r="E597" s="58"/>
      <c r="F597" s="58"/>
      <c r="G597" s="75"/>
      <c r="H597" s="76"/>
      <c r="I597" s="77"/>
      <c r="J597" s="78"/>
      <c r="K597" s="92"/>
      <c r="L597" s="79"/>
      <c r="M597" s="80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</row>
    <row r="598" spans="1:34" s="188" customFormat="1" ht="20.25" customHeight="1">
      <c r="A598" s="72"/>
      <c r="B598" s="73"/>
      <c r="C598" s="74"/>
      <c r="D598" s="94"/>
      <c r="E598" s="58"/>
      <c r="F598" s="58"/>
      <c r="G598" s="75"/>
      <c r="H598" s="76"/>
      <c r="I598" s="77"/>
      <c r="J598" s="78"/>
      <c r="K598" s="92"/>
      <c r="L598" s="79"/>
      <c r="M598" s="80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</row>
    <row r="599" spans="1:34" s="188" customFormat="1" ht="20.25" customHeight="1">
      <c r="A599" s="72"/>
      <c r="B599" s="73"/>
      <c r="C599" s="74"/>
      <c r="D599" s="94"/>
      <c r="E599" s="58"/>
      <c r="F599" s="58"/>
      <c r="G599" s="75"/>
      <c r="H599" s="76"/>
      <c r="I599" s="77"/>
      <c r="J599" s="78"/>
      <c r="K599" s="92"/>
      <c r="L599" s="79"/>
      <c r="M599" s="80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</row>
    <row r="600" spans="1:34" s="188" customFormat="1" ht="20.25" customHeight="1">
      <c r="A600" s="72"/>
      <c r="B600" s="73"/>
      <c r="C600" s="74"/>
      <c r="D600" s="94"/>
      <c r="E600" s="58"/>
      <c r="F600" s="58"/>
      <c r="G600" s="75"/>
      <c r="H600" s="76"/>
      <c r="I600" s="77"/>
      <c r="J600" s="78"/>
      <c r="K600" s="92"/>
      <c r="L600" s="79"/>
      <c r="M600" s="80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</row>
    <row r="601" spans="1:34" s="188" customFormat="1" ht="20.25" customHeight="1">
      <c r="A601" s="72"/>
      <c r="B601" s="73"/>
      <c r="C601" s="74"/>
      <c r="D601" s="94"/>
      <c r="E601" s="58"/>
      <c r="F601" s="58"/>
      <c r="G601" s="75"/>
      <c r="H601" s="76"/>
      <c r="I601" s="77"/>
      <c r="J601" s="78"/>
      <c r="K601" s="92"/>
      <c r="L601" s="79"/>
      <c r="M601" s="80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</row>
    <row r="602" spans="1:34" s="188" customFormat="1" ht="20.25" customHeight="1">
      <c r="A602" s="72"/>
      <c r="B602" s="73"/>
      <c r="C602" s="74"/>
      <c r="D602" s="94"/>
      <c r="E602" s="58"/>
      <c r="F602" s="58"/>
      <c r="G602" s="75"/>
      <c r="H602" s="76"/>
      <c r="I602" s="77"/>
      <c r="J602" s="78"/>
      <c r="K602" s="92"/>
      <c r="L602" s="79"/>
      <c r="M602" s="80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</row>
    <row r="603" spans="1:34" s="188" customFormat="1" ht="20.25" customHeight="1">
      <c r="A603" s="72"/>
      <c r="B603" s="73"/>
      <c r="C603" s="74"/>
      <c r="D603" s="94"/>
      <c r="E603" s="58"/>
      <c r="F603" s="58"/>
      <c r="G603" s="75"/>
      <c r="H603" s="76"/>
      <c r="I603" s="77"/>
      <c r="J603" s="78"/>
      <c r="K603" s="92"/>
      <c r="L603" s="79"/>
      <c r="M603" s="80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</row>
    <row r="604" spans="1:34" s="188" customFormat="1" ht="20.25" customHeight="1">
      <c r="A604" s="72"/>
      <c r="B604" s="73"/>
      <c r="C604" s="74"/>
      <c r="D604" s="94"/>
      <c r="E604" s="58"/>
      <c r="F604" s="58"/>
      <c r="G604" s="75"/>
      <c r="H604" s="76"/>
      <c r="I604" s="77"/>
      <c r="J604" s="78"/>
      <c r="K604" s="92"/>
      <c r="L604" s="79"/>
      <c r="M604" s="80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</row>
    <row r="605" spans="1:34" s="188" customFormat="1" ht="20.25" customHeight="1">
      <c r="A605" s="72"/>
      <c r="B605" s="73"/>
      <c r="C605" s="74"/>
      <c r="D605" s="94"/>
      <c r="E605" s="58"/>
      <c r="F605" s="58"/>
      <c r="G605" s="75"/>
      <c r="H605" s="76"/>
      <c r="I605" s="77"/>
      <c r="J605" s="78"/>
      <c r="K605" s="92"/>
      <c r="L605" s="79"/>
      <c r="M605" s="80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</row>
    <row r="606" spans="1:34" s="188" customFormat="1" ht="20.25" customHeight="1">
      <c r="A606" s="72"/>
      <c r="B606" s="73"/>
      <c r="C606" s="74"/>
      <c r="D606" s="94"/>
      <c r="E606" s="58"/>
      <c r="F606" s="58"/>
      <c r="G606" s="75"/>
      <c r="H606" s="76"/>
      <c r="I606" s="77"/>
      <c r="J606" s="78"/>
      <c r="K606" s="92"/>
      <c r="L606" s="79"/>
      <c r="M606" s="80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</row>
    <row r="607" spans="1:34" s="188" customFormat="1" ht="20.25" customHeight="1">
      <c r="A607" s="72"/>
      <c r="B607" s="73"/>
      <c r="C607" s="74"/>
      <c r="D607" s="94"/>
      <c r="E607" s="58"/>
      <c r="F607" s="58"/>
      <c r="G607" s="75"/>
      <c r="H607" s="76"/>
      <c r="I607" s="77"/>
      <c r="J607" s="78"/>
      <c r="K607" s="92"/>
      <c r="L607" s="79"/>
      <c r="M607" s="80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</row>
    <row r="608" spans="1:34" s="188" customFormat="1" ht="20.25" customHeight="1">
      <c r="A608" s="72"/>
      <c r="B608" s="73"/>
      <c r="C608" s="74"/>
      <c r="D608" s="94"/>
      <c r="E608" s="58"/>
      <c r="F608" s="58"/>
      <c r="G608" s="75"/>
      <c r="H608" s="76"/>
      <c r="I608" s="77"/>
      <c r="J608" s="78"/>
      <c r="K608" s="92"/>
      <c r="L608" s="79"/>
      <c r="M608" s="80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</row>
    <row r="609" spans="1:34" s="188" customFormat="1" ht="20.25" customHeight="1">
      <c r="A609" s="72"/>
      <c r="B609" s="73"/>
      <c r="C609" s="74"/>
      <c r="D609" s="94"/>
      <c r="E609" s="58"/>
      <c r="F609" s="58"/>
      <c r="G609" s="75"/>
      <c r="H609" s="76"/>
      <c r="I609" s="77"/>
      <c r="J609" s="78"/>
      <c r="K609" s="92"/>
      <c r="L609" s="79"/>
      <c r="M609" s="80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</row>
    <row r="610" spans="1:34" s="188" customFormat="1" ht="20.25" customHeight="1">
      <c r="A610" s="72"/>
      <c r="B610" s="73"/>
      <c r="C610" s="74"/>
      <c r="D610" s="94"/>
      <c r="E610" s="58"/>
      <c r="F610" s="58"/>
      <c r="G610" s="75"/>
      <c r="H610" s="76"/>
      <c r="I610" s="77"/>
      <c r="J610" s="78"/>
      <c r="K610" s="92"/>
      <c r="L610" s="79"/>
      <c r="M610" s="80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</row>
    <row r="611" spans="1:34" s="188" customFormat="1" ht="20.25" customHeight="1">
      <c r="A611" s="72"/>
      <c r="B611" s="73"/>
      <c r="C611" s="74"/>
      <c r="D611" s="94"/>
      <c r="E611" s="58"/>
      <c r="F611" s="58"/>
      <c r="G611" s="75"/>
      <c r="H611" s="76"/>
      <c r="I611" s="77"/>
      <c r="J611" s="78"/>
      <c r="K611" s="92"/>
      <c r="L611" s="79"/>
      <c r="M611" s="80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</row>
    <row r="612" spans="1:34" s="188" customFormat="1" ht="20.25" customHeight="1">
      <c r="A612" s="72"/>
      <c r="B612" s="73"/>
      <c r="C612" s="74"/>
      <c r="D612" s="94"/>
      <c r="E612" s="58"/>
      <c r="F612" s="58"/>
      <c r="G612" s="75"/>
      <c r="H612" s="76"/>
      <c r="I612" s="77"/>
      <c r="J612" s="78"/>
      <c r="K612" s="92"/>
      <c r="L612" s="79"/>
      <c r="M612" s="80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</row>
    <row r="613" spans="1:34" s="188" customFormat="1" ht="20.25" customHeight="1">
      <c r="A613" s="72"/>
      <c r="B613" s="73"/>
      <c r="C613" s="74"/>
      <c r="D613" s="94"/>
      <c r="E613" s="58"/>
      <c r="F613" s="58"/>
      <c r="G613" s="75"/>
      <c r="H613" s="76"/>
      <c r="I613" s="77"/>
      <c r="J613" s="78"/>
      <c r="K613" s="92"/>
      <c r="L613" s="79"/>
      <c r="M613" s="80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</row>
    <row r="614" spans="1:34" s="188" customFormat="1" ht="20.25" customHeight="1">
      <c r="A614" s="72"/>
      <c r="B614" s="73"/>
      <c r="C614" s="74"/>
      <c r="D614" s="94"/>
      <c r="E614" s="58"/>
      <c r="F614" s="58"/>
      <c r="G614" s="75"/>
      <c r="H614" s="76"/>
      <c r="I614" s="77"/>
      <c r="J614" s="78"/>
      <c r="K614" s="92"/>
      <c r="L614" s="79"/>
      <c r="M614" s="80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</row>
    <row r="615" spans="1:34" s="188" customFormat="1" ht="20.25" customHeight="1">
      <c r="A615" s="72"/>
      <c r="B615" s="73"/>
      <c r="C615" s="74"/>
      <c r="D615" s="94"/>
      <c r="E615" s="58"/>
      <c r="F615" s="58"/>
      <c r="G615" s="75"/>
      <c r="H615" s="76"/>
      <c r="I615" s="77"/>
      <c r="J615" s="78"/>
      <c r="K615" s="92"/>
      <c r="L615" s="79"/>
      <c r="M615" s="80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</row>
    <row r="616" spans="1:34" s="188" customFormat="1" ht="20.25" customHeight="1">
      <c r="A616" s="72"/>
      <c r="B616" s="73"/>
      <c r="C616" s="74"/>
      <c r="D616" s="94"/>
      <c r="E616" s="58"/>
      <c r="F616" s="58"/>
      <c r="G616" s="75"/>
      <c r="H616" s="76"/>
      <c r="I616" s="77"/>
      <c r="J616" s="78"/>
      <c r="K616" s="92"/>
      <c r="L616" s="79"/>
      <c r="M616" s="80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</row>
    <row r="617" spans="1:34" s="188" customFormat="1" ht="20.25" customHeight="1">
      <c r="A617" s="72"/>
      <c r="B617" s="73"/>
      <c r="C617" s="74"/>
      <c r="D617" s="94"/>
      <c r="E617" s="58"/>
      <c r="F617" s="58"/>
      <c r="G617" s="75"/>
      <c r="H617" s="76"/>
      <c r="I617" s="77"/>
      <c r="J617" s="78"/>
      <c r="K617" s="92"/>
      <c r="L617" s="79"/>
      <c r="M617" s="80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</row>
    <row r="618" spans="1:34" s="188" customFormat="1" ht="20.25" customHeight="1">
      <c r="A618" s="72"/>
      <c r="B618" s="73"/>
      <c r="C618" s="74"/>
      <c r="D618" s="94"/>
      <c r="E618" s="58"/>
      <c r="F618" s="58"/>
      <c r="G618" s="75"/>
      <c r="H618" s="76"/>
      <c r="I618" s="77"/>
      <c r="J618" s="78"/>
      <c r="K618" s="92"/>
      <c r="L618" s="79"/>
      <c r="M618" s="80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</row>
    <row r="619" spans="1:34" s="188" customFormat="1" ht="20.25" customHeight="1">
      <c r="A619" s="72"/>
      <c r="B619" s="73"/>
      <c r="C619" s="74"/>
      <c r="D619" s="94"/>
      <c r="E619" s="58"/>
      <c r="F619" s="58"/>
      <c r="G619" s="75"/>
      <c r="H619" s="76"/>
      <c r="I619" s="77"/>
      <c r="J619" s="78"/>
      <c r="K619" s="92"/>
      <c r="L619" s="79"/>
      <c r="M619" s="80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</row>
    <row r="620" spans="1:34" s="188" customFormat="1" ht="20.25" customHeight="1">
      <c r="A620" s="72"/>
      <c r="B620" s="73"/>
      <c r="C620" s="74"/>
      <c r="D620" s="94"/>
      <c r="E620" s="58"/>
      <c r="F620" s="58"/>
      <c r="G620" s="75"/>
      <c r="H620" s="76"/>
      <c r="I620" s="77"/>
      <c r="J620" s="78"/>
      <c r="K620" s="92"/>
      <c r="L620" s="79"/>
      <c r="M620" s="80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</row>
    <row r="621" spans="1:34" s="188" customFormat="1" ht="20.25" customHeight="1">
      <c r="A621" s="72"/>
      <c r="B621" s="73"/>
      <c r="C621" s="74"/>
      <c r="D621" s="94"/>
      <c r="E621" s="58"/>
      <c r="F621" s="58"/>
      <c r="G621" s="75"/>
      <c r="H621" s="76"/>
      <c r="I621" s="77"/>
      <c r="J621" s="78"/>
      <c r="K621" s="92"/>
      <c r="L621" s="79"/>
      <c r="M621" s="80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</row>
    <row r="622" spans="1:34" s="188" customFormat="1" ht="20.25" customHeight="1">
      <c r="A622" s="72"/>
      <c r="B622" s="73"/>
      <c r="C622" s="74"/>
      <c r="D622" s="94"/>
      <c r="E622" s="58"/>
      <c r="F622" s="58"/>
      <c r="G622" s="75"/>
      <c r="H622" s="76"/>
      <c r="I622" s="77"/>
      <c r="J622" s="78"/>
      <c r="K622" s="92"/>
      <c r="L622" s="79"/>
      <c r="M622" s="80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</row>
    <row r="623" spans="1:34" s="188" customFormat="1" ht="20.25" customHeight="1">
      <c r="A623" s="72"/>
      <c r="B623" s="73"/>
      <c r="C623" s="74"/>
      <c r="D623" s="94"/>
      <c r="E623" s="58"/>
      <c r="F623" s="58"/>
      <c r="G623" s="75"/>
      <c r="H623" s="76"/>
      <c r="I623" s="77"/>
      <c r="J623" s="78"/>
      <c r="K623" s="92"/>
      <c r="L623" s="79"/>
      <c r="M623" s="80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</row>
    <row r="624" spans="1:34" s="188" customFormat="1" ht="20.25" customHeight="1">
      <c r="A624" s="72"/>
      <c r="B624" s="73"/>
      <c r="C624" s="74"/>
      <c r="D624" s="94"/>
      <c r="E624" s="58"/>
      <c r="F624" s="58"/>
      <c r="G624" s="75"/>
      <c r="H624" s="76"/>
      <c r="I624" s="77"/>
      <c r="J624" s="78"/>
      <c r="K624" s="92"/>
      <c r="L624" s="79"/>
      <c r="M624" s="80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</row>
    <row r="625" spans="1:34" s="188" customFormat="1" ht="20.25" customHeight="1">
      <c r="A625" s="72"/>
      <c r="B625" s="73"/>
      <c r="C625" s="74"/>
      <c r="D625" s="94"/>
      <c r="E625" s="58"/>
      <c r="F625" s="58"/>
      <c r="G625" s="75"/>
      <c r="H625" s="76"/>
      <c r="I625" s="77"/>
      <c r="J625" s="78"/>
      <c r="K625" s="92"/>
      <c r="L625" s="79"/>
      <c r="M625" s="80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</row>
    <row r="626" spans="1:34" s="188" customFormat="1" ht="20.25" customHeight="1">
      <c r="A626" s="72"/>
      <c r="B626" s="73"/>
      <c r="C626" s="74"/>
      <c r="D626" s="94"/>
      <c r="E626" s="58"/>
      <c r="F626" s="58"/>
      <c r="G626" s="75"/>
      <c r="H626" s="76"/>
      <c r="I626" s="77"/>
      <c r="J626" s="78"/>
      <c r="K626" s="92"/>
      <c r="L626" s="79"/>
      <c r="M626" s="80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</row>
    <row r="627" spans="1:34" s="188" customFormat="1" ht="20.25" customHeight="1">
      <c r="A627" s="72"/>
      <c r="B627" s="73"/>
      <c r="C627" s="74"/>
      <c r="D627" s="94"/>
      <c r="E627" s="58"/>
      <c r="F627" s="58"/>
      <c r="G627" s="75"/>
      <c r="H627" s="76"/>
      <c r="I627" s="77"/>
      <c r="J627" s="78"/>
      <c r="K627" s="92"/>
      <c r="L627" s="79"/>
      <c r="M627" s="80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</row>
    <row r="628" spans="1:34" s="188" customFormat="1" ht="20.25" customHeight="1">
      <c r="A628" s="72"/>
      <c r="B628" s="73"/>
      <c r="C628" s="74"/>
      <c r="D628" s="94"/>
      <c r="E628" s="58"/>
      <c r="F628" s="58"/>
      <c r="G628" s="75"/>
      <c r="H628" s="76"/>
      <c r="I628" s="77"/>
      <c r="J628" s="78"/>
      <c r="K628" s="92"/>
      <c r="L628" s="79"/>
      <c r="M628" s="80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</row>
    <row r="629" spans="1:34" s="188" customFormat="1" ht="20.25" customHeight="1">
      <c r="A629" s="72"/>
      <c r="B629" s="73"/>
      <c r="C629" s="74"/>
      <c r="D629" s="94"/>
      <c r="E629" s="58"/>
      <c r="F629" s="58"/>
      <c r="G629" s="75"/>
      <c r="H629" s="76"/>
      <c r="I629" s="77"/>
      <c r="J629" s="78"/>
      <c r="K629" s="92"/>
      <c r="L629" s="79"/>
      <c r="M629" s="80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</row>
    <row r="630" spans="1:34" s="188" customFormat="1" ht="20.25" customHeight="1">
      <c r="A630" s="72"/>
      <c r="B630" s="73"/>
      <c r="C630" s="74"/>
      <c r="D630" s="94"/>
      <c r="E630" s="58"/>
      <c r="F630" s="58"/>
      <c r="G630" s="75"/>
      <c r="H630" s="76"/>
      <c r="I630" s="77"/>
      <c r="J630" s="78"/>
      <c r="K630" s="92"/>
      <c r="L630" s="79"/>
      <c r="M630" s="80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</row>
    <row r="631" spans="1:34" s="188" customFormat="1" ht="20.25" customHeight="1">
      <c r="A631" s="72"/>
      <c r="B631" s="73"/>
      <c r="C631" s="74"/>
      <c r="D631" s="94"/>
      <c r="E631" s="58"/>
      <c r="F631" s="58"/>
      <c r="G631" s="75"/>
      <c r="H631" s="76"/>
      <c r="I631" s="77"/>
      <c r="J631" s="78"/>
      <c r="K631" s="92"/>
      <c r="L631" s="79"/>
      <c r="M631" s="80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</row>
    <row r="632" spans="1:34" s="188" customFormat="1" ht="20.25" customHeight="1">
      <c r="A632" s="72"/>
      <c r="B632" s="73"/>
      <c r="C632" s="74"/>
      <c r="D632" s="94"/>
      <c r="E632" s="58"/>
      <c r="F632" s="58"/>
      <c r="G632" s="75"/>
      <c r="H632" s="76"/>
      <c r="I632" s="77"/>
      <c r="J632" s="78"/>
      <c r="K632" s="92"/>
      <c r="L632" s="79"/>
      <c r="M632" s="80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</row>
    <row r="633" spans="1:34" s="188" customFormat="1" ht="20.25" customHeight="1">
      <c r="A633" s="72"/>
      <c r="B633" s="73"/>
      <c r="C633" s="74"/>
      <c r="D633" s="94"/>
      <c r="E633" s="58"/>
      <c r="F633" s="58"/>
      <c r="G633" s="75"/>
      <c r="H633" s="76"/>
      <c r="I633" s="77"/>
      <c r="J633" s="78"/>
      <c r="K633" s="92"/>
      <c r="L633" s="79"/>
      <c r="M633" s="80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</row>
    <row r="634" spans="1:34" s="188" customFormat="1" ht="20.25" customHeight="1">
      <c r="A634" s="72"/>
      <c r="B634" s="73"/>
      <c r="C634" s="74"/>
      <c r="D634" s="94"/>
      <c r="E634" s="58"/>
      <c r="F634" s="58"/>
      <c r="G634" s="75"/>
      <c r="H634" s="76"/>
      <c r="I634" s="77"/>
      <c r="J634" s="78"/>
      <c r="K634" s="92"/>
      <c r="L634" s="79"/>
      <c r="M634" s="80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</row>
    <row r="635" spans="1:34" s="188" customFormat="1" ht="20.25" customHeight="1">
      <c r="A635" s="72"/>
      <c r="B635" s="73"/>
      <c r="C635" s="74"/>
      <c r="D635" s="94"/>
      <c r="E635" s="58"/>
      <c r="F635" s="58"/>
      <c r="G635" s="75"/>
      <c r="H635" s="76"/>
      <c r="I635" s="77"/>
      <c r="J635" s="78"/>
      <c r="K635" s="92"/>
      <c r="L635" s="79"/>
      <c r="M635" s="80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</row>
    <row r="636" spans="1:34" s="188" customFormat="1" ht="20.25" customHeight="1">
      <c r="A636" s="72"/>
      <c r="B636" s="73"/>
      <c r="C636" s="74"/>
      <c r="D636" s="94"/>
      <c r="E636" s="58"/>
      <c r="F636" s="58"/>
      <c r="G636" s="75"/>
      <c r="H636" s="76"/>
      <c r="I636" s="77"/>
      <c r="J636" s="78"/>
      <c r="K636" s="92"/>
      <c r="L636" s="79"/>
      <c r="M636" s="80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</row>
    <row r="637" spans="1:34" s="188" customFormat="1" ht="20.25" customHeight="1">
      <c r="A637" s="72"/>
      <c r="B637" s="73"/>
      <c r="C637" s="74"/>
      <c r="D637" s="94"/>
      <c r="E637" s="58"/>
      <c r="F637" s="58"/>
      <c r="G637" s="75"/>
      <c r="H637" s="76"/>
      <c r="I637" s="77"/>
      <c r="J637" s="78"/>
      <c r="K637" s="92"/>
      <c r="L637" s="79"/>
      <c r="M637" s="80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</row>
    <row r="638" spans="1:34" s="188" customFormat="1" ht="20.25" customHeight="1">
      <c r="A638" s="72"/>
      <c r="B638" s="73"/>
      <c r="C638" s="74"/>
      <c r="D638" s="94"/>
      <c r="E638" s="58"/>
      <c r="F638" s="58"/>
      <c r="G638" s="75"/>
      <c r="H638" s="76"/>
      <c r="I638" s="77"/>
      <c r="J638" s="78"/>
      <c r="K638" s="92"/>
      <c r="L638" s="79"/>
      <c r="M638" s="80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</row>
    <row r="639" spans="1:34" s="188" customFormat="1" ht="20.25" customHeight="1">
      <c r="A639" s="72"/>
      <c r="B639" s="73"/>
      <c r="C639" s="74"/>
      <c r="D639" s="94"/>
      <c r="E639" s="58"/>
      <c r="F639" s="58"/>
      <c r="G639" s="75"/>
      <c r="H639" s="76"/>
      <c r="I639" s="77"/>
      <c r="J639" s="78"/>
      <c r="K639" s="92"/>
      <c r="L639" s="79"/>
      <c r="M639" s="80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</row>
    <row r="640" spans="1:34" s="188" customFormat="1" ht="20.25" customHeight="1">
      <c r="A640" s="72"/>
      <c r="B640" s="73"/>
      <c r="C640" s="74"/>
      <c r="D640" s="94"/>
      <c r="E640" s="58"/>
      <c r="F640" s="58"/>
      <c r="G640" s="75"/>
      <c r="H640" s="76"/>
      <c r="I640" s="77"/>
      <c r="J640" s="78"/>
      <c r="K640" s="92"/>
      <c r="L640" s="79"/>
      <c r="M640" s="80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</row>
    <row r="641" spans="1:34" s="188" customFormat="1" ht="20.25" customHeight="1">
      <c r="A641" s="72"/>
      <c r="B641" s="73"/>
      <c r="C641" s="74"/>
      <c r="D641" s="94"/>
      <c r="E641" s="58"/>
      <c r="F641" s="58"/>
      <c r="G641" s="75"/>
      <c r="H641" s="76"/>
      <c r="I641" s="77"/>
      <c r="J641" s="78"/>
      <c r="K641" s="92"/>
      <c r="L641" s="79"/>
      <c r="M641" s="80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</row>
    <row r="642" spans="1:34" s="188" customFormat="1" ht="20.25" customHeight="1">
      <c r="A642" s="72"/>
      <c r="B642" s="73"/>
      <c r="C642" s="74"/>
      <c r="D642" s="94"/>
      <c r="E642" s="58"/>
      <c r="F642" s="58"/>
      <c r="G642" s="75"/>
      <c r="H642" s="76"/>
      <c r="I642" s="77"/>
      <c r="J642" s="78"/>
      <c r="K642" s="92"/>
      <c r="L642" s="79"/>
      <c r="M642" s="80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</row>
    <row r="643" spans="1:34" s="188" customFormat="1" ht="20.25" customHeight="1">
      <c r="A643" s="72"/>
      <c r="B643" s="73"/>
      <c r="C643" s="74"/>
      <c r="D643" s="94"/>
      <c r="E643" s="58"/>
      <c r="F643" s="58"/>
      <c r="G643" s="75"/>
      <c r="H643" s="76"/>
      <c r="I643" s="77"/>
      <c r="J643" s="78"/>
      <c r="K643" s="92"/>
      <c r="L643" s="79"/>
      <c r="M643" s="80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</row>
    <row r="644" spans="1:34" s="188" customFormat="1" ht="20.25" customHeight="1">
      <c r="A644" s="72"/>
      <c r="B644" s="73"/>
      <c r="C644" s="74"/>
      <c r="D644" s="94"/>
      <c r="E644" s="58"/>
      <c r="F644" s="58"/>
      <c r="G644" s="75"/>
      <c r="H644" s="76"/>
      <c r="I644" s="77"/>
      <c r="J644" s="78"/>
      <c r="K644" s="92"/>
      <c r="L644" s="79"/>
      <c r="M644" s="80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</row>
    <row r="645" spans="1:34" s="188" customFormat="1" ht="20.25" customHeight="1">
      <c r="A645" s="72"/>
      <c r="B645" s="73"/>
      <c r="C645" s="74"/>
      <c r="D645" s="94"/>
      <c r="E645" s="58"/>
      <c r="F645" s="58"/>
      <c r="G645" s="75"/>
      <c r="H645" s="76"/>
      <c r="I645" s="77"/>
      <c r="J645" s="78"/>
      <c r="K645" s="92"/>
      <c r="L645" s="79"/>
      <c r="M645" s="80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</row>
    <row r="646" spans="1:34" s="188" customFormat="1" ht="20.25" customHeight="1">
      <c r="A646" s="72"/>
      <c r="B646" s="73"/>
      <c r="C646" s="74"/>
      <c r="D646" s="94"/>
      <c r="E646" s="58"/>
      <c r="F646" s="58"/>
      <c r="G646" s="75"/>
      <c r="H646" s="76"/>
      <c r="I646" s="77"/>
      <c r="J646" s="78"/>
      <c r="K646" s="92"/>
      <c r="L646" s="79"/>
      <c r="M646" s="80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</row>
    <row r="647" spans="1:34" s="188" customFormat="1" ht="20.25" customHeight="1">
      <c r="A647" s="72"/>
      <c r="B647" s="73"/>
      <c r="C647" s="74"/>
      <c r="D647" s="94"/>
      <c r="E647" s="58"/>
      <c r="F647" s="58"/>
      <c r="G647" s="75"/>
      <c r="H647" s="76"/>
      <c r="I647" s="77"/>
      <c r="J647" s="78"/>
      <c r="K647" s="92"/>
      <c r="L647" s="79"/>
      <c r="M647" s="80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</row>
    <row r="648" spans="1:34" s="188" customFormat="1" ht="20.25" customHeight="1">
      <c r="A648" s="72"/>
      <c r="B648" s="73"/>
      <c r="C648" s="74"/>
      <c r="D648" s="94"/>
      <c r="E648" s="58"/>
      <c r="F648" s="58"/>
      <c r="G648" s="75"/>
      <c r="H648" s="76"/>
      <c r="I648" s="77"/>
      <c r="J648" s="78"/>
      <c r="K648" s="92"/>
      <c r="L648" s="79"/>
      <c r="M648" s="80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</row>
    <row r="649" spans="1:34" s="188" customFormat="1" ht="20.25" customHeight="1">
      <c r="A649" s="72"/>
      <c r="B649" s="73"/>
      <c r="C649" s="74"/>
      <c r="D649" s="94"/>
      <c r="E649" s="58"/>
      <c r="F649" s="58"/>
      <c r="G649" s="75"/>
      <c r="H649" s="76"/>
      <c r="I649" s="77"/>
      <c r="J649" s="78"/>
      <c r="K649" s="92"/>
      <c r="L649" s="79"/>
      <c r="M649" s="80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</row>
    <row r="650" spans="1:34" s="188" customFormat="1" ht="20.25" customHeight="1">
      <c r="A650" s="72"/>
      <c r="B650" s="73"/>
      <c r="C650" s="74"/>
      <c r="D650" s="94"/>
      <c r="E650" s="58"/>
      <c r="F650" s="58"/>
      <c r="G650" s="75"/>
      <c r="H650" s="76"/>
      <c r="I650" s="77"/>
      <c r="J650" s="78"/>
      <c r="K650" s="92"/>
      <c r="L650" s="79"/>
      <c r="M650" s="80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</row>
    <row r="651" spans="1:34" s="188" customFormat="1" ht="20.25" customHeight="1">
      <c r="A651" s="72"/>
      <c r="B651" s="73"/>
      <c r="C651" s="74"/>
      <c r="D651" s="94"/>
      <c r="E651" s="58"/>
      <c r="F651" s="58"/>
      <c r="G651" s="75"/>
      <c r="H651" s="76"/>
      <c r="I651" s="77"/>
      <c r="J651" s="78"/>
      <c r="K651" s="92"/>
      <c r="L651" s="79"/>
      <c r="M651" s="80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</row>
    <row r="652" spans="1:34" s="188" customFormat="1" ht="20.25" customHeight="1">
      <c r="A652" s="72"/>
      <c r="B652" s="73"/>
      <c r="C652" s="74"/>
      <c r="D652" s="94"/>
      <c r="E652" s="58"/>
      <c r="F652" s="58"/>
      <c r="G652" s="75"/>
      <c r="H652" s="76"/>
      <c r="I652" s="77"/>
      <c r="J652" s="78"/>
      <c r="K652" s="92"/>
      <c r="L652" s="79"/>
      <c r="M652" s="80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</row>
    <row r="653" spans="1:34" s="188" customFormat="1" ht="20.25" customHeight="1">
      <c r="A653" s="72"/>
      <c r="B653" s="73"/>
      <c r="C653" s="74"/>
      <c r="D653" s="94"/>
      <c r="E653" s="58"/>
      <c r="F653" s="58"/>
      <c r="G653" s="75"/>
      <c r="H653" s="76"/>
      <c r="I653" s="77"/>
      <c r="J653" s="78"/>
      <c r="K653" s="92"/>
      <c r="L653" s="79"/>
      <c r="M653" s="80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</row>
    <row r="654" spans="1:34" s="188" customFormat="1" ht="20.25" customHeight="1">
      <c r="A654" s="72"/>
      <c r="B654" s="73"/>
      <c r="C654" s="74"/>
      <c r="D654" s="94"/>
      <c r="E654" s="58"/>
      <c r="F654" s="58"/>
      <c r="G654" s="75"/>
      <c r="H654" s="76"/>
      <c r="I654" s="77"/>
      <c r="J654" s="78"/>
      <c r="K654" s="92"/>
      <c r="L654" s="79"/>
      <c r="M654" s="80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</row>
    <row r="655" spans="1:34" s="188" customFormat="1" ht="20.25" customHeight="1">
      <c r="A655" s="72"/>
      <c r="B655" s="73"/>
      <c r="C655" s="74"/>
      <c r="D655" s="94"/>
      <c r="E655" s="58"/>
      <c r="F655" s="58"/>
      <c r="G655" s="75"/>
      <c r="H655" s="76"/>
      <c r="I655" s="77"/>
      <c r="J655" s="78"/>
      <c r="K655" s="92"/>
      <c r="L655" s="79"/>
      <c r="M655" s="80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</row>
    <row r="656" spans="1:34" s="188" customFormat="1" ht="20.25" customHeight="1">
      <c r="A656" s="72"/>
      <c r="B656" s="73"/>
      <c r="C656" s="74"/>
      <c r="D656" s="94"/>
      <c r="E656" s="58"/>
      <c r="F656" s="58"/>
      <c r="G656" s="75"/>
      <c r="H656" s="76"/>
      <c r="I656" s="77"/>
      <c r="J656" s="78"/>
      <c r="K656" s="92"/>
      <c r="L656" s="79"/>
      <c r="M656" s="80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</row>
    <row r="657" spans="1:34" s="188" customFormat="1" ht="20.25" customHeight="1">
      <c r="A657" s="72"/>
      <c r="B657" s="73"/>
      <c r="C657" s="74"/>
      <c r="D657" s="94"/>
      <c r="E657" s="58"/>
      <c r="F657" s="58"/>
      <c r="G657" s="75"/>
      <c r="H657" s="76"/>
      <c r="I657" s="77"/>
      <c r="J657" s="78"/>
      <c r="K657" s="92"/>
      <c r="L657" s="79"/>
      <c r="M657" s="80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</row>
    <row r="658" spans="1:34" s="188" customFormat="1" ht="20.25" customHeight="1">
      <c r="A658" s="72"/>
      <c r="B658" s="73"/>
      <c r="C658" s="74"/>
      <c r="D658" s="94"/>
      <c r="E658" s="58"/>
      <c r="F658" s="58"/>
      <c r="G658" s="75"/>
      <c r="H658" s="76"/>
      <c r="I658" s="77"/>
      <c r="J658" s="78"/>
      <c r="K658" s="92"/>
      <c r="L658" s="79"/>
      <c r="M658" s="80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</row>
    <row r="659" spans="1:34" s="188" customFormat="1" ht="20.25" customHeight="1">
      <c r="A659" s="72"/>
      <c r="B659" s="73"/>
      <c r="C659" s="74"/>
      <c r="D659" s="94"/>
      <c r="E659" s="58"/>
      <c r="F659" s="58"/>
      <c r="G659" s="75"/>
      <c r="H659" s="76"/>
      <c r="I659" s="77"/>
      <c r="J659" s="78"/>
      <c r="K659" s="92"/>
      <c r="L659" s="79"/>
      <c r="M659" s="80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</row>
    <row r="660" spans="1:34" s="188" customFormat="1" ht="20.25" customHeight="1">
      <c r="A660" s="72"/>
      <c r="B660" s="73"/>
      <c r="C660" s="74"/>
      <c r="D660" s="94"/>
      <c r="E660" s="58"/>
      <c r="F660" s="58"/>
      <c r="G660" s="75"/>
      <c r="H660" s="76"/>
      <c r="I660" s="77"/>
      <c r="J660" s="78"/>
      <c r="K660" s="92"/>
      <c r="L660" s="79"/>
      <c r="M660" s="80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</row>
    <row r="661" spans="1:34" s="188" customFormat="1" ht="20.25" customHeight="1">
      <c r="A661" s="72"/>
      <c r="B661" s="73"/>
      <c r="C661" s="74"/>
      <c r="D661" s="94"/>
      <c r="E661" s="58"/>
      <c r="F661" s="58"/>
      <c r="G661" s="75"/>
      <c r="H661" s="76"/>
      <c r="I661" s="77"/>
      <c r="J661" s="78"/>
      <c r="K661" s="92"/>
      <c r="L661" s="79"/>
      <c r="M661" s="80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</row>
    <row r="662" spans="1:34" s="188" customFormat="1" ht="20.25" customHeight="1">
      <c r="A662" s="72"/>
      <c r="B662" s="73"/>
      <c r="C662" s="74"/>
      <c r="D662" s="94"/>
      <c r="E662" s="58"/>
      <c r="F662" s="58"/>
      <c r="G662" s="75"/>
      <c r="H662" s="76"/>
      <c r="I662" s="77"/>
      <c r="J662" s="78"/>
      <c r="K662" s="92"/>
      <c r="L662" s="79"/>
      <c r="M662" s="80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</row>
    <row r="663" spans="1:34" s="188" customFormat="1" ht="20.25" customHeight="1">
      <c r="A663" s="72"/>
      <c r="B663" s="73"/>
      <c r="C663" s="74"/>
      <c r="D663" s="94"/>
      <c r="E663" s="58"/>
      <c r="F663" s="58"/>
      <c r="G663" s="75"/>
      <c r="H663" s="76"/>
      <c r="I663" s="77"/>
      <c r="J663" s="78"/>
      <c r="K663" s="92"/>
      <c r="L663" s="79"/>
      <c r="M663" s="80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</row>
    <row r="664" spans="1:34" s="188" customFormat="1" ht="20.25" customHeight="1">
      <c r="A664" s="72"/>
      <c r="B664" s="73"/>
      <c r="C664" s="74"/>
      <c r="D664" s="94"/>
      <c r="E664" s="58"/>
      <c r="F664" s="58"/>
      <c r="G664" s="75"/>
      <c r="H664" s="76"/>
      <c r="I664" s="77"/>
      <c r="J664" s="78"/>
      <c r="K664" s="92"/>
      <c r="L664" s="79"/>
      <c r="M664" s="80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</row>
    <row r="665" spans="1:34" s="188" customFormat="1" ht="20.25" customHeight="1">
      <c r="A665" s="72"/>
      <c r="B665" s="73"/>
      <c r="C665" s="74"/>
      <c r="D665" s="94"/>
      <c r="E665" s="58"/>
      <c r="F665" s="58"/>
      <c r="G665" s="75"/>
      <c r="H665" s="76"/>
      <c r="I665" s="77"/>
      <c r="J665" s="78"/>
      <c r="K665" s="92"/>
      <c r="L665" s="79"/>
      <c r="M665" s="80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</row>
    <row r="666" spans="1:34" s="188" customFormat="1" ht="20.25" customHeight="1">
      <c r="A666" s="72"/>
      <c r="B666" s="73"/>
      <c r="C666" s="74"/>
      <c r="D666" s="94"/>
      <c r="E666" s="58"/>
      <c r="F666" s="58"/>
      <c r="G666" s="75"/>
      <c r="H666" s="76"/>
      <c r="I666" s="77"/>
      <c r="J666" s="78"/>
      <c r="K666" s="92"/>
      <c r="L666" s="79"/>
      <c r="M666" s="80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</row>
    <row r="667" spans="1:34" s="188" customFormat="1" ht="20.25" customHeight="1">
      <c r="A667" s="72"/>
      <c r="B667" s="73"/>
      <c r="C667" s="74"/>
      <c r="D667" s="94"/>
      <c r="E667" s="58"/>
      <c r="F667" s="58"/>
      <c r="G667" s="75"/>
      <c r="H667" s="76"/>
      <c r="I667" s="77"/>
      <c r="J667" s="78"/>
      <c r="K667" s="92"/>
      <c r="L667" s="79"/>
      <c r="M667" s="80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</row>
    <row r="668" spans="1:34" s="188" customFormat="1" ht="20.25" customHeight="1">
      <c r="A668" s="72"/>
      <c r="B668" s="73"/>
      <c r="C668" s="74"/>
      <c r="D668" s="94"/>
      <c r="E668" s="58"/>
      <c r="F668" s="58"/>
      <c r="G668" s="75"/>
      <c r="H668" s="76"/>
      <c r="I668" s="77"/>
      <c r="J668" s="78"/>
      <c r="K668" s="92"/>
      <c r="L668" s="79"/>
      <c r="M668" s="80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</row>
    <row r="669" spans="1:34" s="188" customFormat="1" ht="20.25" customHeight="1">
      <c r="A669" s="72"/>
      <c r="B669" s="73"/>
      <c r="C669" s="74"/>
      <c r="D669" s="94"/>
      <c r="E669" s="58"/>
      <c r="F669" s="58"/>
      <c r="G669" s="75"/>
      <c r="H669" s="76"/>
      <c r="I669" s="77"/>
      <c r="J669" s="78"/>
      <c r="K669" s="92"/>
      <c r="L669" s="79"/>
      <c r="M669" s="80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</row>
    <row r="670" spans="1:34" s="188" customFormat="1" ht="20.25" customHeight="1">
      <c r="A670" s="72"/>
      <c r="B670" s="73"/>
      <c r="C670" s="74"/>
      <c r="D670" s="94"/>
      <c r="E670" s="58"/>
      <c r="F670" s="58"/>
      <c r="G670" s="75"/>
      <c r="H670" s="76"/>
      <c r="I670" s="77"/>
      <c r="J670" s="78"/>
      <c r="K670" s="92"/>
      <c r="L670" s="79"/>
      <c r="M670" s="80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</row>
    <row r="671" spans="1:34" s="188" customFormat="1" ht="20.25" customHeight="1">
      <c r="A671" s="72"/>
      <c r="B671" s="73"/>
      <c r="C671" s="74"/>
      <c r="D671" s="94"/>
      <c r="E671" s="58"/>
      <c r="F671" s="58"/>
      <c r="G671" s="75"/>
      <c r="H671" s="76"/>
      <c r="I671" s="77"/>
      <c r="J671" s="78"/>
      <c r="K671" s="92"/>
      <c r="L671" s="79"/>
      <c r="M671" s="80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</row>
    <row r="672" spans="1:34" s="188" customFormat="1" ht="20.25" customHeight="1">
      <c r="A672" s="72"/>
      <c r="B672" s="73"/>
      <c r="C672" s="74"/>
      <c r="D672" s="94"/>
      <c r="E672" s="58"/>
      <c r="F672" s="58"/>
      <c r="G672" s="75"/>
      <c r="H672" s="76"/>
      <c r="I672" s="77"/>
      <c r="J672" s="78"/>
      <c r="K672" s="92"/>
      <c r="L672" s="79"/>
      <c r="M672" s="80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</row>
    <row r="673" spans="1:34" s="188" customFormat="1" ht="20.25" customHeight="1">
      <c r="A673" s="72"/>
      <c r="B673" s="73"/>
      <c r="C673" s="74"/>
      <c r="D673" s="94"/>
      <c r="E673" s="58"/>
      <c r="F673" s="58"/>
      <c r="G673" s="75"/>
      <c r="H673" s="76"/>
      <c r="I673" s="68"/>
      <c r="J673" s="78"/>
      <c r="K673" s="92"/>
      <c r="L673" s="79"/>
      <c r="M673" s="80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</row>
    <row r="674" spans="1:34" s="188" customFormat="1" ht="20.25" customHeight="1">
      <c r="A674" s="72"/>
      <c r="B674" s="73"/>
      <c r="C674" s="74"/>
      <c r="D674" s="94"/>
      <c r="E674" s="58"/>
      <c r="F674" s="58"/>
      <c r="G674" s="75"/>
      <c r="H674" s="76"/>
      <c r="I674" s="77"/>
      <c r="J674" s="78"/>
      <c r="K674" s="92"/>
      <c r="L674" s="79"/>
      <c r="M674" s="80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</row>
    <row r="675" spans="1:34" s="188" customFormat="1" ht="20.25" customHeight="1">
      <c r="A675" s="72"/>
      <c r="B675" s="73"/>
      <c r="C675" s="74"/>
      <c r="D675" s="94"/>
      <c r="E675" s="58"/>
      <c r="F675" s="58"/>
      <c r="G675" s="75"/>
      <c r="H675" s="76"/>
      <c r="I675" s="77"/>
      <c r="J675" s="78"/>
      <c r="K675" s="92"/>
      <c r="L675" s="79"/>
      <c r="M675" s="80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</row>
    <row r="676" spans="1:34" s="188" customFormat="1" ht="20.25" customHeight="1">
      <c r="A676" s="72"/>
      <c r="B676" s="73"/>
      <c r="C676" s="74"/>
      <c r="D676" s="94"/>
      <c r="E676" s="58"/>
      <c r="F676" s="58"/>
      <c r="G676" s="75"/>
      <c r="H676" s="76"/>
      <c r="I676" s="68"/>
      <c r="J676" s="78"/>
      <c r="K676" s="92"/>
      <c r="L676" s="79"/>
      <c r="M676" s="80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</row>
    <row r="677" spans="1:34" s="188" customFormat="1" ht="20.25" customHeight="1">
      <c r="A677" s="72"/>
      <c r="B677" s="73"/>
      <c r="C677" s="74"/>
      <c r="D677" s="94"/>
      <c r="E677" s="58"/>
      <c r="F677" s="58"/>
      <c r="G677" s="75"/>
      <c r="H677" s="76"/>
      <c r="I677" s="68"/>
      <c r="J677" s="78"/>
      <c r="K677" s="92"/>
      <c r="L677" s="79"/>
      <c r="M677" s="80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</row>
    <row r="678" spans="1:34" s="188" customFormat="1" ht="20.25" customHeight="1">
      <c r="A678" s="72"/>
      <c r="B678" s="73"/>
      <c r="C678" s="74"/>
      <c r="D678" s="94"/>
      <c r="E678" s="58"/>
      <c r="F678" s="58"/>
      <c r="G678" s="75"/>
      <c r="H678" s="76"/>
      <c r="I678" s="68"/>
      <c r="J678" s="78"/>
      <c r="K678" s="92"/>
      <c r="L678" s="79"/>
      <c r="M678" s="80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</row>
    <row r="679" spans="1:34" s="188" customFormat="1" ht="20.25" customHeight="1">
      <c r="A679" s="72"/>
      <c r="B679" s="73"/>
      <c r="C679" s="74"/>
      <c r="D679" s="94"/>
      <c r="E679" s="58"/>
      <c r="F679" s="58"/>
      <c r="G679" s="75"/>
      <c r="H679" s="76"/>
      <c r="I679" s="68"/>
      <c r="J679" s="78"/>
      <c r="K679" s="92"/>
      <c r="L679" s="79"/>
      <c r="M679" s="80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</row>
    <row r="680" spans="1:34" s="188" customFormat="1" ht="20.25" customHeight="1">
      <c r="A680" s="72"/>
      <c r="B680" s="73"/>
      <c r="C680" s="74"/>
      <c r="D680" s="94"/>
      <c r="E680" s="58"/>
      <c r="F680" s="58"/>
      <c r="G680" s="75"/>
      <c r="H680" s="76"/>
      <c r="I680" s="68"/>
      <c r="J680" s="78"/>
      <c r="K680" s="92"/>
      <c r="L680" s="79"/>
      <c r="M680" s="80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</row>
    <row r="681" spans="1:34" s="188" customFormat="1" ht="20.25" customHeight="1">
      <c r="A681" s="72"/>
      <c r="B681" s="73"/>
      <c r="C681" s="74"/>
      <c r="D681" s="94"/>
      <c r="E681" s="58"/>
      <c r="F681" s="58"/>
      <c r="G681" s="75"/>
      <c r="H681" s="76"/>
      <c r="I681" s="68"/>
      <c r="J681" s="78"/>
      <c r="K681" s="92"/>
      <c r="L681" s="79"/>
      <c r="M681" s="80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</row>
    <row r="682" spans="1:34" s="188" customFormat="1" ht="20.25" customHeight="1">
      <c r="A682" s="72"/>
      <c r="B682" s="73"/>
      <c r="C682" s="74"/>
      <c r="D682" s="94"/>
      <c r="E682" s="58"/>
      <c r="F682" s="58"/>
      <c r="G682" s="75"/>
      <c r="H682" s="76"/>
      <c r="I682" s="68"/>
      <c r="J682" s="78"/>
      <c r="K682" s="92"/>
      <c r="L682" s="79"/>
      <c r="M682" s="80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</row>
    <row r="683" spans="1:34" s="188" customFormat="1" ht="20.25" customHeight="1" thickBot="1">
      <c r="A683" s="81"/>
      <c r="B683" s="82"/>
      <c r="C683" s="83"/>
      <c r="D683" s="69"/>
      <c r="E683" s="70"/>
      <c r="F683" s="70"/>
      <c r="G683" s="71"/>
      <c r="H683" s="84"/>
      <c r="I683" s="85"/>
      <c r="J683" s="86"/>
      <c r="K683" s="93"/>
      <c r="L683" s="87"/>
      <c r="M683" s="88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</row>
    <row r="684" spans="1:34" s="188" customFormat="1">
      <c r="A684" s="190"/>
      <c r="B684" s="190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</row>
    <row r="685" spans="1:34" s="188" customFormat="1">
      <c r="A685" s="190"/>
      <c r="B685" s="190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</row>
    <row r="686" spans="1:34" s="188" customFormat="1">
      <c r="A686" s="190"/>
      <c r="B686" s="190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</row>
    <row r="687" spans="1:34" s="188" customFormat="1">
      <c r="A687" s="190"/>
      <c r="B687" s="190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</row>
    <row r="688" spans="1:34" s="188" customFormat="1">
      <c r="A688" s="190"/>
      <c r="B688" s="190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</row>
    <row r="689" spans="1:34" s="188" customFormat="1">
      <c r="A689" s="190"/>
      <c r="B689" s="190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</row>
    <row r="690" spans="1:34" s="188" customFormat="1">
      <c r="A690" s="190"/>
      <c r="B690" s="190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</row>
    <row r="691" spans="1:34" s="188" customFormat="1">
      <c r="A691" s="190"/>
      <c r="B691" s="190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</row>
    <row r="692" spans="1:34" s="188" customFormat="1">
      <c r="A692" s="190"/>
      <c r="B692" s="190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</row>
    <row r="693" spans="1:34" s="188" customFormat="1">
      <c r="A693" s="190"/>
      <c r="B693" s="190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</row>
    <row r="694" spans="1:34" s="188" customFormat="1">
      <c r="A694" s="190"/>
      <c r="B694" s="190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</row>
    <row r="695" spans="1:34" s="188" customFormat="1">
      <c r="A695" s="190"/>
      <c r="B695" s="190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</row>
    <row r="696" spans="1:34" s="188" customFormat="1">
      <c r="A696" s="190"/>
      <c r="B696" s="190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</row>
    <row r="697" spans="1:34" s="188" customFormat="1">
      <c r="A697" s="190"/>
      <c r="B697" s="190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</row>
    <row r="698" spans="1:34" s="188" customFormat="1">
      <c r="A698" s="190"/>
      <c r="B698" s="190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</row>
    <row r="699" spans="1:34" s="188" customFormat="1">
      <c r="A699" s="190"/>
      <c r="B699" s="190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/>
      <c r="AH699" s="187"/>
    </row>
    <row r="700" spans="1:34" s="188" customFormat="1">
      <c r="A700" s="190"/>
      <c r="B700" s="190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7"/>
    </row>
    <row r="701" spans="1:34" s="188" customFormat="1">
      <c r="A701" s="190"/>
      <c r="B701" s="190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</row>
    <row r="702" spans="1:34" s="188" customFormat="1">
      <c r="A702" s="190"/>
      <c r="B702" s="190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</row>
    <row r="703" spans="1:34" s="188" customFormat="1">
      <c r="A703" s="190"/>
      <c r="B703" s="190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</row>
    <row r="704" spans="1:34" s="188" customFormat="1">
      <c r="A704" s="190"/>
      <c r="B704" s="190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</row>
    <row r="705" spans="1:34" s="188" customFormat="1">
      <c r="A705" s="190"/>
      <c r="B705" s="190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</row>
    <row r="706" spans="1:34" s="188" customFormat="1">
      <c r="A706" s="190"/>
      <c r="B706" s="190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</row>
    <row r="707" spans="1:34" s="188" customFormat="1">
      <c r="A707" s="190"/>
      <c r="B707" s="190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</row>
    <row r="708" spans="1:34" s="188" customFormat="1">
      <c r="A708" s="190"/>
      <c r="B708" s="190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</row>
    <row r="709" spans="1:34" s="188" customFormat="1">
      <c r="A709" s="190"/>
      <c r="B709" s="190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</row>
    <row r="710" spans="1:34" s="188" customFormat="1">
      <c r="A710" s="190"/>
      <c r="B710" s="190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</row>
    <row r="711" spans="1:34" s="188" customFormat="1">
      <c r="A711" s="190"/>
      <c r="B711" s="190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</row>
    <row r="712" spans="1:34" s="188" customFormat="1">
      <c r="A712" s="190"/>
      <c r="B712" s="190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</row>
    <row r="713" spans="1:34" s="188" customFormat="1">
      <c r="A713" s="190"/>
      <c r="B713" s="190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</row>
    <row r="714" spans="1:34" s="188" customFormat="1">
      <c r="A714" s="190"/>
      <c r="B714" s="190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</row>
    <row r="715" spans="1:34" s="188" customFormat="1">
      <c r="A715" s="190"/>
      <c r="B715" s="190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</row>
    <row r="716" spans="1:34" s="188" customFormat="1">
      <c r="A716" s="190"/>
      <c r="B716" s="190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</row>
    <row r="717" spans="1:34" s="188" customFormat="1">
      <c r="A717" s="190"/>
      <c r="B717" s="190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</row>
    <row r="718" spans="1:34" s="188" customFormat="1">
      <c r="A718" s="190"/>
      <c r="B718" s="190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</row>
    <row r="719" spans="1:34" s="188" customFormat="1">
      <c r="A719" s="190"/>
      <c r="B719" s="190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</row>
    <row r="720" spans="1:34" s="188" customFormat="1">
      <c r="A720" s="190"/>
      <c r="B720" s="190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</row>
    <row r="721" spans="1:34" s="188" customFormat="1">
      <c r="A721" s="190"/>
      <c r="B721" s="190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</row>
    <row r="722" spans="1:34" s="188" customFormat="1">
      <c r="A722" s="190"/>
      <c r="B722" s="190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</row>
    <row r="723" spans="1:34" s="188" customFormat="1">
      <c r="A723" s="190"/>
      <c r="B723" s="190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</row>
    <row r="724" spans="1:34" s="188" customFormat="1">
      <c r="A724" s="190"/>
      <c r="B724" s="190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</row>
    <row r="725" spans="1:34" s="188" customFormat="1">
      <c r="A725" s="190"/>
      <c r="B725" s="190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</row>
    <row r="726" spans="1:34" s="188" customFormat="1">
      <c r="A726" s="190"/>
      <c r="B726" s="190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</row>
    <row r="727" spans="1:34" s="188" customFormat="1">
      <c r="A727" s="190"/>
      <c r="B727" s="190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</row>
    <row r="728" spans="1:34" s="188" customFormat="1">
      <c r="A728" s="190"/>
      <c r="B728" s="190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</row>
    <row r="729" spans="1:34" s="188" customFormat="1">
      <c r="A729" s="190"/>
      <c r="B729" s="190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</row>
    <row r="730" spans="1:34" s="188" customFormat="1">
      <c r="A730" s="190"/>
      <c r="B730" s="190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</row>
    <row r="731" spans="1:34" s="188" customFormat="1">
      <c r="A731" s="190"/>
      <c r="B731" s="190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</row>
    <row r="732" spans="1:34" s="188" customFormat="1">
      <c r="A732" s="190"/>
      <c r="B732" s="190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</row>
    <row r="733" spans="1:34" s="188" customFormat="1">
      <c r="A733" s="190"/>
      <c r="B733" s="190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</row>
    <row r="734" spans="1:34" s="188" customFormat="1">
      <c r="A734" s="190"/>
      <c r="B734" s="190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</row>
    <row r="735" spans="1:34" s="188" customFormat="1">
      <c r="A735" s="190"/>
      <c r="B735" s="190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</row>
    <row r="736" spans="1:34" s="188" customFormat="1">
      <c r="A736" s="190"/>
      <c r="B736" s="190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</row>
    <row r="737" spans="1:34" s="188" customFormat="1">
      <c r="A737" s="190"/>
      <c r="B737" s="190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</row>
    <row r="738" spans="1:34" s="188" customFormat="1">
      <c r="A738" s="190"/>
      <c r="B738" s="190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</row>
    <row r="739" spans="1:34" s="188" customFormat="1">
      <c r="A739" s="190"/>
      <c r="B739" s="190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</row>
    <row r="740" spans="1:34" s="188" customFormat="1">
      <c r="A740" s="190"/>
      <c r="B740" s="190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</row>
    <row r="741" spans="1:34" s="188" customFormat="1">
      <c r="A741" s="190"/>
      <c r="B741" s="190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</row>
    <row r="742" spans="1:34" s="188" customFormat="1">
      <c r="A742" s="190"/>
      <c r="B742" s="190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</row>
    <row r="743" spans="1:34" s="188" customFormat="1">
      <c r="A743" s="190"/>
      <c r="B743" s="190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</row>
    <row r="744" spans="1:34" s="188" customFormat="1">
      <c r="A744" s="190"/>
      <c r="B744" s="190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</row>
    <row r="745" spans="1:34" s="188" customFormat="1">
      <c r="A745" s="190"/>
      <c r="B745" s="190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</row>
    <row r="746" spans="1:34" s="188" customFormat="1">
      <c r="A746" s="190"/>
      <c r="B746" s="190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</row>
    <row r="747" spans="1:34" s="188" customFormat="1">
      <c r="A747" s="190"/>
      <c r="B747" s="190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</row>
    <row r="748" spans="1:34" s="188" customFormat="1">
      <c r="A748" s="190"/>
      <c r="B748" s="190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</row>
    <row r="749" spans="1:34" s="188" customFormat="1">
      <c r="A749" s="190"/>
      <c r="B749" s="190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</row>
    <row r="750" spans="1:34" s="188" customFormat="1">
      <c r="A750" s="190"/>
      <c r="B750" s="190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</row>
    <row r="751" spans="1:34" s="188" customFormat="1">
      <c r="A751" s="190"/>
      <c r="B751" s="190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</row>
    <row r="752" spans="1:34" s="188" customFormat="1">
      <c r="H752" s="191"/>
      <c r="I752" s="191"/>
      <c r="J752" s="191"/>
      <c r="K752" s="191"/>
      <c r="L752" s="191"/>
      <c r="M752" s="191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/>
      <c r="AH752" s="187"/>
    </row>
    <row r="753" spans="8:34" s="188" customFormat="1">
      <c r="H753" s="191"/>
      <c r="I753" s="191"/>
      <c r="J753" s="191"/>
      <c r="K753" s="191"/>
      <c r="L753" s="191"/>
      <c r="M753" s="191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</row>
    <row r="754" spans="8:34" s="188" customFormat="1">
      <c r="H754" s="191"/>
      <c r="I754" s="191"/>
      <c r="J754" s="191"/>
      <c r="K754" s="191"/>
      <c r="L754" s="191"/>
      <c r="M754" s="191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</row>
    <row r="755" spans="8:34" s="188" customFormat="1">
      <c r="H755" s="191"/>
      <c r="I755" s="191"/>
      <c r="J755" s="191"/>
      <c r="K755" s="191"/>
      <c r="L755" s="191"/>
      <c r="M755" s="191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</row>
    <row r="756" spans="8:34" s="188" customFormat="1">
      <c r="H756" s="191"/>
      <c r="I756" s="191"/>
      <c r="J756" s="191"/>
      <c r="K756" s="191"/>
      <c r="L756" s="191"/>
      <c r="M756" s="191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</row>
    <row r="757" spans="8:34" s="188" customFormat="1">
      <c r="H757" s="191"/>
      <c r="I757" s="191"/>
      <c r="J757" s="191"/>
      <c r="K757" s="191"/>
      <c r="L757" s="191"/>
      <c r="M757" s="191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</row>
    <row r="758" spans="8:34" s="188" customFormat="1">
      <c r="H758" s="191"/>
      <c r="I758" s="191"/>
      <c r="J758" s="191"/>
      <c r="K758" s="191"/>
      <c r="L758" s="191"/>
      <c r="M758" s="191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</row>
    <row r="759" spans="8:34" s="188" customFormat="1">
      <c r="H759" s="191"/>
      <c r="I759" s="191"/>
      <c r="J759" s="191"/>
      <c r="K759" s="191"/>
      <c r="L759" s="191"/>
      <c r="M759" s="191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</row>
    <row r="760" spans="8:34" s="188" customFormat="1">
      <c r="H760" s="191"/>
      <c r="I760" s="191"/>
      <c r="J760" s="191"/>
      <c r="K760" s="191"/>
      <c r="L760" s="191"/>
      <c r="M760" s="191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</row>
    <row r="761" spans="8:34" s="188" customFormat="1">
      <c r="H761" s="191"/>
      <c r="I761" s="191"/>
      <c r="J761" s="191"/>
      <c r="K761" s="191"/>
      <c r="L761" s="191"/>
      <c r="M761" s="191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</row>
    <row r="762" spans="8:34" s="188" customFormat="1">
      <c r="H762" s="191"/>
      <c r="I762" s="191"/>
      <c r="J762" s="191"/>
      <c r="K762" s="191"/>
      <c r="L762" s="191"/>
      <c r="M762" s="191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</row>
    <row r="763" spans="8:34" s="188" customFormat="1">
      <c r="H763" s="191"/>
      <c r="I763" s="191"/>
      <c r="J763" s="191"/>
      <c r="K763" s="191"/>
      <c r="L763" s="191"/>
      <c r="M763" s="191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</row>
    <row r="764" spans="8:34" s="188" customFormat="1">
      <c r="H764" s="191"/>
      <c r="I764" s="191"/>
      <c r="J764" s="191"/>
      <c r="K764" s="191"/>
      <c r="L764" s="191"/>
      <c r="M764" s="191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</row>
    <row r="765" spans="8:34" s="188" customFormat="1">
      <c r="H765" s="191"/>
      <c r="I765" s="191"/>
      <c r="J765" s="191"/>
      <c r="K765" s="191"/>
      <c r="L765" s="191"/>
      <c r="M765" s="191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</row>
    <row r="766" spans="8:34" s="188" customFormat="1">
      <c r="H766" s="191"/>
      <c r="I766" s="191"/>
      <c r="J766" s="191"/>
      <c r="K766" s="191"/>
      <c r="L766" s="191"/>
      <c r="M766" s="191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</row>
    <row r="767" spans="8:34" s="188" customFormat="1">
      <c r="H767" s="191"/>
      <c r="I767" s="191"/>
      <c r="J767" s="191"/>
      <c r="K767" s="191"/>
      <c r="L767" s="191"/>
      <c r="M767" s="191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</row>
    <row r="768" spans="8:34" s="188" customFormat="1">
      <c r="H768" s="191"/>
      <c r="I768" s="191"/>
      <c r="J768" s="191"/>
      <c r="K768" s="191"/>
      <c r="L768" s="191"/>
      <c r="M768" s="191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</row>
    <row r="769" spans="8:34" s="188" customFormat="1">
      <c r="H769" s="191"/>
      <c r="I769" s="191"/>
      <c r="J769" s="191"/>
      <c r="K769" s="191"/>
      <c r="L769" s="191"/>
      <c r="M769" s="191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</row>
    <row r="770" spans="8:34" s="188" customFormat="1">
      <c r="H770" s="191"/>
      <c r="I770" s="191"/>
      <c r="J770" s="191"/>
      <c r="K770" s="191"/>
      <c r="L770" s="191"/>
      <c r="M770" s="191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</row>
    <row r="771" spans="8:34" s="188" customFormat="1">
      <c r="H771" s="191"/>
      <c r="I771" s="191"/>
      <c r="J771" s="191"/>
      <c r="K771" s="191"/>
      <c r="L771" s="191"/>
      <c r="M771" s="191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</row>
    <row r="772" spans="8:34" s="188" customFormat="1">
      <c r="H772" s="191"/>
      <c r="I772" s="191"/>
      <c r="J772" s="191"/>
      <c r="K772" s="191"/>
      <c r="L772" s="191"/>
      <c r="M772" s="191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</row>
    <row r="773" spans="8:34" s="188" customFormat="1">
      <c r="H773" s="191"/>
      <c r="I773" s="191"/>
      <c r="J773" s="191"/>
      <c r="K773" s="191"/>
      <c r="L773" s="191"/>
      <c r="M773" s="191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</row>
    <row r="774" spans="8:34" s="188" customFormat="1">
      <c r="H774" s="191"/>
      <c r="I774" s="191"/>
      <c r="J774" s="191"/>
      <c r="K774" s="191"/>
      <c r="L774" s="191"/>
      <c r="M774" s="191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</row>
    <row r="775" spans="8:34" s="188" customFormat="1">
      <c r="H775" s="191"/>
      <c r="I775" s="191"/>
      <c r="J775" s="191"/>
      <c r="K775" s="191"/>
      <c r="L775" s="191"/>
      <c r="M775" s="191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</row>
    <row r="776" spans="8:34" s="188" customFormat="1">
      <c r="H776" s="191"/>
      <c r="I776" s="191"/>
      <c r="J776" s="191"/>
      <c r="K776" s="191"/>
      <c r="L776" s="191"/>
      <c r="M776" s="191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</row>
    <row r="777" spans="8:34" s="188" customFormat="1">
      <c r="H777" s="191"/>
      <c r="I777" s="191"/>
      <c r="J777" s="191"/>
      <c r="K777" s="191"/>
      <c r="L777" s="191"/>
      <c r="M777" s="191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</row>
    <row r="778" spans="8:34" s="188" customFormat="1">
      <c r="H778" s="191"/>
      <c r="I778" s="191"/>
      <c r="J778" s="191"/>
      <c r="K778" s="191"/>
      <c r="L778" s="191"/>
      <c r="M778" s="191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</row>
    <row r="779" spans="8:34" s="188" customFormat="1">
      <c r="H779" s="191"/>
      <c r="I779" s="191"/>
      <c r="J779" s="191"/>
      <c r="K779" s="191"/>
      <c r="L779" s="191"/>
      <c r="M779" s="191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</row>
    <row r="780" spans="8:34" s="188" customFormat="1">
      <c r="H780" s="191"/>
      <c r="I780" s="191"/>
      <c r="J780" s="191"/>
      <c r="K780" s="191"/>
      <c r="L780" s="191"/>
      <c r="M780" s="191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</row>
    <row r="781" spans="8:34" s="188" customFormat="1">
      <c r="H781" s="191"/>
      <c r="I781" s="191"/>
      <c r="J781" s="191"/>
      <c r="K781" s="191"/>
      <c r="L781" s="191"/>
      <c r="M781" s="191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</row>
    <row r="782" spans="8:34" s="188" customFormat="1">
      <c r="H782" s="191"/>
      <c r="I782" s="191"/>
      <c r="J782" s="191"/>
      <c r="K782" s="191"/>
      <c r="L782" s="191"/>
      <c r="M782" s="191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</row>
    <row r="783" spans="8:34" s="188" customFormat="1">
      <c r="H783" s="191"/>
      <c r="I783" s="191"/>
      <c r="J783" s="191"/>
      <c r="K783" s="191"/>
      <c r="L783" s="191"/>
      <c r="M783" s="191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</row>
    <row r="784" spans="8:34" s="188" customFormat="1">
      <c r="H784" s="191"/>
      <c r="I784" s="191"/>
      <c r="J784" s="191"/>
      <c r="K784" s="191"/>
      <c r="L784" s="191"/>
      <c r="M784" s="191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</row>
    <row r="785" spans="8:34" s="188" customFormat="1">
      <c r="H785" s="191"/>
      <c r="I785" s="191"/>
      <c r="J785" s="191"/>
      <c r="K785" s="191"/>
      <c r="L785" s="191"/>
      <c r="M785" s="191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</row>
    <row r="786" spans="8:34" s="188" customFormat="1">
      <c r="H786" s="191"/>
      <c r="I786" s="191"/>
      <c r="J786" s="191"/>
      <c r="K786" s="191"/>
      <c r="L786" s="191"/>
      <c r="M786" s="191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</row>
    <row r="787" spans="8:34" s="188" customFormat="1">
      <c r="H787" s="191"/>
      <c r="I787" s="191"/>
      <c r="J787" s="191"/>
      <c r="K787" s="191"/>
      <c r="L787" s="191"/>
      <c r="M787" s="191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</row>
    <row r="788" spans="8:34" s="188" customFormat="1">
      <c r="H788" s="191"/>
      <c r="I788" s="191"/>
      <c r="J788" s="191"/>
      <c r="K788" s="191"/>
      <c r="L788" s="191"/>
      <c r="M788" s="191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/>
      <c r="AH788" s="187"/>
    </row>
    <row r="789" spans="8:34" s="188" customFormat="1">
      <c r="H789" s="191"/>
      <c r="I789" s="191"/>
      <c r="J789" s="191"/>
      <c r="K789" s="191"/>
      <c r="L789" s="191"/>
      <c r="M789" s="191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/>
      <c r="AH789" s="187"/>
    </row>
    <row r="790" spans="8:34" s="188" customFormat="1">
      <c r="H790" s="191"/>
      <c r="I790" s="191"/>
      <c r="J790" s="191"/>
      <c r="K790" s="191"/>
      <c r="L790" s="191"/>
      <c r="M790" s="191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/>
      <c r="AH790" s="187"/>
    </row>
    <row r="791" spans="8:34" s="188" customFormat="1">
      <c r="H791" s="191"/>
      <c r="I791" s="191"/>
      <c r="J791" s="191"/>
      <c r="K791" s="191"/>
      <c r="L791" s="191"/>
      <c r="M791" s="191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/>
      <c r="AH791" s="187"/>
    </row>
    <row r="792" spans="8:34" s="188" customFormat="1">
      <c r="H792" s="191"/>
      <c r="I792" s="191"/>
      <c r="J792" s="191"/>
      <c r="K792" s="191"/>
      <c r="L792" s="191"/>
      <c r="M792" s="191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</row>
    <row r="793" spans="8:34" s="188" customFormat="1">
      <c r="H793" s="191"/>
      <c r="I793" s="191"/>
      <c r="J793" s="191"/>
      <c r="K793" s="191"/>
      <c r="L793" s="191"/>
      <c r="M793" s="191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</row>
    <row r="794" spans="8:34" s="188" customFormat="1">
      <c r="H794" s="191"/>
      <c r="I794" s="191"/>
      <c r="J794" s="191"/>
      <c r="K794" s="191"/>
      <c r="L794" s="191"/>
      <c r="M794" s="191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</row>
    <row r="795" spans="8:34" s="188" customFormat="1">
      <c r="H795" s="191"/>
      <c r="I795" s="191"/>
      <c r="J795" s="191"/>
      <c r="K795" s="191"/>
      <c r="L795" s="191"/>
      <c r="M795" s="191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</row>
    <row r="796" spans="8:34" s="188" customFormat="1">
      <c r="H796" s="191"/>
      <c r="I796" s="191"/>
      <c r="J796" s="191"/>
      <c r="K796" s="191"/>
      <c r="L796" s="191"/>
      <c r="M796" s="191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</row>
    <row r="797" spans="8:34" s="188" customFormat="1">
      <c r="H797" s="191"/>
      <c r="I797" s="191"/>
      <c r="J797" s="191"/>
      <c r="K797" s="191"/>
      <c r="L797" s="191"/>
      <c r="M797" s="191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</row>
    <row r="798" spans="8:34" s="188" customFormat="1">
      <c r="H798" s="191"/>
      <c r="I798" s="191"/>
      <c r="J798" s="191"/>
      <c r="K798" s="191"/>
      <c r="L798" s="191"/>
      <c r="M798" s="191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</row>
    <row r="799" spans="8:34" s="188" customFormat="1">
      <c r="H799" s="191"/>
      <c r="I799" s="191"/>
      <c r="J799" s="191"/>
      <c r="K799" s="191"/>
      <c r="L799" s="191"/>
      <c r="M799" s="191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</row>
    <row r="800" spans="8:34" s="188" customFormat="1">
      <c r="H800" s="191"/>
      <c r="I800" s="191"/>
      <c r="J800" s="191"/>
      <c r="K800" s="191"/>
      <c r="L800" s="191"/>
      <c r="M800" s="191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</row>
    <row r="801" spans="8:34" s="188" customFormat="1">
      <c r="H801" s="191"/>
      <c r="I801" s="191"/>
      <c r="J801" s="191"/>
      <c r="K801" s="191"/>
      <c r="L801" s="191"/>
      <c r="M801" s="191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</row>
    <row r="802" spans="8:34" s="188" customFormat="1">
      <c r="H802" s="191"/>
      <c r="I802" s="191"/>
      <c r="J802" s="191"/>
      <c r="K802" s="191"/>
      <c r="L802" s="191"/>
      <c r="M802" s="191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</row>
    <row r="803" spans="8:34" s="188" customFormat="1">
      <c r="H803" s="191"/>
      <c r="I803" s="191"/>
      <c r="J803" s="191"/>
      <c r="K803" s="191"/>
      <c r="L803" s="191"/>
      <c r="M803" s="191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</row>
    <row r="804" spans="8:34" s="188" customFormat="1">
      <c r="H804" s="191"/>
      <c r="I804" s="191"/>
      <c r="J804" s="191"/>
      <c r="K804" s="191"/>
      <c r="L804" s="191"/>
      <c r="M804" s="191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</row>
    <row r="805" spans="8:34" s="188" customFormat="1">
      <c r="H805" s="191"/>
      <c r="I805" s="191"/>
      <c r="J805" s="191"/>
      <c r="K805" s="191"/>
      <c r="L805" s="191"/>
      <c r="M805" s="191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</row>
    <row r="806" spans="8:34" s="188" customFormat="1">
      <c r="H806" s="191"/>
      <c r="I806" s="191"/>
      <c r="J806" s="191"/>
      <c r="K806" s="191"/>
      <c r="L806" s="191"/>
      <c r="M806" s="191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</row>
    <row r="807" spans="8:34" s="188" customFormat="1">
      <c r="H807" s="191"/>
      <c r="I807" s="191"/>
      <c r="J807" s="191"/>
      <c r="K807" s="191"/>
      <c r="L807" s="191"/>
      <c r="M807" s="191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</row>
    <row r="808" spans="8:34" s="188" customFormat="1">
      <c r="H808" s="191"/>
      <c r="I808" s="191"/>
      <c r="J808" s="191"/>
      <c r="K808" s="191"/>
      <c r="L808" s="191"/>
      <c r="M808" s="191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</row>
    <row r="809" spans="8:34" s="188" customFormat="1">
      <c r="H809" s="191"/>
      <c r="I809" s="191"/>
      <c r="J809" s="191"/>
      <c r="K809" s="191"/>
      <c r="L809" s="191"/>
      <c r="M809" s="191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</row>
    <row r="810" spans="8:34" s="188" customFormat="1">
      <c r="H810" s="191"/>
      <c r="I810" s="191"/>
      <c r="J810" s="191"/>
      <c r="K810" s="191"/>
      <c r="L810" s="191"/>
      <c r="M810" s="191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</row>
    <row r="811" spans="8:34" s="188" customFormat="1">
      <c r="H811" s="191"/>
      <c r="I811" s="191"/>
      <c r="J811" s="191"/>
      <c r="K811" s="191"/>
      <c r="L811" s="191"/>
      <c r="M811" s="191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</row>
    <row r="812" spans="8:34" s="188" customFormat="1">
      <c r="H812" s="191"/>
      <c r="I812" s="191"/>
      <c r="J812" s="191"/>
      <c r="K812" s="191"/>
      <c r="L812" s="191"/>
      <c r="M812" s="191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</row>
    <row r="813" spans="8:34" s="188" customFormat="1">
      <c r="H813" s="191"/>
      <c r="I813" s="191"/>
      <c r="J813" s="191"/>
      <c r="K813" s="191"/>
      <c r="L813" s="191"/>
      <c r="M813" s="191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</row>
    <row r="814" spans="8:34" s="188" customFormat="1">
      <c r="H814" s="191"/>
      <c r="I814" s="191"/>
      <c r="J814" s="191"/>
      <c r="K814" s="191"/>
      <c r="L814" s="191"/>
      <c r="M814" s="191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</row>
    <row r="815" spans="8:34" s="188" customFormat="1">
      <c r="H815" s="191"/>
      <c r="I815" s="191"/>
      <c r="J815" s="191"/>
      <c r="K815" s="191"/>
      <c r="L815" s="191"/>
      <c r="M815" s="191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</row>
    <row r="816" spans="8:34" s="188" customFormat="1">
      <c r="H816" s="191"/>
      <c r="I816" s="191"/>
      <c r="J816" s="191"/>
      <c r="K816" s="191"/>
      <c r="L816" s="191"/>
      <c r="M816" s="191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</row>
    <row r="817" spans="8:34" s="188" customFormat="1">
      <c r="H817" s="191"/>
      <c r="I817" s="191"/>
      <c r="J817" s="191"/>
      <c r="K817" s="191"/>
      <c r="L817" s="191"/>
      <c r="M817" s="191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</row>
    <row r="818" spans="8:34" s="188" customFormat="1">
      <c r="H818" s="191"/>
      <c r="I818" s="191"/>
      <c r="J818" s="191"/>
      <c r="K818" s="191"/>
      <c r="L818" s="191"/>
      <c r="M818" s="191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</row>
    <row r="819" spans="8:34" s="188" customFormat="1">
      <c r="H819" s="191"/>
      <c r="I819" s="191"/>
      <c r="J819" s="191"/>
      <c r="K819" s="191"/>
      <c r="L819" s="191"/>
      <c r="M819" s="191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</row>
    <row r="820" spans="8:34" s="188" customFormat="1">
      <c r="H820" s="191"/>
      <c r="I820" s="191"/>
      <c r="J820" s="191"/>
      <c r="K820" s="191"/>
      <c r="L820" s="191"/>
      <c r="M820" s="191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</row>
    <row r="821" spans="8:34" s="188" customFormat="1">
      <c r="H821" s="191"/>
      <c r="I821" s="191"/>
      <c r="J821" s="191"/>
      <c r="K821" s="191"/>
      <c r="L821" s="191"/>
      <c r="M821" s="191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</row>
    <row r="822" spans="8:34" s="188" customFormat="1">
      <c r="H822" s="191"/>
      <c r="I822" s="191"/>
      <c r="J822" s="191"/>
      <c r="K822" s="191"/>
      <c r="L822" s="191"/>
      <c r="M822" s="191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</row>
    <row r="823" spans="8:34" s="188" customFormat="1">
      <c r="H823" s="191"/>
      <c r="I823" s="191"/>
      <c r="J823" s="191"/>
      <c r="K823" s="191"/>
      <c r="L823" s="191"/>
      <c r="M823" s="191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</row>
    <row r="824" spans="8:34" s="188" customFormat="1">
      <c r="H824" s="191"/>
      <c r="I824" s="191"/>
      <c r="J824" s="191"/>
      <c r="K824" s="191"/>
      <c r="L824" s="191"/>
      <c r="M824" s="191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</row>
    <row r="825" spans="8:34" s="188" customFormat="1">
      <c r="H825" s="191"/>
      <c r="I825" s="191"/>
      <c r="J825" s="191"/>
      <c r="K825" s="191"/>
      <c r="L825" s="191"/>
      <c r="M825" s="191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</row>
    <row r="826" spans="8:34" s="188" customFormat="1">
      <c r="H826" s="191"/>
      <c r="I826" s="191"/>
      <c r="J826" s="191"/>
      <c r="K826" s="191"/>
      <c r="L826" s="191"/>
      <c r="M826" s="191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</row>
    <row r="827" spans="8:34" s="188" customFormat="1">
      <c r="H827" s="191"/>
      <c r="I827" s="191"/>
      <c r="J827" s="191"/>
      <c r="K827" s="191"/>
      <c r="L827" s="191"/>
      <c r="M827" s="191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</row>
    <row r="828" spans="8:34" s="188" customFormat="1">
      <c r="H828" s="191"/>
      <c r="I828" s="191"/>
      <c r="J828" s="191"/>
      <c r="K828" s="191"/>
      <c r="L828" s="191"/>
      <c r="M828" s="191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</row>
    <row r="829" spans="8:34" s="188" customFormat="1">
      <c r="H829" s="191"/>
      <c r="I829" s="191"/>
      <c r="J829" s="191"/>
      <c r="K829" s="191"/>
      <c r="L829" s="191"/>
      <c r="M829" s="191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</row>
    <row r="830" spans="8:34" s="188" customFormat="1">
      <c r="H830" s="191"/>
      <c r="I830" s="191"/>
      <c r="J830" s="191"/>
      <c r="K830" s="191"/>
      <c r="L830" s="191"/>
      <c r="M830" s="191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</row>
    <row r="831" spans="8:34" s="188" customFormat="1">
      <c r="H831" s="191"/>
      <c r="I831" s="191"/>
      <c r="J831" s="191"/>
      <c r="K831" s="191"/>
      <c r="L831" s="191"/>
      <c r="M831" s="191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</row>
    <row r="832" spans="8:34" s="188" customFormat="1">
      <c r="H832" s="191"/>
      <c r="I832" s="191"/>
      <c r="J832" s="191"/>
      <c r="K832" s="191"/>
      <c r="L832" s="191"/>
      <c r="M832" s="191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</row>
    <row r="833" spans="8:34" s="188" customFormat="1">
      <c r="H833" s="191"/>
      <c r="I833" s="191"/>
      <c r="J833" s="191"/>
      <c r="K833" s="191"/>
      <c r="L833" s="191"/>
      <c r="M833" s="191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</row>
    <row r="834" spans="8:34" s="188" customFormat="1">
      <c r="H834" s="191"/>
      <c r="I834" s="191"/>
      <c r="J834" s="191"/>
      <c r="K834" s="191"/>
      <c r="L834" s="191"/>
      <c r="M834" s="191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</row>
    <row r="835" spans="8:34" s="188" customFormat="1">
      <c r="H835" s="191"/>
      <c r="I835" s="191"/>
      <c r="J835" s="191"/>
      <c r="K835" s="191"/>
      <c r="L835" s="191"/>
      <c r="M835" s="191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</row>
    <row r="836" spans="8:34" s="188" customFormat="1">
      <c r="H836" s="191"/>
      <c r="I836" s="191"/>
      <c r="J836" s="191"/>
      <c r="K836" s="191"/>
      <c r="L836" s="191"/>
      <c r="M836" s="191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</row>
    <row r="837" spans="8:34" s="188" customFormat="1">
      <c r="H837" s="191"/>
      <c r="I837" s="191"/>
      <c r="J837" s="191"/>
      <c r="K837" s="191"/>
      <c r="L837" s="191"/>
      <c r="M837" s="191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</row>
    <row r="838" spans="8:34" s="188" customFormat="1">
      <c r="H838" s="191"/>
      <c r="I838" s="191"/>
      <c r="J838" s="191"/>
      <c r="K838" s="191"/>
      <c r="L838" s="191"/>
      <c r="M838" s="191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</row>
    <row r="839" spans="8:34" s="188" customFormat="1">
      <c r="H839" s="191"/>
      <c r="I839" s="191"/>
      <c r="J839" s="191"/>
      <c r="K839" s="191"/>
      <c r="L839" s="191"/>
      <c r="M839" s="191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</row>
    <row r="840" spans="8:34" s="188" customFormat="1">
      <c r="H840" s="191"/>
      <c r="I840" s="191"/>
      <c r="J840" s="191"/>
      <c r="K840" s="191"/>
      <c r="L840" s="191"/>
      <c r="M840" s="191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</row>
    <row r="841" spans="8:34" s="188" customFormat="1">
      <c r="H841" s="191"/>
      <c r="I841" s="191"/>
      <c r="J841" s="191"/>
      <c r="K841" s="191"/>
      <c r="L841" s="191"/>
      <c r="M841" s="191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</row>
    <row r="842" spans="8:34" s="188" customFormat="1">
      <c r="H842" s="191"/>
      <c r="I842" s="191"/>
      <c r="J842" s="191"/>
      <c r="K842" s="191"/>
      <c r="L842" s="191"/>
      <c r="M842" s="191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7"/>
    </row>
    <row r="843" spans="8:34" s="188" customFormat="1">
      <c r="H843" s="191"/>
      <c r="I843" s="191"/>
      <c r="J843" s="191"/>
      <c r="K843" s="191"/>
      <c r="L843" s="191"/>
      <c r="M843" s="191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7"/>
    </row>
    <row r="844" spans="8:34" s="188" customFormat="1">
      <c r="H844" s="191"/>
      <c r="I844" s="191"/>
      <c r="J844" s="191"/>
      <c r="K844" s="191"/>
      <c r="L844" s="191"/>
      <c r="M844" s="191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/>
      <c r="AH844" s="187"/>
    </row>
    <row r="845" spans="8:34" s="188" customFormat="1">
      <c r="H845" s="191"/>
      <c r="I845" s="191"/>
      <c r="J845" s="191"/>
      <c r="K845" s="191"/>
      <c r="L845" s="191"/>
      <c r="M845" s="191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/>
      <c r="AH845" s="187"/>
    </row>
    <row r="846" spans="8:34" s="188" customFormat="1">
      <c r="H846" s="191"/>
      <c r="I846" s="191"/>
      <c r="J846" s="191"/>
      <c r="K846" s="191"/>
      <c r="L846" s="191"/>
      <c r="M846" s="191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/>
      <c r="AH846" s="187"/>
    </row>
    <row r="847" spans="8:34" s="188" customFormat="1">
      <c r="H847" s="191"/>
      <c r="I847" s="191"/>
      <c r="J847" s="191"/>
      <c r="K847" s="191"/>
      <c r="L847" s="191"/>
      <c r="M847" s="191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/>
      <c r="AH847" s="187"/>
    </row>
    <row r="848" spans="8:34" s="188" customFormat="1">
      <c r="H848" s="191"/>
      <c r="I848" s="191"/>
      <c r="J848" s="191"/>
      <c r="K848" s="191"/>
      <c r="L848" s="191"/>
      <c r="M848" s="191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</row>
    <row r="849" spans="8:34" s="188" customFormat="1">
      <c r="H849" s="191"/>
      <c r="I849" s="191"/>
      <c r="J849" s="191"/>
      <c r="K849" s="191"/>
      <c r="L849" s="191"/>
      <c r="M849" s="191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</row>
    <row r="850" spans="8:34" s="188" customFormat="1">
      <c r="H850" s="191"/>
      <c r="I850" s="191"/>
      <c r="J850" s="191"/>
      <c r="K850" s="191"/>
      <c r="L850" s="191"/>
      <c r="M850" s="191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</row>
    <row r="851" spans="8:34" s="188" customFormat="1">
      <c r="H851" s="191"/>
      <c r="I851" s="191"/>
      <c r="J851" s="191"/>
      <c r="K851" s="191"/>
      <c r="L851" s="191"/>
      <c r="M851" s="191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</row>
    <row r="852" spans="8:34" s="188" customFormat="1">
      <c r="H852" s="191"/>
      <c r="I852" s="191"/>
      <c r="J852" s="191"/>
      <c r="K852" s="191"/>
      <c r="L852" s="191"/>
      <c r="M852" s="191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</row>
    <row r="853" spans="8:34" s="188" customFormat="1">
      <c r="H853" s="191"/>
      <c r="I853" s="191"/>
      <c r="J853" s="191"/>
      <c r="K853" s="191"/>
      <c r="L853" s="191"/>
      <c r="M853" s="191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</row>
    <row r="854" spans="8:34" s="188" customFormat="1">
      <c r="H854" s="191"/>
      <c r="I854" s="191"/>
      <c r="J854" s="191"/>
      <c r="K854" s="191"/>
      <c r="L854" s="191"/>
      <c r="M854" s="191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</row>
    <row r="855" spans="8:34" s="188" customFormat="1">
      <c r="H855" s="191"/>
      <c r="I855" s="191"/>
      <c r="J855" s="191"/>
      <c r="K855" s="191"/>
      <c r="L855" s="191"/>
      <c r="M855" s="191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</row>
    <row r="856" spans="8:34" s="188" customFormat="1">
      <c r="H856" s="191"/>
      <c r="I856" s="191"/>
      <c r="J856" s="191"/>
      <c r="K856" s="191"/>
      <c r="L856" s="191"/>
      <c r="M856" s="191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</row>
    <row r="857" spans="8:34" s="188" customFormat="1">
      <c r="H857" s="191"/>
      <c r="I857" s="191"/>
      <c r="J857" s="191"/>
      <c r="K857" s="191"/>
      <c r="L857" s="191"/>
      <c r="M857" s="191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</row>
    <row r="858" spans="8:34" s="188" customFormat="1">
      <c r="H858" s="191"/>
      <c r="I858" s="191"/>
      <c r="J858" s="191"/>
      <c r="K858" s="191"/>
      <c r="L858" s="191"/>
      <c r="M858" s="191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</row>
    <row r="859" spans="8:34" s="188" customFormat="1">
      <c r="H859" s="191"/>
      <c r="I859" s="191"/>
      <c r="J859" s="191"/>
      <c r="K859" s="191"/>
      <c r="L859" s="191"/>
      <c r="M859" s="191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</row>
    <row r="860" spans="8:34" s="188" customFormat="1">
      <c r="H860" s="191"/>
      <c r="I860" s="191"/>
      <c r="J860" s="191"/>
      <c r="K860" s="191"/>
      <c r="L860" s="191"/>
      <c r="M860" s="191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</row>
    <row r="861" spans="8:34" s="188" customFormat="1">
      <c r="H861" s="191"/>
      <c r="I861" s="191"/>
      <c r="J861" s="191"/>
      <c r="K861" s="191"/>
      <c r="L861" s="191"/>
      <c r="M861" s="191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</row>
    <row r="862" spans="8:34" s="188" customFormat="1">
      <c r="H862" s="191"/>
      <c r="I862" s="191"/>
      <c r="J862" s="191"/>
      <c r="K862" s="191"/>
      <c r="L862" s="191"/>
      <c r="M862" s="191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</row>
    <row r="863" spans="8:34" s="188" customFormat="1">
      <c r="H863" s="191"/>
      <c r="I863" s="191"/>
      <c r="J863" s="191"/>
      <c r="K863" s="191"/>
      <c r="L863" s="191"/>
      <c r="M863" s="191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/>
      <c r="AH863" s="187"/>
    </row>
    <row r="864" spans="8:34" s="188" customFormat="1">
      <c r="H864" s="191"/>
      <c r="I864" s="191"/>
      <c r="J864" s="191"/>
      <c r="K864" s="191"/>
      <c r="L864" s="191"/>
      <c r="M864" s="191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/>
      <c r="AH864" s="187"/>
    </row>
    <row r="865" spans="8:34" s="188" customFormat="1">
      <c r="H865" s="191"/>
      <c r="I865" s="191"/>
      <c r="J865" s="191"/>
      <c r="K865" s="191"/>
      <c r="L865" s="191"/>
      <c r="M865" s="191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</row>
    <row r="866" spans="8:34" s="188" customFormat="1">
      <c r="H866" s="191"/>
      <c r="I866" s="191"/>
      <c r="J866" s="191"/>
      <c r="K866" s="191"/>
      <c r="L866" s="191"/>
      <c r="M866" s="191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</row>
    <row r="867" spans="8:34" s="188" customFormat="1">
      <c r="H867" s="191"/>
      <c r="I867" s="191"/>
      <c r="J867" s="191"/>
      <c r="K867" s="191"/>
      <c r="L867" s="191"/>
      <c r="M867" s="191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</row>
    <row r="868" spans="8:34" s="188" customFormat="1">
      <c r="H868" s="191"/>
      <c r="I868" s="191"/>
      <c r="J868" s="191"/>
      <c r="K868" s="191"/>
      <c r="L868" s="191"/>
      <c r="M868" s="191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</row>
    <row r="869" spans="8:34" s="188" customFormat="1">
      <c r="H869" s="191"/>
      <c r="I869" s="191"/>
      <c r="J869" s="191"/>
      <c r="K869" s="191"/>
      <c r="L869" s="191"/>
      <c r="M869" s="191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</row>
    <row r="870" spans="8:34" s="188" customFormat="1">
      <c r="H870" s="191"/>
      <c r="I870" s="191"/>
      <c r="J870" s="191"/>
      <c r="K870" s="191"/>
      <c r="L870" s="191"/>
      <c r="M870" s="191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</row>
    <row r="871" spans="8:34" s="188" customFormat="1">
      <c r="H871" s="191"/>
      <c r="I871" s="191"/>
      <c r="J871" s="191"/>
      <c r="K871" s="191"/>
      <c r="L871" s="191"/>
      <c r="M871" s="191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</row>
    <row r="872" spans="8:34" s="188" customFormat="1">
      <c r="H872" s="191"/>
      <c r="I872" s="191"/>
      <c r="J872" s="191"/>
      <c r="K872" s="191"/>
      <c r="L872" s="191"/>
      <c r="M872" s="191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</row>
    <row r="873" spans="8:34" s="188" customFormat="1">
      <c r="H873" s="191"/>
      <c r="I873" s="191"/>
      <c r="J873" s="191"/>
      <c r="K873" s="191"/>
      <c r="L873" s="191"/>
      <c r="M873" s="191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</row>
    <row r="874" spans="8:34" s="188" customFormat="1">
      <c r="H874" s="191"/>
      <c r="I874" s="191"/>
      <c r="J874" s="191"/>
      <c r="K874" s="191"/>
      <c r="L874" s="191"/>
      <c r="M874" s="191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</row>
    <row r="875" spans="8:34" s="188" customFormat="1">
      <c r="H875" s="191"/>
      <c r="I875" s="191"/>
      <c r="J875" s="191"/>
      <c r="K875" s="191"/>
      <c r="L875" s="191"/>
      <c r="M875" s="191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</row>
    <row r="876" spans="8:34" s="188" customFormat="1">
      <c r="H876" s="191"/>
      <c r="I876" s="191"/>
      <c r="J876" s="191"/>
      <c r="K876" s="191"/>
      <c r="L876" s="191"/>
      <c r="M876" s="191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</row>
    <row r="877" spans="8:34" s="188" customFormat="1">
      <c r="H877" s="191"/>
      <c r="I877" s="191"/>
      <c r="J877" s="191"/>
      <c r="K877" s="191"/>
      <c r="L877" s="191"/>
      <c r="M877" s="191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/>
      <c r="AH877" s="187"/>
    </row>
    <row r="878" spans="8:34" s="188" customFormat="1">
      <c r="H878" s="191"/>
      <c r="I878" s="191"/>
      <c r="J878" s="191"/>
      <c r="K878" s="191"/>
      <c r="L878" s="191"/>
      <c r="M878" s="191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</row>
    <row r="879" spans="8:34" s="188" customFormat="1">
      <c r="H879" s="191"/>
      <c r="I879" s="191"/>
      <c r="J879" s="191"/>
      <c r="K879" s="191"/>
      <c r="L879" s="191"/>
      <c r="M879" s="191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/>
      <c r="AH879" s="187"/>
    </row>
    <row r="880" spans="8:34" s="188" customFormat="1">
      <c r="H880" s="191"/>
      <c r="I880" s="191"/>
      <c r="J880" s="191"/>
      <c r="K880" s="191"/>
      <c r="L880" s="191"/>
      <c r="M880" s="191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7"/>
    </row>
    <row r="881" spans="8:34" s="188" customFormat="1">
      <c r="H881" s="191"/>
      <c r="I881" s="191"/>
      <c r="J881" s="191"/>
      <c r="K881" s="191"/>
      <c r="L881" s="191"/>
      <c r="M881" s="191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/>
      <c r="AH881" s="187"/>
    </row>
    <row r="882" spans="8:34" s="188" customFormat="1">
      <c r="H882" s="191"/>
      <c r="I882" s="191"/>
      <c r="J882" s="191"/>
      <c r="K882" s="191"/>
      <c r="L882" s="191"/>
      <c r="M882" s="191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/>
      <c r="AH882" s="187"/>
    </row>
    <row r="883" spans="8:34" s="188" customFormat="1">
      <c r="H883" s="191"/>
      <c r="I883" s="191"/>
      <c r="J883" s="191"/>
      <c r="K883" s="191"/>
      <c r="L883" s="191"/>
      <c r="M883" s="191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  <c r="AG883" s="187"/>
      <c r="AH883" s="187"/>
    </row>
    <row r="884" spans="8:34" s="188" customFormat="1">
      <c r="H884" s="191"/>
      <c r="I884" s="191"/>
      <c r="J884" s="191"/>
      <c r="K884" s="191"/>
      <c r="L884" s="191"/>
      <c r="M884" s="191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</row>
    <row r="885" spans="8:34" s="188" customFormat="1">
      <c r="H885" s="191"/>
      <c r="I885" s="191"/>
      <c r="J885" s="191"/>
      <c r="K885" s="191"/>
      <c r="L885" s="191"/>
      <c r="M885" s="191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</row>
    <row r="886" spans="8:34" s="188" customFormat="1">
      <c r="H886" s="191"/>
      <c r="I886" s="191"/>
      <c r="J886" s="191"/>
      <c r="K886" s="191"/>
      <c r="L886" s="191"/>
      <c r="M886" s="191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</row>
    <row r="887" spans="8:34" s="188" customFormat="1">
      <c r="H887" s="191"/>
      <c r="I887" s="191"/>
      <c r="J887" s="191"/>
      <c r="K887" s="191"/>
      <c r="L887" s="191"/>
      <c r="M887" s="191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</row>
    <row r="888" spans="8:34" s="188" customFormat="1">
      <c r="H888" s="191"/>
      <c r="I888" s="191"/>
      <c r="J888" s="191"/>
      <c r="K888" s="191"/>
      <c r="L888" s="191"/>
      <c r="M888" s="191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</row>
    <row r="889" spans="8:34" s="188" customFormat="1">
      <c r="H889" s="191"/>
      <c r="I889" s="191"/>
      <c r="J889" s="191"/>
      <c r="K889" s="191"/>
      <c r="L889" s="191"/>
      <c r="M889" s="191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</row>
    <row r="890" spans="8:34" s="188" customFormat="1">
      <c r="H890" s="191"/>
      <c r="I890" s="191"/>
      <c r="J890" s="191"/>
      <c r="K890" s="191"/>
      <c r="L890" s="191"/>
      <c r="M890" s="191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</row>
    <row r="891" spans="8:34" s="188" customFormat="1">
      <c r="H891" s="191"/>
      <c r="I891" s="191"/>
      <c r="J891" s="191"/>
      <c r="K891" s="191"/>
      <c r="L891" s="191"/>
      <c r="M891" s="191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</row>
    <row r="892" spans="8:34" s="188" customFormat="1">
      <c r="H892" s="191"/>
      <c r="I892" s="191"/>
      <c r="J892" s="191"/>
      <c r="K892" s="191"/>
      <c r="L892" s="191"/>
      <c r="M892" s="191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</row>
    <row r="893" spans="8:34" s="188" customFormat="1">
      <c r="H893" s="191"/>
      <c r="I893" s="191"/>
      <c r="J893" s="191"/>
      <c r="K893" s="191"/>
      <c r="L893" s="191"/>
      <c r="M893" s="191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</row>
    <row r="894" spans="8:34" s="188" customFormat="1">
      <c r="H894" s="191"/>
      <c r="I894" s="191"/>
      <c r="J894" s="191"/>
      <c r="K894" s="191"/>
      <c r="L894" s="191"/>
      <c r="M894" s="191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</row>
    <row r="895" spans="8:34" s="188" customFormat="1">
      <c r="H895" s="191"/>
      <c r="I895" s="191"/>
      <c r="J895" s="191"/>
      <c r="K895" s="191"/>
      <c r="L895" s="191"/>
      <c r="M895" s="191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</row>
    <row r="896" spans="8:34" s="188" customFormat="1">
      <c r="H896" s="191"/>
      <c r="I896" s="191"/>
      <c r="J896" s="191"/>
      <c r="K896" s="191"/>
      <c r="L896" s="191"/>
      <c r="M896" s="191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</row>
    <row r="897" spans="8:34" s="188" customFormat="1">
      <c r="H897" s="191"/>
      <c r="I897" s="191"/>
      <c r="J897" s="191"/>
      <c r="K897" s="191"/>
      <c r="L897" s="191"/>
      <c r="M897" s="191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</row>
    <row r="898" spans="8:34" s="188" customFormat="1">
      <c r="H898" s="191"/>
      <c r="I898" s="191"/>
      <c r="J898" s="191"/>
      <c r="K898" s="191"/>
      <c r="L898" s="191"/>
      <c r="M898" s="191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</row>
    <row r="899" spans="8:34" s="188" customFormat="1">
      <c r="H899" s="191"/>
      <c r="I899" s="191"/>
      <c r="J899" s="191"/>
      <c r="K899" s="191"/>
      <c r="L899" s="191"/>
      <c r="M899" s="191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</row>
    <row r="900" spans="8:34" s="188" customFormat="1">
      <c r="H900" s="191"/>
      <c r="I900" s="191"/>
      <c r="J900" s="191"/>
      <c r="K900" s="191"/>
      <c r="L900" s="191"/>
      <c r="M900" s="191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</row>
    <row r="901" spans="8:34" s="188" customFormat="1">
      <c r="H901" s="191"/>
      <c r="I901" s="191"/>
      <c r="J901" s="191"/>
      <c r="K901" s="191"/>
      <c r="L901" s="191"/>
      <c r="M901" s="191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</row>
    <row r="902" spans="8:34" s="188" customFormat="1">
      <c r="H902" s="191"/>
      <c r="I902" s="191"/>
      <c r="J902" s="191"/>
      <c r="K902" s="191"/>
      <c r="L902" s="191"/>
      <c r="M902" s="191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</row>
    <row r="903" spans="8:34" s="188" customFormat="1">
      <c r="H903" s="191"/>
      <c r="I903" s="191"/>
      <c r="J903" s="191"/>
      <c r="K903" s="191"/>
      <c r="L903" s="191"/>
      <c r="M903" s="191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</row>
    <row r="904" spans="8:34" s="188" customFormat="1">
      <c r="H904" s="191"/>
      <c r="I904" s="191"/>
      <c r="J904" s="191"/>
      <c r="K904" s="191"/>
      <c r="L904" s="191"/>
      <c r="M904" s="191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</row>
    <row r="905" spans="8:34" s="188" customFormat="1">
      <c r="H905" s="191"/>
      <c r="I905" s="191"/>
      <c r="J905" s="191"/>
      <c r="K905" s="191"/>
      <c r="L905" s="191"/>
      <c r="M905" s="191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</row>
    <row r="906" spans="8:34" s="188" customFormat="1">
      <c r="H906" s="191"/>
      <c r="I906" s="191"/>
      <c r="J906" s="191"/>
      <c r="K906" s="191"/>
      <c r="L906" s="191"/>
      <c r="M906" s="191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</row>
    <row r="907" spans="8:34" s="188" customFormat="1">
      <c r="H907" s="191"/>
      <c r="I907" s="191"/>
      <c r="J907" s="191"/>
      <c r="K907" s="191"/>
      <c r="L907" s="191"/>
      <c r="M907" s="191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</row>
    <row r="908" spans="8:34" s="188" customFormat="1">
      <c r="H908" s="191"/>
      <c r="I908" s="191"/>
      <c r="J908" s="191"/>
      <c r="K908" s="191"/>
      <c r="L908" s="191"/>
      <c r="M908" s="191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</row>
    <row r="909" spans="8:34" s="188" customFormat="1">
      <c r="H909" s="191"/>
      <c r="I909" s="191"/>
      <c r="J909" s="191"/>
      <c r="K909" s="191"/>
      <c r="L909" s="191"/>
      <c r="M909" s="191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</row>
    <row r="910" spans="8:34" s="188" customFormat="1">
      <c r="H910" s="191"/>
      <c r="I910" s="191"/>
      <c r="J910" s="191"/>
      <c r="K910" s="191"/>
      <c r="L910" s="191"/>
      <c r="M910" s="191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</row>
    <row r="911" spans="8:34" s="188" customFormat="1">
      <c r="H911" s="191"/>
      <c r="I911" s="191"/>
      <c r="J911" s="191"/>
      <c r="K911" s="191"/>
      <c r="L911" s="191"/>
      <c r="M911" s="191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</row>
    <row r="912" spans="8:34" s="188" customFormat="1">
      <c r="H912" s="191"/>
      <c r="I912" s="191"/>
      <c r="J912" s="191"/>
      <c r="K912" s="191"/>
      <c r="L912" s="191"/>
      <c r="M912" s="191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</row>
    <row r="913" spans="8:34" s="188" customFormat="1">
      <c r="H913" s="191"/>
      <c r="I913" s="191"/>
      <c r="J913" s="191"/>
      <c r="K913" s="191"/>
      <c r="L913" s="191"/>
      <c r="M913" s="191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</row>
    <row r="914" spans="8:34" s="188" customFormat="1">
      <c r="H914" s="191"/>
      <c r="I914" s="191"/>
      <c r="J914" s="191"/>
      <c r="K914" s="191"/>
      <c r="L914" s="191"/>
      <c r="M914" s="191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</row>
    <row r="915" spans="8:34" s="188" customFormat="1">
      <c r="H915" s="191"/>
      <c r="I915" s="191"/>
      <c r="J915" s="191"/>
      <c r="K915" s="191"/>
      <c r="L915" s="191"/>
      <c r="M915" s="191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</row>
    <row r="916" spans="8:34" s="188" customFormat="1">
      <c r="H916" s="191"/>
      <c r="I916" s="191"/>
      <c r="J916" s="191"/>
      <c r="K916" s="191"/>
      <c r="L916" s="191"/>
      <c r="M916" s="191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</row>
    <row r="917" spans="8:34" s="188" customFormat="1">
      <c r="H917" s="191"/>
      <c r="I917" s="191"/>
      <c r="J917" s="191"/>
      <c r="K917" s="191"/>
      <c r="L917" s="191"/>
      <c r="M917" s="191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/>
      <c r="AH917" s="187"/>
    </row>
    <row r="918" spans="8:34" s="188" customFormat="1">
      <c r="H918" s="191"/>
      <c r="I918" s="191"/>
      <c r="J918" s="191"/>
      <c r="K918" s="191"/>
      <c r="L918" s="191"/>
      <c r="M918" s="191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</row>
    <row r="919" spans="8:34" s="188" customFormat="1">
      <c r="H919" s="191"/>
      <c r="I919" s="191"/>
      <c r="J919" s="191"/>
      <c r="K919" s="191"/>
      <c r="L919" s="191"/>
      <c r="M919" s="191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</row>
    <row r="920" spans="8:34" s="188" customFormat="1">
      <c r="H920" s="191"/>
      <c r="I920" s="191"/>
      <c r="J920" s="191"/>
      <c r="K920" s="191"/>
      <c r="L920" s="191"/>
      <c r="M920" s="191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</row>
    <row r="921" spans="8:34" s="188" customFormat="1">
      <c r="H921" s="191"/>
      <c r="I921" s="191"/>
      <c r="J921" s="191"/>
      <c r="K921" s="191"/>
      <c r="L921" s="191"/>
      <c r="M921" s="191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/>
      <c r="AH921" s="187"/>
    </row>
    <row r="922" spans="8:34" s="188" customFormat="1">
      <c r="H922" s="191"/>
      <c r="I922" s="191"/>
      <c r="J922" s="191"/>
      <c r="K922" s="191"/>
      <c r="L922" s="191"/>
      <c r="M922" s="191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</row>
    <row r="923" spans="8:34" s="188" customFormat="1">
      <c r="H923" s="191"/>
      <c r="I923" s="191"/>
      <c r="J923" s="191"/>
      <c r="K923" s="191"/>
      <c r="L923" s="191"/>
      <c r="M923" s="191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7"/>
    </row>
    <row r="924" spans="8:34" s="188" customFormat="1">
      <c r="H924" s="191"/>
      <c r="I924" s="191"/>
      <c r="J924" s="191"/>
      <c r="K924" s="191"/>
      <c r="L924" s="191"/>
      <c r="M924" s="191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/>
      <c r="AH924" s="187"/>
    </row>
    <row r="925" spans="8:34" s="188" customFormat="1">
      <c r="H925" s="191"/>
      <c r="I925" s="191"/>
      <c r="J925" s="191"/>
      <c r="K925" s="191"/>
      <c r="L925" s="191"/>
      <c r="M925" s="191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/>
      <c r="AH925" s="187"/>
    </row>
    <row r="926" spans="8:34" s="188" customFormat="1">
      <c r="H926" s="191"/>
      <c r="I926" s="191"/>
      <c r="J926" s="191"/>
      <c r="K926" s="191"/>
      <c r="L926" s="191"/>
      <c r="M926" s="191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/>
      <c r="AH926" s="187"/>
    </row>
    <row r="927" spans="8:34" s="188" customFormat="1">
      <c r="H927" s="191"/>
      <c r="I927" s="191"/>
      <c r="J927" s="191"/>
      <c r="K927" s="191"/>
      <c r="L927" s="191"/>
      <c r="M927" s="191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87"/>
    </row>
    <row r="928" spans="8:34" s="188" customFormat="1">
      <c r="H928" s="191"/>
      <c r="I928" s="191"/>
      <c r="J928" s="191"/>
      <c r="K928" s="191"/>
      <c r="L928" s="191"/>
      <c r="M928" s="191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/>
      <c r="AH928" s="187"/>
    </row>
    <row r="929" spans="8:34" s="188" customFormat="1">
      <c r="H929" s="191"/>
      <c r="I929" s="191"/>
      <c r="J929" s="191"/>
      <c r="K929" s="191"/>
      <c r="L929" s="191"/>
      <c r="M929" s="191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7"/>
    </row>
    <row r="930" spans="8:34" s="188" customFormat="1">
      <c r="H930" s="191"/>
      <c r="I930" s="191"/>
      <c r="J930" s="191"/>
      <c r="K930" s="191"/>
      <c r="L930" s="191"/>
      <c r="M930" s="191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/>
      <c r="AH930" s="187"/>
    </row>
    <row r="931" spans="8:34" s="188" customFormat="1">
      <c r="H931" s="191"/>
      <c r="I931" s="191"/>
      <c r="J931" s="191"/>
      <c r="K931" s="191"/>
      <c r="L931" s="191"/>
      <c r="M931" s="191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/>
      <c r="AH931" s="187"/>
    </row>
    <row r="932" spans="8:34" s="188" customFormat="1">
      <c r="H932" s="191"/>
      <c r="I932" s="191"/>
      <c r="J932" s="191"/>
      <c r="K932" s="191"/>
      <c r="L932" s="191"/>
      <c r="M932" s="191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</row>
    <row r="933" spans="8:34" s="188" customFormat="1">
      <c r="H933" s="191"/>
      <c r="I933" s="191"/>
      <c r="J933" s="191"/>
      <c r="K933" s="191"/>
      <c r="L933" s="191"/>
      <c r="M933" s="191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/>
      <c r="AH933" s="187"/>
    </row>
    <row r="934" spans="8:34" s="188" customFormat="1">
      <c r="H934" s="191"/>
      <c r="I934" s="191"/>
      <c r="J934" s="191"/>
      <c r="K934" s="191"/>
      <c r="L934" s="191"/>
      <c r="M934" s="191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/>
      <c r="AH934" s="187"/>
    </row>
    <row r="935" spans="8:34" s="188" customFormat="1">
      <c r="H935" s="191"/>
      <c r="I935" s="191"/>
      <c r="J935" s="191"/>
      <c r="K935" s="191"/>
      <c r="L935" s="191"/>
      <c r="M935" s="191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</row>
    <row r="936" spans="8:34" s="188" customFormat="1">
      <c r="H936" s="191"/>
      <c r="I936" s="191"/>
      <c r="J936" s="191"/>
      <c r="K936" s="191"/>
      <c r="L936" s="191"/>
      <c r="M936" s="191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/>
      <c r="AH936" s="187"/>
    </row>
    <row r="937" spans="8:34" s="188" customFormat="1">
      <c r="H937" s="191"/>
      <c r="I937" s="191"/>
      <c r="J937" s="191"/>
      <c r="K937" s="191"/>
      <c r="L937" s="191"/>
      <c r="M937" s="191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/>
      <c r="AH937" s="187"/>
    </row>
    <row r="938" spans="8:34" s="188" customFormat="1">
      <c r="H938" s="191"/>
      <c r="I938" s="191"/>
      <c r="J938" s="191"/>
      <c r="K938" s="191"/>
      <c r="L938" s="191"/>
      <c r="M938" s="191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7"/>
    </row>
    <row r="939" spans="8:34" s="188" customFormat="1">
      <c r="H939" s="191"/>
      <c r="I939" s="191"/>
      <c r="J939" s="191"/>
      <c r="K939" s="191"/>
      <c r="L939" s="191"/>
      <c r="M939" s="191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/>
      <c r="AH939" s="187"/>
    </row>
    <row r="940" spans="8:34" s="188" customFormat="1">
      <c r="H940" s="191"/>
      <c r="I940" s="191"/>
      <c r="J940" s="191"/>
      <c r="K940" s="191"/>
      <c r="L940" s="191"/>
      <c r="M940" s="191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7"/>
    </row>
    <row r="941" spans="8:34" s="188" customFormat="1">
      <c r="H941" s="191"/>
      <c r="I941" s="191"/>
      <c r="J941" s="191"/>
      <c r="K941" s="191"/>
      <c r="L941" s="191"/>
      <c r="M941" s="191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</row>
    <row r="942" spans="8:34" s="188" customFormat="1">
      <c r="H942" s="191"/>
      <c r="I942" s="191"/>
      <c r="J942" s="191"/>
      <c r="K942" s="191"/>
      <c r="L942" s="191"/>
      <c r="M942" s="191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</row>
    <row r="943" spans="8:34" s="188" customFormat="1">
      <c r="H943" s="191"/>
      <c r="I943" s="191"/>
      <c r="J943" s="191"/>
      <c r="K943" s="191"/>
      <c r="L943" s="191"/>
      <c r="M943" s="191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</row>
    <row r="944" spans="8:34" s="188" customFormat="1">
      <c r="H944" s="191"/>
      <c r="I944" s="191"/>
      <c r="J944" s="191"/>
      <c r="K944" s="191"/>
      <c r="L944" s="191"/>
      <c r="M944" s="191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</row>
    <row r="945" spans="8:34" s="188" customFormat="1">
      <c r="H945" s="191"/>
      <c r="I945" s="191"/>
      <c r="J945" s="191"/>
      <c r="K945" s="191"/>
      <c r="L945" s="191"/>
      <c r="M945" s="191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</row>
    <row r="946" spans="8:34" s="188" customFormat="1">
      <c r="H946" s="191"/>
      <c r="I946" s="191"/>
      <c r="J946" s="191"/>
      <c r="K946" s="191"/>
      <c r="L946" s="191"/>
      <c r="M946" s="191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</row>
    <row r="947" spans="8:34" s="188" customFormat="1">
      <c r="H947" s="191"/>
      <c r="I947" s="191"/>
      <c r="J947" s="191"/>
      <c r="K947" s="191"/>
      <c r="L947" s="191"/>
      <c r="M947" s="191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</row>
    <row r="948" spans="8:34" s="188" customFormat="1">
      <c r="H948" s="191"/>
      <c r="I948" s="191"/>
      <c r="J948" s="191"/>
      <c r="K948" s="191"/>
      <c r="L948" s="191"/>
      <c r="M948" s="191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</row>
    <row r="949" spans="8:34" s="188" customFormat="1">
      <c r="H949" s="191"/>
      <c r="I949" s="191"/>
      <c r="J949" s="191"/>
      <c r="K949" s="191"/>
      <c r="L949" s="191"/>
      <c r="M949" s="191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</row>
    <row r="950" spans="8:34" s="188" customFormat="1">
      <c r="H950" s="191"/>
      <c r="I950" s="191"/>
      <c r="J950" s="191"/>
      <c r="K950" s="191"/>
      <c r="L950" s="191"/>
      <c r="M950" s="191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</row>
    <row r="951" spans="8:34" s="188" customFormat="1">
      <c r="H951" s="191"/>
      <c r="I951" s="191"/>
      <c r="J951" s="191"/>
      <c r="K951" s="191"/>
      <c r="L951" s="191"/>
      <c r="M951" s="191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/>
      <c r="AH951" s="187"/>
    </row>
    <row r="952" spans="8:34" s="188" customFormat="1">
      <c r="H952" s="191"/>
      <c r="I952" s="191"/>
      <c r="J952" s="191"/>
      <c r="K952" s="191"/>
      <c r="L952" s="191"/>
      <c r="M952" s="191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/>
      <c r="AH952" s="187"/>
    </row>
    <row r="953" spans="8:34" s="188" customFormat="1">
      <c r="H953" s="191"/>
      <c r="I953" s="191"/>
      <c r="J953" s="191"/>
      <c r="K953" s="191"/>
      <c r="L953" s="191"/>
      <c r="M953" s="191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/>
      <c r="AH953" s="187"/>
    </row>
    <row r="954" spans="8:34" s="188" customFormat="1">
      <c r="H954" s="191"/>
      <c r="I954" s="191"/>
      <c r="J954" s="191"/>
      <c r="K954" s="191"/>
      <c r="L954" s="191"/>
      <c r="M954" s="191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/>
      <c r="AH954" s="187"/>
    </row>
    <row r="955" spans="8:34" s="188" customFormat="1">
      <c r="H955" s="191"/>
      <c r="I955" s="191"/>
      <c r="J955" s="191"/>
      <c r="K955" s="191"/>
      <c r="L955" s="191"/>
      <c r="M955" s="191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/>
      <c r="AH955" s="187"/>
    </row>
    <row r="956" spans="8:34" s="188" customFormat="1">
      <c r="H956" s="191"/>
      <c r="I956" s="191"/>
      <c r="J956" s="191"/>
      <c r="K956" s="191"/>
      <c r="L956" s="191"/>
      <c r="M956" s="191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/>
      <c r="AH956" s="187"/>
    </row>
    <row r="957" spans="8:34" s="188" customFormat="1">
      <c r="H957" s="191"/>
      <c r="I957" s="191"/>
      <c r="J957" s="191"/>
      <c r="K957" s="191"/>
      <c r="L957" s="191"/>
      <c r="M957" s="191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/>
      <c r="AH957" s="187"/>
    </row>
    <row r="958" spans="8:34" s="188" customFormat="1">
      <c r="H958" s="191"/>
      <c r="I958" s="191"/>
      <c r="J958" s="191"/>
      <c r="K958" s="191"/>
      <c r="L958" s="191"/>
      <c r="M958" s="191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/>
      <c r="AH958" s="187"/>
    </row>
    <row r="959" spans="8:34" s="188" customFormat="1">
      <c r="H959" s="191"/>
      <c r="I959" s="191"/>
      <c r="J959" s="191"/>
      <c r="K959" s="191"/>
      <c r="L959" s="191"/>
      <c r="M959" s="191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/>
      <c r="AH959" s="187"/>
    </row>
    <row r="960" spans="8:34" s="188" customFormat="1">
      <c r="H960" s="191"/>
      <c r="I960" s="191"/>
      <c r="J960" s="191"/>
      <c r="K960" s="191"/>
      <c r="L960" s="191"/>
      <c r="M960" s="191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</row>
    <row r="961" spans="8:34" s="188" customFormat="1">
      <c r="H961" s="191"/>
      <c r="I961" s="191"/>
      <c r="J961" s="191"/>
      <c r="K961" s="191"/>
      <c r="L961" s="191"/>
      <c r="M961" s="191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</row>
    <row r="962" spans="8:34" s="188" customFormat="1">
      <c r="H962" s="191"/>
      <c r="I962" s="191"/>
      <c r="J962" s="191"/>
      <c r="K962" s="191"/>
      <c r="L962" s="191"/>
      <c r="M962" s="191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</row>
    <row r="963" spans="8:34" s="188" customFormat="1">
      <c r="H963" s="191"/>
      <c r="I963" s="191"/>
      <c r="J963" s="191"/>
      <c r="K963" s="191"/>
      <c r="L963" s="191"/>
      <c r="M963" s="191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</row>
    <row r="2842" spans="1:1">
      <c r="A2842" s="1">
        <f>基本!G7</f>
        <v>0</v>
      </c>
    </row>
    <row r="2843" spans="1:1">
      <c r="A2843" s="1">
        <f>基本!G8</f>
        <v>0</v>
      </c>
    </row>
    <row r="2844" spans="1:1">
      <c r="A2844" s="1">
        <f>基本!G9</f>
        <v>0</v>
      </c>
    </row>
    <row r="2845" spans="1:1">
      <c r="A2845" s="1">
        <f>基本!G10</f>
        <v>0</v>
      </c>
    </row>
    <row r="2846" spans="1:1">
      <c r="A2846" s="1">
        <f>基本!G11</f>
        <v>0</v>
      </c>
    </row>
    <row r="2847" spans="1:1">
      <c r="A2847" s="1">
        <f>基本!G12</f>
        <v>0</v>
      </c>
    </row>
    <row r="2848" spans="1:1">
      <c r="A2848" s="1">
        <f>基本!G13</f>
        <v>0</v>
      </c>
    </row>
    <row r="2849" spans="1:1">
      <c r="A2849" s="1">
        <f>基本!G14</f>
        <v>0</v>
      </c>
    </row>
    <row r="2850" spans="1:1">
      <c r="A2850" s="1">
        <f>基本!G15</f>
        <v>0</v>
      </c>
    </row>
    <row r="2851" spans="1:1">
      <c r="A2851" s="1">
        <f>基本!G16</f>
        <v>0</v>
      </c>
    </row>
    <row r="2852" spans="1:1">
      <c r="A2852" s="1">
        <f>基本!G17</f>
        <v>0</v>
      </c>
    </row>
    <row r="2853" spans="1:1">
      <c r="A2853" s="1">
        <f>基本!G18</f>
        <v>0</v>
      </c>
    </row>
    <row r="2854" spans="1:1">
      <c r="A2854" s="1">
        <f>基本!G19</f>
        <v>0</v>
      </c>
    </row>
    <row r="2855" spans="1:1">
      <c r="A2855" s="1">
        <f>基本!G20</f>
        <v>0</v>
      </c>
    </row>
    <row r="2856" spans="1:1">
      <c r="A2856" s="1">
        <f>基本!G21</f>
        <v>0</v>
      </c>
    </row>
    <row r="2857" spans="1:1">
      <c r="A2857" s="1">
        <f>基本!G22</f>
        <v>0</v>
      </c>
    </row>
  </sheetData>
  <sheetProtection selectLockedCells="1"/>
  <autoFilter ref="A3:M4">
    <filterColumn colId="7" showButton="0"/>
  </autoFilter>
  <mergeCells count="2">
    <mergeCell ref="H3:I3"/>
    <mergeCell ref="A1:G1"/>
  </mergeCells>
  <phoneticPr fontId="2"/>
  <dataValidations count="1">
    <dataValidation type="list" allowBlank="1" showInputMessage="1" showErrorMessage="1" promptTitle="リストから選択してください" sqref="A4:A683">
      <formula1>$A$2842:$A$2857</formula1>
    </dataValidation>
  </dataValidations>
  <pageMargins left="0.59055118110236227" right="0.59055118110236227" top="0.55118110236220474" bottom="0.55118110236220474" header="0.51181102362204722" footer="0.51181102362204722"/>
  <pageSetup paperSize="9" scale="68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indexed="11"/>
  </sheetPr>
  <dimension ref="A1:AG463"/>
  <sheetViews>
    <sheetView zoomScale="75" zoomScaleNormal="75" workbookViewId="0">
      <pane xSplit="6" ySplit="3" topLeftCell="G4" activePane="bottomRight" state="frozen"/>
      <selection activeCell="W28" sqref="W28"/>
      <selection pane="topRight" activeCell="W28" sqref="W28"/>
      <selection pane="bottomLeft" activeCell="W28" sqref="W28"/>
      <selection pane="bottomRight" activeCell="A127" sqref="A127"/>
    </sheetView>
  </sheetViews>
  <sheetFormatPr defaultRowHeight="13.5"/>
  <cols>
    <col min="1" max="1" width="18.5" style="1" customWidth="1"/>
    <col min="2" max="6" width="2.625" style="1" customWidth="1"/>
    <col min="7" max="7" width="11.25" style="4" customWidth="1"/>
    <col min="8" max="8" width="14" style="4" customWidth="1"/>
    <col min="9" max="9" width="17.625" style="4" customWidth="1"/>
    <col min="10" max="10" width="16.5" style="4" customWidth="1"/>
    <col min="11" max="11" width="9.25" style="4" customWidth="1"/>
    <col min="12" max="12" width="27.25" style="4" customWidth="1"/>
    <col min="13" max="33" width="9" style="35"/>
    <col min="34" max="16384" width="9" style="1"/>
  </cols>
  <sheetData>
    <row r="1" spans="1:33" ht="27.75" customHeight="1">
      <c r="A1" s="688" t="s">
        <v>11</v>
      </c>
      <c r="B1" s="688"/>
      <c r="C1" s="688"/>
      <c r="D1" s="688"/>
      <c r="E1" s="688"/>
      <c r="F1" s="688"/>
      <c r="G1" s="15"/>
      <c r="H1" s="15"/>
      <c r="I1" s="7"/>
      <c r="L1" s="52"/>
    </row>
    <row r="2" spans="1:33" ht="14.25" thickBot="1">
      <c r="A2" s="57"/>
      <c r="B2" s="15"/>
      <c r="C2" s="15"/>
      <c r="D2" s="15"/>
      <c r="E2" s="15"/>
      <c r="F2" s="15"/>
      <c r="G2" s="15"/>
      <c r="H2" s="15"/>
      <c r="I2" s="7"/>
      <c r="L2" s="52"/>
    </row>
    <row r="3" spans="1:33" ht="51" customHeight="1" thickBot="1">
      <c r="A3" s="244" t="s">
        <v>131</v>
      </c>
      <c r="B3" s="245" t="s">
        <v>176</v>
      </c>
      <c r="C3" s="248" t="s">
        <v>178</v>
      </c>
      <c r="D3" s="246" t="s">
        <v>72</v>
      </c>
      <c r="E3" s="246" t="s">
        <v>109</v>
      </c>
      <c r="F3" s="247" t="s">
        <v>137</v>
      </c>
      <c r="G3" s="686" t="s">
        <v>148</v>
      </c>
      <c r="H3" s="687"/>
      <c r="I3" s="241" t="s">
        <v>8</v>
      </c>
      <c r="J3" s="242" t="s">
        <v>149</v>
      </c>
      <c r="K3" s="243" t="s">
        <v>136</v>
      </c>
      <c r="L3" s="244" t="s">
        <v>150</v>
      </c>
    </row>
    <row r="4" spans="1:33" s="188" customFormat="1" ht="20.25" customHeight="1">
      <c r="A4" s="333"/>
      <c r="B4" s="74"/>
      <c r="C4" s="94"/>
      <c r="D4" s="58"/>
      <c r="E4" s="58"/>
      <c r="F4" s="75"/>
      <c r="G4" s="76"/>
      <c r="H4" s="77"/>
      <c r="I4" s="78"/>
      <c r="J4" s="92"/>
      <c r="K4" s="79"/>
      <c r="L4" s="80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</row>
    <row r="5" spans="1:33" s="188" customFormat="1" ht="20.25" customHeight="1">
      <c r="A5" s="333"/>
      <c r="B5" s="74"/>
      <c r="C5" s="94"/>
      <c r="D5" s="58"/>
      <c r="E5" s="58"/>
      <c r="F5" s="75"/>
      <c r="G5" s="76"/>
      <c r="H5" s="77"/>
      <c r="I5" s="78"/>
      <c r="J5" s="92"/>
      <c r="K5" s="79"/>
      <c r="L5" s="80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spans="1:33" s="188" customFormat="1" ht="20.25" customHeight="1">
      <c r="A6" s="333"/>
      <c r="B6" s="74"/>
      <c r="C6" s="94"/>
      <c r="D6" s="58"/>
      <c r="E6" s="58"/>
      <c r="F6" s="75"/>
      <c r="G6" s="76"/>
      <c r="H6" s="77"/>
      <c r="I6" s="78"/>
      <c r="J6" s="92"/>
      <c r="K6" s="79"/>
      <c r="L6" s="80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</row>
    <row r="7" spans="1:33" s="188" customFormat="1" ht="20.25" customHeight="1">
      <c r="A7" s="333"/>
      <c r="B7" s="74"/>
      <c r="C7" s="94"/>
      <c r="D7" s="58"/>
      <c r="E7" s="58"/>
      <c r="F7" s="75"/>
      <c r="G7" s="76"/>
      <c r="H7" s="77"/>
      <c r="I7" s="334"/>
      <c r="J7" s="92"/>
      <c r="K7" s="79"/>
      <c r="L7" s="80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1:33" s="188" customFormat="1" ht="20.25" customHeight="1">
      <c r="A8" s="333"/>
      <c r="B8" s="74"/>
      <c r="C8" s="94"/>
      <c r="D8" s="58"/>
      <c r="E8" s="58"/>
      <c r="F8" s="75"/>
      <c r="G8" s="76"/>
      <c r="H8" s="77"/>
      <c r="I8" s="78"/>
      <c r="J8" s="92"/>
      <c r="K8" s="79"/>
      <c r="L8" s="80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</row>
    <row r="9" spans="1:33" s="188" customFormat="1" ht="20.25" customHeight="1">
      <c r="A9" s="333"/>
      <c r="B9" s="74"/>
      <c r="C9" s="94"/>
      <c r="D9" s="58"/>
      <c r="E9" s="58"/>
      <c r="F9" s="75"/>
      <c r="G9" s="76"/>
      <c r="H9" s="77"/>
      <c r="I9" s="78"/>
      <c r="J9" s="91"/>
      <c r="K9" s="239"/>
      <c r="L9" s="80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</row>
    <row r="10" spans="1:33" s="188" customFormat="1" ht="20.25" customHeight="1">
      <c r="A10" s="333"/>
      <c r="B10" s="74"/>
      <c r="C10" s="94"/>
      <c r="D10" s="58"/>
      <c r="E10" s="58"/>
      <c r="F10" s="75"/>
      <c r="G10" s="76"/>
      <c r="H10" s="77"/>
      <c r="I10" s="78"/>
      <c r="J10" s="91"/>
      <c r="K10" s="239"/>
      <c r="L10" s="80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</row>
    <row r="11" spans="1:33" s="188" customFormat="1" ht="20.25" customHeight="1">
      <c r="A11" s="333"/>
      <c r="B11" s="74"/>
      <c r="C11" s="94"/>
      <c r="D11" s="58"/>
      <c r="E11" s="58"/>
      <c r="F11" s="75"/>
      <c r="G11" s="76"/>
      <c r="H11" s="77"/>
      <c r="I11" s="78"/>
      <c r="J11" s="92"/>
      <c r="K11" s="79"/>
      <c r="L11" s="80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spans="1:33" s="188" customFormat="1" ht="20.25" customHeight="1">
      <c r="A12" s="333"/>
      <c r="B12" s="74"/>
      <c r="C12" s="94"/>
      <c r="D12" s="58"/>
      <c r="E12" s="58"/>
      <c r="F12" s="75"/>
      <c r="G12" s="76"/>
      <c r="H12" s="77"/>
      <c r="I12" s="78"/>
      <c r="J12" s="92"/>
      <c r="K12" s="79"/>
      <c r="L12" s="80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spans="1:33" s="188" customFormat="1" ht="20.25" customHeight="1">
      <c r="A13" s="333"/>
      <c r="B13" s="74"/>
      <c r="C13" s="94"/>
      <c r="D13" s="58"/>
      <c r="E13" s="234"/>
      <c r="F13" s="75"/>
      <c r="G13" s="76"/>
      <c r="H13" s="77"/>
      <c r="I13" s="78"/>
      <c r="J13" s="91"/>
      <c r="K13" s="239"/>
      <c r="L13" s="80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</row>
    <row r="14" spans="1:33" s="188" customFormat="1" ht="20.25" customHeight="1">
      <c r="A14" s="333"/>
      <c r="B14" s="74"/>
      <c r="C14" s="94"/>
      <c r="D14" s="58"/>
      <c r="E14" s="234"/>
      <c r="F14" s="75"/>
      <c r="G14" s="76"/>
      <c r="H14" s="77"/>
      <c r="I14" s="78"/>
      <c r="J14" s="91"/>
      <c r="K14" s="239"/>
      <c r="L14" s="80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</row>
    <row r="15" spans="1:33" s="188" customFormat="1" ht="20.25" customHeight="1">
      <c r="A15" s="333"/>
      <c r="B15" s="74"/>
      <c r="C15" s="94"/>
      <c r="D15" s="58"/>
      <c r="E15" s="58"/>
      <c r="F15" s="75"/>
      <c r="G15" s="76"/>
      <c r="H15" s="77"/>
      <c r="I15" s="78"/>
      <c r="J15" s="92"/>
      <c r="K15" s="239"/>
      <c r="L15" s="80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</row>
    <row r="16" spans="1:33" s="188" customFormat="1" ht="20.25" customHeight="1">
      <c r="A16" s="333"/>
      <c r="B16" s="74"/>
      <c r="C16" s="94"/>
      <c r="D16" s="58"/>
      <c r="E16" s="58"/>
      <c r="F16" s="75"/>
      <c r="G16" s="76"/>
      <c r="H16" s="77"/>
      <c r="I16" s="78"/>
      <c r="J16" s="92"/>
      <c r="K16" s="79"/>
      <c r="L16" s="80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</row>
    <row r="17" spans="1:33" s="188" customFormat="1" ht="20.25" customHeight="1">
      <c r="A17" s="333"/>
      <c r="B17" s="74"/>
      <c r="C17" s="94"/>
      <c r="D17" s="58"/>
      <c r="E17" s="58"/>
      <c r="F17" s="75"/>
      <c r="G17" s="76"/>
      <c r="H17" s="77"/>
      <c r="I17" s="78"/>
      <c r="J17" s="92"/>
      <c r="K17" s="79"/>
      <c r="L17" s="80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s="188" customFormat="1" ht="20.25" customHeight="1">
      <c r="A18" s="333"/>
      <c r="B18" s="74"/>
      <c r="C18" s="94"/>
      <c r="D18" s="58"/>
      <c r="E18" s="58"/>
      <c r="F18" s="75"/>
      <c r="G18" s="76"/>
      <c r="H18" s="77"/>
      <c r="I18" s="78"/>
      <c r="J18" s="92"/>
      <c r="K18" s="79"/>
      <c r="L18" s="80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</row>
    <row r="19" spans="1:33" s="188" customFormat="1" ht="20.25" customHeight="1">
      <c r="A19" s="333"/>
      <c r="B19" s="74"/>
      <c r="C19" s="94"/>
      <c r="D19" s="58"/>
      <c r="E19" s="58"/>
      <c r="F19" s="75"/>
      <c r="G19" s="76"/>
      <c r="H19" s="77"/>
      <c r="I19" s="78"/>
      <c r="J19" s="92"/>
      <c r="K19" s="79"/>
      <c r="L19" s="80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</row>
    <row r="20" spans="1:33" s="188" customFormat="1" ht="20.25" customHeight="1">
      <c r="A20" s="333"/>
      <c r="B20" s="74"/>
      <c r="C20" s="94"/>
      <c r="D20" s="58"/>
      <c r="E20" s="58"/>
      <c r="F20" s="75"/>
      <c r="G20" s="76"/>
      <c r="H20" s="77"/>
      <c r="I20" s="78"/>
      <c r="J20" s="92"/>
      <c r="K20" s="79"/>
      <c r="L20" s="80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</row>
    <row r="21" spans="1:33" s="188" customFormat="1" ht="20.25" customHeight="1">
      <c r="A21" s="333"/>
      <c r="B21" s="74"/>
      <c r="C21" s="94"/>
      <c r="D21" s="58"/>
      <c r="E21" s="58"/>
      <c r="F21" s="75"/>
      <c r="G21" s="76"/>
      <c r="H21" s="77"/>
      <c r="I21" s="78"/>
      <c r="J21" s="92"/>
      <c r="K21" s="79"/>
      <c r="L21" s="80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</row>
    <row r="22" spans="1:33" s="188" customFormat="1" ht="20.25" customHeight="1">
      <c r="A22" s="333"/>
      <c r="B22" s="74"/>
      <c r="C22" s="94"/>
      <c r="D22" s="58"/>
      <c r="E22" s="58"/>
      <c r="F22" s="75"/>
      <c r="G22" s="76"/>
      <c r="H22" s="77"/>
      <c r="I22" s="78"/>
      <c r="J22" s="92"/>
      <c r="K22" s="79"/>
      <c r="L22" s="80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</row>
    <row r="23" spans="1:33" s="188" customFormat="1" ht="20.25" customHeight="1">
      <c r="A23" s="333"/>
      <c r="B23" s="74"/>
      <c r="C23" s="94"/>
      <c r="D23" s="58"/>
      <c r="E23" s="58"/>
      <c r="F23" s="75"/>
      <c r="G23" s="76"/>
      <c r="H23" s="77"/>
      <c r="I23" s="78"/>
      <c r="J23" s="92"/>
      <c r="K23" s="79"/>
      <c r="L23" s="80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</row>
    <row r="24" spans="1:33" s="188" customFormat="1" ht="20.25" customHeight="1">
      <c r="A24" s="333"/>
      <c r="B24" s="74"/>
      <c r="C24" s="94"/>
      <c r="D24" s="58"/>
      <c r="E24" s="58"/>
      <c r="F24" s="75"/>
      <c r="G24" s="76"/>
      <c r="H24" s="77"/>
      <c r="I24" s="78"/>
      <c r="J24" s="92"/>
      <c r="K24" s="79"/>
      <c r="L24" s="80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</row>
    <row r="25" spans="1:33" s="188" customFormat="1" ht="20.25" customHeight="1">
      <c r="A25" s="333"/>
      <c r="B25" s="74"/>
      <c r="C25" s="94"/>
      <c r="D25" s="58"/>
      <c r="E25" s="58"/>
      <c r="F25" s="75"/>
      <c r="G25" s="76"/>
      <c r="H25" s="77"/>
      <c r="I25" s="78"/>
      <c r="J25" s="92"/>
      <c r="K25" s="79"/>
      <c r="L25" s="80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</row>
    <row r="26" spans="1:33" s="188" customFormat="1" ht="20.25" customHeight="1">
      <c r="A26" s="333"/>
      <c r="B26" s="74"/>
      <c r="C26" s="94"/>
      <c r="D26" s="58"/>
      <c r="E26" s="58"/>
      <c r="F26" s="75"/>
      <c r="G26" s="76"/>
      <c r="H26" s="77"/>
      <c r="I26" s="78"/>
      <c r="J26" s="92"/>
      <c r="K26" s="79"/>
      <c r="L26" s="80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</row>
    <row r="27" spans="1:33" s="188" customFormat="1" ht="20.25" customHeight="1">
      <c r="A27" s="333"/>
      <c r="B27" s="74"/>
      <c r="C27" s="94"/>
      <c r="D27" s="58"/>
      <c r="E27" s="58"/>
      <c r="F27" s="75"/>
      <c r="G27" s="76"/>
      <c r="H27" s="77"/>
      <c r="I27" s="78"/>
      <c r="J27" s="92"/>
      <c r="K27" s="79"/>
      <c r="L27" s="80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</row>
    <row r="28" spans="1:33" s="188" customFormat="1" ht="20.25" customHeight="1">
      <c r="A28" s="333"/>
      <c r="B28" s="74"/>
      <c r="C28" s="94"/>
      <c r="D28" s="58"/>
      <c r="E28" s="58"/>
      <c r="F28" s="75"/>
      <c r="G28" s="76"/>
      <c r="H28" s="77"/>
      <c r="I28" s="78"/>
      <c r="J28" s="92"/>
      <c r="K28" s="79"/>
      <c r="L28" s="80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</row>
    <row r="29" spans="1:33" s="188" customFormat="1" ht="20.25" customHeight="1">
      <c r="A29" s="333"/>
      <c r="B29" s="74"/>
      <c r="C29" s="94"/>
      <c r="D29" s="58"/>
      <c r="E29" s="58"/>
      <c r="F29" s="75"/>
      <c r="G29" s="76"/>
      <c r="H29" s="77"/>
      <c r="I29" s="78"/>
      <c r="J29" s="92"/>
      <c r="K29" s="79"/>
      <c r="L29" s="80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</row>
    <row r="30" spans="1:33" s="188" customFormat="1" ht="20.25" customHeight="1">
      <c r="A30" s="333"/>
      <c r="B30" s="74"/>
      <c r="C30" s="94"/>
      <c r="D30" s="58"/>
      <c r="E30" s="58"/>
      <c r="F30" s="75"/>
      <c r="G30" s="76"/>
      <c r="H30" s="77"/>
      <c r="I30" s="78"/>
      <c r="J30" s="92"/>
      <c r="K30" s="79"/>
      <c r="L30" s="80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</row>
    <row r="31" spans="1:33" s="188" customFormat="1" ht="20.25" customHeight="1">
      <c r="A31" s="333"/>
      <c r="B31" s="74"/>
      <c r="C31" s="94"/>
      <c r="D31" s="58"/>
      <c r="E31" s="58"/>
      <c r="F31" s="75"/>
      <c r="G31" s="76"/>
      <c r="H31" s="77"/>
      <c r="I31" s="78"/>
      <c r="J31" s="92"/>
      <c r="K31" s="79"/>
      <c r="L31" s="80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</row>
    <row r="32" spans="1:33" s="188" customFormat="1" ht="20.25" customHeight="1">
      <c r="A32" s="333"/>
      <c r="B32" s="74"/>
      <c r="C32" s="94"/>
      <c r="D32" s="58"/>
      <c r="E32" s="58"/>
      <c r="F32" s="75"/>
      <c r="G32" s="76"/>
      <c r="H32" s="77"/>
      <c r="I32" s="78"/>
      <c r="J32" s="92"/>
      <c r="K32" s="79"/>
      <c r="L32" s="80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</row>
    <row r="33" spans="1:33" s="188" customFormat="1" ht="20.25" customHeight="1">
      <c r="A33" s="333"/>
      <c r="B33" s="74"/>
      <c r="C33" s="94"/>
      <c r="D33" s="58"/>
      <c r="E33" s="58"/>
      <c r="F33" s="75"/>
      <c r="G33" s="76"/>
      <c r="H33" s="77"/>
      <c r="I33" s="78"/>
      <c r="J33" s="92"/>
      <c r="K33" s="79"/>
      <c r="L33" s="80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</row>
    <row r="34" spans="1:33" s="188" customFormat="1" ht="20.25" customHeight="1">
      <c r="A34" s="333"/>
      <c r="B34" s="74"/>
      <c r="C34" s="94"/>
      <c r="D34" s="58"/>
      <c r="E34" s="58"/>
      <c r="F34" s="75"/>
      <c r="G34" s="76"/>
      <c r="H34" s="77"/>
      <c r="I34" s="78"/>
      <c r="J34" s="92"/>
      <c r="K34" s="79"/>
      <c r="L34" s="80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</row>
    <row r="35" spans="1:33" s="188" customFormat="1" ht="20.25" customHeight="1">
      <c r="A35" s="333"/>
      <c r="B35" s="74"/>
      <c r="C35" s="94"/>
      <c r="D35" s="58"/>
      <c r="E35" s="58"/>
      <c r="F35" s="75"/>
      <c r="G35" s="76"/>
      <c r="H35" s="77"/>
      <c r="I35" s="78"/>
      <c r="J35" s="92"/>
      <c r="K35" s="79"/>
      <c r="L35" s="80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</row>
    <row r="36" spans="1:33" s="188" customFormat="1" ht="20.25" customHeight="1">
      <c r="A36" s="333"/>
      <c r="B36" s="74"/>
      <c r="C36" s="94"/>
      <c r="D36" s="58"/>
      <c r="E36" s="58"/>
      <c r="F36" s="75"/>
      <c r="G36" s="76"/>
      <c r="H36" s="77"/>
      <c r="I36" s="78"/>
      <c r="J36" s="92"/>
      <c r="K36" s="79"/>
      <c r="L36" s="80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</row>
    <row r="37" spans="1:33" s="188" customFormat="1" ht="20.25" customHeight="1">
      <c r="A37" s="333"/>
      <c r="B37" s="74"/>
      <c r="C37" s="94"/>
      <c r="D37" s="58"/>
      <c r="E37" s="58"/>
      <c r="F37" s="75"/>
      <c r="G37" s="76"/>
      <c r="H37" s="77"/>
      <c r="I37" s="78"/>
      <c r="J37" s="91"/>
      <c r="K37" s="239"/>
      <c r="L37" s="80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</row>
    <row r="38" spans="1:33" s="188" customFormat="1" ht="20.25" customHeight="1">
      <c r="A38" s="333"/>
      <c r="B38" s="74"/>
      <c r="C38" s="94"/>
      <c r="D38" s="58"/>
      <c r="E38" s="58"/>
      <c r="F38" s="75"/>
      <c r="G38" s="76"/>
      <c r="H38" s="77"/>
      <c r="I38" s="78"/>
      <c r="J38" s="91"/>
      <c r="K38" s="239"/>
      <c r="L38" s="80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</row>
    <row r="39" spans="1:33" s="188" customFormat="1" ht="20.25" customHeight="1">
      <c r="A39" s="333"/>
      <c r="B39" s="74"/>
      <c r="C39" s="94"/>
      <c r="D39" s="58"/>
      <c r="E39" s="234"/>
      <c r="F39" s="75"/>
      <c r="G39" s="76"/>
      <c r="H39" s="77"/>
      <c r="I39" s="78"/>
      <c r="J39" s="91"/>
      <c r="K39" s="239"/>
      <c r="L39" s="80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</row>
    <row r="40" spans="1:33" s="188" customFormat="1" ht="20.25" customHeight="1">
      <c r="A40" s="333"/>
      <c r="B40" s="74"/>
      <c r="C40" s="94"/>
      <c r="D40" s="234"/>
      <c r="E40" s="58"/>
      <c r="F40" s="75"/>
      <c r="G40" s="76"/>
      <c r="H40" s="77"/>
      <c r="I40" s="78"/>
      <c r="J40" s="92"/>
      <c r="K40" s="239"/>
      <c r="L40" s="80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</row>
    <row r="41" spans="1:33" s="188" customFormat="1" ht="20.25" customHeight="1">
      <c r="A41" s="60"/>
      <c r="B41" s="74"/>
      <c r="C41" s="94"/>
      <c r="D41" s="58"/>
      <c r="E41" s="58"/>
      <c r="F41" s="75"/>
      <c r="G41" s="76"/>
      <c r="H41" s="77"/>
      <c r="I41" s="78"/>
      <c r="J41" s="91"/>
      <c r="K41" s="79"/>
      <c r="L41" s="80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</row>
    <row r="42" spans="1:33" s="188" customFormat="1" ht="20.25" customHeight="1">
      <c r="A42" s="60"/>
      <c r="B42" s="74"/>
      <c r="C42" s="94"/>
      <c r="D42" s="58"/>
      <c r="E42" s="58"/>
      <c r="F42" s="75"/>
      <c r="G42" s="76"/>
      <c r="H42" s="77"/>
      <c r="I42" s="78"/>
      <c r="J42" s="91"/>
      <c r="K42" s="79"/>
      <c r="L42" s="80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</row>
    <row r="43" spans="1:33" s="188" customFormat="1" ht="20.25" customHeight="1">
      <c r="A43" s="60"/>
      <c r="B43" s="74"/>
      <c r="C43" s="94"/>
      <c r="D43" s="58"/>
      <c r="E43" s="58"/>
      <c r="F43" s="75"/>
      <c r="G43" s="76"/>
      <c r="H43" s="77"/>
      <c r="I43" s="78"/>
      <c r="J43" s="91"/>
      <c r="K43" s="79"/>
      <c r="L43" s="80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</row>
    <row r="44" spans="1:33" s="188" customFormat="1" ht="20.25" customHeight="1">
      <c r="A44" s="60"/>
      <c r="B44" s="74"/>
      <c r="C44" s="94"/>
      <c r="D44" s="58"/>
      <c r="E44" s="58"/>
      <c r="F44" s="75"/>
      <c r="G44" s="76"/>
      <c r="H44" s="77"/>
      <c r="I44" s="78"/>
      <c r="J44" s="91"/>
      <c r="K44" s="79"/>
      <c r="L44" s="80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</row>
    <row r="45" spans="1:33" s="188" customFormat="1" ht="20.25" customHeight="1">
      <c r="A45" s="60"/>
      <c r="B45" s="74"/>
      <c r="C45" s="94"/>
      <c r="D45" s="58"/>
      <c r="E45" s="58"/>
      <c r="F45" s="75"/>
      <c r="G45" s="76"/>
      <c r="H45" s="77"/>
      <c r="I45" s="78"/>
      <c r="J45" s="91"/>
      <c r="K45" s="79"/>
      <c r="L45" s="80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</row>
    <row r="46" spans="1:33" s="188" customFormat="1" ht="20.25" customHeight="1">
      <c r="A46" s="60"/>
      <c r="B46" s="74"/>
      <c r="C46" s="94"/>
      <c r="D46" s="58"/>
      <c r="E46" s="58"/>
      <c r="F46" s="75"/>
      <c r="G46" s="76"/>
      <c r="H46" s="77"/>
      <c r="I46" s="78"/>
      <c r="J46" s="91"/>
      <c r="K46" s="79"/>
      <c r="L46" s="80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</row>
    <row r="47" spans="1:33" s="188" customFormat="1" ht="20.25" customHeight="1">
      <c r="A47" s="60"/>
      <c r="B47" s="74"/>
      <c r="C47" s="94"/>
      <c r="D47" s="58"/>
      <c r="E47" s="58"/>
      <c r="F47" s="75"/>
      <c r="G47" s="76"/>
      <c r="H47" s="77"/>
      <c r="I47" s="78"/>
      <c r="J47" s="92"/>
      <c r="K47" s="79"/>
      <c r="L47" s="80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</row>
    <row r="48" spans="1:33" s="188" customFormat="1" ht="20.25" customHeight="1">
      <c r="A48" s="60"/>
      <c r="B48" s="74"/>
      <c r="C48" s="94"/>
      <c r="D48" s="58"/>
      <c r="E48" s="58"/>
      <c r="F48" s="75"/>
      <c r="G48" s="76"/>
      <c r="H48" s="77"/>
      <c r="I48" s="78"/>
      <c r="J48" s="92"/>
      <c r="K48" s="79"/>
      <c r="L48" s="80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</row>
    <row r="49" spans="1:33" s="188" customFormat="1" ht="20.25" customHeight="1">
      <c r="A49" s="60"/>
      <c r="B49" s="74"/>
      <c r="C49" s="94"/>
      <c r="D49" s="58"/>
      <c r="E49" s="58"/>
      <c r="F49" s="75"/>
      <c r="G49" s="76"/>
      <c r="H49" s="77"/>
      <c r="I49" s="78"/>
      <c r="J49" s="92"/>
      <c r="K49" s="79"/>
      <c r="L49" s="80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</row>
    <row r="50" spans="1:33" s="188" customFormat="1" ht="20.25" customHeight="1">
      <c r="A50" s="60"/>
      <c r="B50" s="74"/>
      <c r="C50" s="94"/>
      <c r="D50" s="58"/>
      <c r="E50" s="58"/>
      <c r="F50" s="75"/>
      <c r="G50" s="76"/>
      <c r="H50" s="77"/>
      <c r="I50" s="78"/>
      <c r="J50" s="92"/>
      <c r="K50" s="79"/>
      <c r="L50" s="80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</row>
    <row r="51" spans="1:33" s="188" customFormat="1" ht="20.25" customHeight="1">
      <c r="A51" s="407"/>
      <c r="B51" s="74"/>
      <c r="C51" s="94"/>
      <c r="D51" s="58"/>
      <c r="E51" s="58"/>
      <c r="F51" s="75"/>
      <c r="G51" s="76"/>
      <c r="H51" s="77"/>
      <c r="I51" s="78"/>
      <c r="J51" s="92"/>
      <c r="K51" s="79"/>
      <c r="L51" s="80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</row>
    <row r="52" spans="1:33" s="188" customFormat="1" ht="20.25" customHeight="1">
      <c r="A52" s="407"/>
      <c r="B52" s="74"/>
      <c r="C52" s="94"/>
      <c r="D52" s="58"/>
      <c r="E52" s="58"/>
      <c r="F52" s="75"/>
      <c r="G52" s="76"/>
      <c r="H52" s="77"/>
      <c r="I52" s="78"/>
      <c r="J52" s="92"/>
      <c r="K52" s="79"/>
      <c r="L52" s="80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</row>
    <row r="53" spans="1:33" s="188" customFormat="1" ht="20.25" customHeight="1">
      <c r="A53" s="407"/>
      <c r="B53" s="74"/>
      <c r="C53" s="94"/>
      <c r="D53" s="58"/>
      <c r="E53" s="58"/>
      <c r="F53" s="75"/>
      <c r="G53" s="76"/>
      <c r="H53" s="77"/>
      <c r="I53" s="78"/>
      <c r="J53" s="92"/>
      <c r="K53" s="79"/>
      <c r="L53" s="80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</row>
    <row r="54" spans="1:33" s="188" customFormat="1" ht="20.25" customHeight="1">
      <c r="A54" s="408"/>
      <c r="B54" s="74"/>
      <c r="C54" s="94"/>
      <c r="D54" s="58"/>
      <c r="E54" s="58"/>
      <c r="F54" s="75"/>
      <c r="G54" s="76"/>
      <c r="H54" s="77"/>
      <c r="I54" s="78"/>
      <c r="J54" s="92"/>
      <c r="K54" s="79"/>
      <c r="L54" s="80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</row>
    <row r="55" spans="1:33" s="188" customFormat="1" ht="20.25" customHeight="1">
      <c r="A55" s="60"/>
      <c r="B55" s="74"/>
      <c r="C55" s="94"/>
      <c r="D55" s="58"/>
      <c r="E55" s="58"/>
      <c r="F55" s="75"/>
      <c r="G55" s="76"/>
      <c r="H55" s="77"/>
      <c r="I55" s="78"/>
      <c r="J55" s="92"/>
      <c r="K55" s="79"/>
      <c r="L55" s="80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</row>
    <row r="56" spans="1:33" s="188" customFormat="1" ht="20.25" customHeight="1">
      <c r="A56" s="60"/>
      <c r="B56" s="74"/>
      <c r="C56" s="94"/>
      <c r="D56" s="58"/>
      <c r="E56" s="58"/>
      <c r="F56" s="75"/>
      <c r="G56" s="76"/>
      <c r="H56" s="77"/>
      <c r="I56" s="78"/>
      <c r="J56" s="92"/>
      <c r="K56" s="79"/>
      <c r="L56" s="80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</row>
    <row r="57" spans="1:33" s="188" customFormat="1" ht="20.25" customHeight="1">
      <c r="A57" s="60"/>
      <c r="B57" s="74"/>
      <c r="C57" s="94"/>
      <c r="D57" s="58"/>
      <c r="E57" s="58"/>
      <c r="F57" s="75"/>
      <c r="G57" s="76"/>
      <c r="H57" s="77"/>
      <c r="I57" s="78"/>
      <c r="J57" s="92"/>
      <c r="K57" s="79"/>
      <c r="L57" s="80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</row>
    <row r="58" spans="1:33" s="188" customFormat="1" ht="20.25" customHeight="1">
      <c r="A58" s="60"/>
      <c r="B58" s="74"/>
      <c r="C58" s="94"/>
      <c r="D58" s="58"/>
      <c r="E58" s="58"/>
      <c r="F58" s="75"/>
      <c r="G58" s="76"/>
      <c r="H58" s="77"/>
      <c r="I58" s="78"/>
      <c r="J58" s="92"/>
      <c r="K58" s="79"/>
      <c r="L58" s="80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</row>
    <row r="59" spans="1:33" s="188" customFormat="1" ht="20.25" customHeight="1">
      <c r="A59" s="60"/>
      <c r="B59" s="74"/>
      <c r="C59" s="94"/>
      <c r="D59" s="58"/>
      <c r="E59" s="58"/>
      <c r="F59" s="75"/>
      <c r="G59" s="76"/>
      <c r="H59" s="77"/>
      <c r="I59" s="78"/>
      <c r="J59" s="92"/>
      <c r="K59" s="79"/>
      <c r="L59" s="80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</row>
    <row r="60" spans="1:33" s="188" customFormat="1" ht="20.25" customHeight="1">
      <c r="A60" s="60"/>
      <c r="B60" s="74"/>
      <c r="C60" s="94"/>
      <c r="D60" s="58"/>
      <c r="E60" s="58"/>
      <c r="F60" s="75"/>
      <c r="G60" s="76"/>
      <c r="H60" s="77"/>
      <c r="I60" s="78"/>
      <c r="J60" s="92"/>
      <c r="K60" s="79"/>
      <c r="L60" s="80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</row>
    <row r="61" spans="1:33" s="188" customFormat="1" ht="20.25" customHeight="1">
      <c r="A61" s="60"/>
      <c r="B61" s="74"/>
      <c r="C61" s="94"/>
      <c r="D61" s="58"/>
      <c r="E61" s="58"/>
      <c r="F61" s="75"/>
      <c r="G61" s="76"/>
      <c r="H61" s="77"/>
      <c r="I61" s="78"/>
      <c r="J61" s="92"/>
      <c r="K61" s="79"/>
      <c r="L61" s="80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</row>
    <row r="62" spans="1:33" s="188" customFormat="1" ht="20.25" customHeight="1">
      <c r="A62" s="60"/>
      <c r="B62" s="74"/>
      <c r="C62" s="94"/>
      <c r="D62" s="58"/>
      <c r="E62" s="58"/>
      <c r="F62" s="75"/>
      <c r="G62" s="76"/>
      <c r="H62" s="77"/>
      <c r="I62" s="78"/>
      <c r="J62" s="92"/>
      <c r="K62" s="79"/>
      <c r="L62" s="80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</row>
    <row r="63" spans="1:33" s="188" customFormat="1" ht="20.25" customHeight="1">
      <c r="A63" s="60"/>
      <c r="B63" s="74"/>
      <c r="C63" s="94"/>
      <c r="D63" s="58"/>
      <c r="E63" s="58"/>
      <c r="F63" s="75"/>
      <c r="G63" s="76"/>
      <c r="H63" s="77"/>
      <c r="I63" s="78"/>
      <c r="J63" s="92"/>
      <c r="K63" s="79"/>
      <c r="L63" s="80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</row>
    <row r="64" spans="1:33" s="188" customFormat="1" ht="20.25" customHeight="1">
      <c r="A64" s="60"/>
      <c r="B64" s="74"/>
      <c r="C64" s="94"/>
      <c r="D64" s="58"/>
      <c r="E64" s="58"/>
      <c r="F64" s="75"/>
      <c r="G64" s="76"/>
      <c r="H64" s="77"/>
      <c r="I64" s="78"/>
      <c r="J64" s="92"/>
      <c r="K64" s="79"/>
      <c r="L64" s="80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</row>
    <row r="65" spans="1:33" s="188" customFormat="1" ht="20.25" customHeight="1">
      <c r="A65" s="60"/>
      <c r="B65" s="74"/>
      <c r="C65" s="94"/>
      <c r="D65" s="58"/>
      <c r="E65" s="58"/>
      <c r="F65" s="75"/>
      <c r="G65" s="76"/>
      <c r="H65" s="77"/>
      <c r="I65" s="78"/>
      <c r="J65" s="92"/>
      <c r="K65" s="79"/>
      <c r="L65" s="80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</row>
    <row r="66" spans="1:33" s="188" customFormat="1" ht="20.25" customHeight="1">
      <c r="A66" s="60"/>
      <c r="B66" s="74"/>
      <c r="C66" s="94"/>
      <c r="D66" s="58"/>
      <c r="E66" s="58"/>
      <c r="F66" s="75"/>
      <c r="G66" s="76"/>
      <c r="H66" s="77"/>
      <c r="I66" s="78"/>
      <c r="J66" s="92"/>
      <c r="K66" s="79"/>
      <c r="L66" s="80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</row>
    <row r="67" spans="1:33" s="188" customFormat="1" ht="20.25" customHeight="1">
      <c r="A67" s="60"/>
      <c r="B67" s="74"/>
      <c r="C67" s="94"/>
      <c r="D67" s="58"/>
      <c r="E67" s="58"/>
      <c r="F67" s="75"/>
      <c r="G67" s="76"/>
      <c r="H67" s="77"/>
      <c r="I67" s="78"/>
      <c r="J67" s="92"/>
      <c r="K67" s="79"/>
      <c r="L67" s="80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</row>
    <row r="68" spans="1:33" s="188" customFormat="1" ht="20.25" customHeight="1">
      <c r="A68" s="60"/>
      <c r="B68" s="74"/>
      <c r="C68" s="94"/>
      <c r="D68" s="58"/>
      <c r="E68" s="58"/>
      <c r="F68" s="75"/>
      <c r="G68" s="76"/>
      <c r="H68" s="77"/>
      <c r="I68" s="78"/>
      <c r="J68" s="92"/>
      <c r="K68" s="79"/>
      <c r="L68" s="80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</row>
    <row r="69" spans="1:33" s="188" customFormat="1" ht="20.25" customHeight="1">
      <c r="A69" s="60"/>
      <c r="B69" s="74"/>
      <c r="C69" s="94"/>
      <c r="D69" s="58"/>
      <c r="E69" s="58"/>
      <c r="F69" s="75"/>
      <c r="G69" s="76"/>
      <c r="H69" s="77"/>
      <c r="I69" s="78"/>
      <c r="J69" s="92"/>
      <c r="K69" s="79"/>
      <c r="L69" s="80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</row>
    <row r="70" spans="1:33" s="188" customFormat="1" ht="20.25" customHeight="1">
      <c r="A70" s="60"/>
      <c r="B70" s="74"/>
      <c r="C70" s="94"/>
      <c r="D70" s="58"/>
      <c r="E70" s="58"/>
      <c r="F70" s="75"/>
      <c r="G70" s="76"/>
      <c r="H70" s="77"/>
      <c r="I70" s="78"/>
      <c r="J70" s="92"/>
      <c r="K70" s="79"/>
      <c r="L70" s="80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</row>
    <row r="71" spans="1:33" s="188" customFormat="1" ht="20.25" customHeight="1">
      <c r="A71" s="60"/>
      <c r="B71" s="74"/>
      <c r="C71" s="94"/>
      <c r="D71" s="58"/>
      <c r="E71" s="58"/>
      <c r="F71" s="75"/>
      <c r="G71" s="76"/>
      <c r="H71" s="77"/>
      <c r="I71" s="78"/>
      <c r="J71" s="92"/>
      <c r="K71" s="79"/>
      <c r="L71" s="80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</row>
    <row r="72" spans="1:33" s="188" customFormat="1" ht="20.25" customHeight="1">
      <c r="A72" s="60"/>
      <c r="B72" s="74"/>
      <c r="C72" s="94"/>
      <c r="D72" s="58"/>
      <c r="E72" s="58"/>
      <c r="F72" s="75"/>
      <c r="G72" s="76"/>
      <c r="H72" s="77"/>
      <c r="I72" s="78"/>
      <c r="J72" s="92"/>
      <c r="K72" s="79"/>
      <c r="L72" s="80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</row>
    <row r="73" spans="1:33" s="188" customFormat="1" ht="20.25" customHeight="1">
      <c r="A73" s="60"/>
      <c r="B73" s="74"/>
      <c r="C73" s="94"/>
      <c r="D73" s="58"/>
      <c r="E73" s="58"/>
      <c r="F73" s="75"/>
      <c r="G73" s="76"/>
      <c r="H73" s="77"/>
      <c r="I73" s="78"/>
      <c r="J73" s="92"/>
      <c r="K73" s="79"/>
      <c r="L73" s="80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</row>
    <row r="74" spans="1:33" s="188" customFormat="1" ht="20.25" customHeight="1">
      <c r="A74" s="60"/>
      <c r="B74" s="74"/>
      <c r="C74" s="94"/>
      <c r="D74" s="58"/>
      <c r="E74" s="58"/>
      <c r="F74" s="75"/>
      <c r="G74" s="76"/>
      <c r="H74" s="77"/>
      <c r="I74" s="78"/>
      <c r="J74" s="92"/>
      <c r="K74" s="79"/>
      <c r="L74" s="80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</row>
    <row r="75" spans="1:33" s="188" customFormat="1" ht="20.25" customHeight="1">
      <c r="A75" s="60"/>
      <c r="B75" s="74"/>
      <c r="C75" s="94"/>
      <c r="D75" s="58"/>
      <c r="E75" s="58"/>
      <c r="F75" s="75"/>
      <c r="G75" s="76"/>
      <c r="H75" s="77"/>
      <c r="I75" s="78"/>
      <c r="J75" s="92"/>
      <c r="K75" s="79"/>
      <c r="L75" s="80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</row>
    <row r="76" spans="1:33" s="188" customFormat="1" ht="20.25" customHeight="1">
      <c r="A76" s="60"/>
      <c r="B76" s="74"/>
      <c r="C76" s="94"/>
      <c r="D76" s="58"/>
      <c r="E76" s="58"/>
      <c r="F76" s="75"/>
      <c r="G76" s="76"/>
      <c r="H76" s="77"/>
      <c r="I76" s="78"/>
      <c r="J76" s="92"/>
      <c r="K76" s="79"/>
      <c r="L76" s="80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</row>
    <row r="77" spans="1:33" s="188" customFormat="1" ht="20.25" customHeight="1">
      <c r="A77" s="60"/>
      <c r="B77" s="74"/>
      <c r="C77" s="94"/>
      <c r="D77" s="58"/>
      <c r="E77" s="58"/>
      <c r="F77" s="75"/>
      <c r="G77" s="76"/>
      <c r="H77" s="77"/>
      <c r="I77" s="78"/>
      <c r="J77" s="92"/>
      <c r="K77" s="79"/>
      <c r="L77" s="80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</row>
    <row r="78" spans="1:33" s="188" customFormat="1" ht="20.25" customHeight="1">
      <c r="A78" s="60"/>
      <c r="B78" s="74"/>
      <c r="C78" s="94"/>
      <c r="D78" s="58"/>
      <c r="E78" s="58"/>
      <c r="F78" s="75"/>
      <c r="G78" s="76"/>
      <c r="H78" s="77"/>
      <c r="I78" s="78"/>
      <c r="J78" s="92"/>
      <c r="K78" s="79"/>
      <c r="L78" s="80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</row>
    <row r="79" spans="1:33" s="188" customFormat="1" ht="20.25" customHeight="1">
      <c r="A79" s="60"/>
      <c r="B79" s="74"/>
      <c r="C79" s="94"/>
      <c r="D79" s="58"/>
      <c r="E79" s="58"/>
      <c r="F79" s="75"/>
      <c r="G79" s="76"/>
      <c r="H79" s="77"/>
      <c r="I79" s="78"/>
      <c r="J79" s="92"/>
      <c r="K79" s="79"/>
      <c r="L79" s="80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</row>
    <row r="80" spans="1:33" s="188" customFormat="1" ht="20.25" customHeight="1">
      <c r="A80" s="60"/>
      <c r="B80" s="74"/>
      <c r="C80" s="94"/>
      <c r="D80" s="58"/>
      <c r="E80" s="58"/>
      <c r="F80" s="75"/>
      <c r="G80" s="76"/>
      <c r="H80" s="77"/>
      <c r="I80" s="78"/>
      <c r="J80" s="92"/>
      <c r="K80" s="79"/>
      <c r="L80" s="80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</row>
    <row r="81" spans="1:33" s="188" customFormat="1" ht="20.25" customHeight="1">
      <c r="A81" s="60"/>
      <c r="B81" s="74"/>
      <c r="C81" s="94"/>
      <c r="D81" s="58"/>
      <c r="E81" s="58"/>
      <c r="F81" s="75"/>
      <c r="G81" s="76"/>
      <c r="H81" s="77"/>
      <c r="I81" s="78"/>
      <c r="J81" s="92"/>
      <c r="K81" s="79"/>
      <c r="L81" s="80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</row>
    <row r="82" spans="1:33" s="188" customFormat="1" ht="20.25" customHeight="1">
      <c r="A82" s="60"/>
      <c r="B82" s="74"/>
      <c r="C82" s="94"/>
      <c r="D82" s="58"/>
      <c r="E82" s="58"/>
      <c r="F82" s="75"/>
      <c r="G82" s="76"/>
      <c r="H82" s="77"/>
      <c r="I82" s="78"/>
      <c r="J82" s="92"/>
      <c r="K82" s="79"/>
      <c r="L82" s="80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</row>
    <row r="83" spans="1:33" s="188" customFormat="1" ht="20.25" customHeight="1">
      <c r="A83" s="60"/>
      <c r="B83" s="74"/>
      <c r="C83" s="94"/>
      <c r="D83" s="58"/>
      <c r="E83" s="58"/>
      <c r="F83" s="75"/>
      <c r="G83" s="76"/>
      <c r="H83" s="77"/>
      <c r="I83" s="78"/>
      <c r="J83" s="92"/>
      <c r="K83" s="79"/>
      <c r="L83" s="80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</row>
    <row r="84" spans="1:33" s="188" customFormat="1" ht="20.25" customHeight="1">
      <c r="A84" s="60"/>
      <c r="B84" s="74"/>
      <c r="C84" s="94"/>
      <c r="D84" s="58"/>
      <c r="E84" s="58"/>
      <c r="F84" s="75"/>
      <c r="G84" s="76"/>
      <c r="H84" s="77"/>
      <c r="I84" s="78"/>
      <c r="J84" s="92"/>
      <c r="K84" s="79"/>
      <c r="L84" s="80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</row>
    <row r="85" spans="1:33" s="188" customFormat="1" ht="20.25" customHeight="1">
      <c r="A85" s="60"/>
      <c r="B85" s="74"/>
      <c r="C85" s="94"/>
      <c r="D85" s="58"/>
      <c r="E85" s="58"/>
      <c r="F85" s="75"/>
      <c r="G85" s="76"/>
      <c r="H85" s="77"/>
      <c r="I85" s="78"/>
      <c r="J85" s="92"/>
      <c r="K85" s="79"/>
      <c r="L85" s="80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</row>
    <row r="86" spans="1:33" s="188" customFormat="1" ht="20.25" customHeight="1">
      <c r="A86" s="60"/>
      <c r="B86" s="74"/>
      <c r="C86" s="94"/>
      <c r="D86" s="58"/>
      <c r="E86" s="58"/>
      <c r="F86" s="75"/>
      <c r="G86" s="76"/>
      <c r="H86" s="77"/>
      <c r="I86" s="78"/>
      <c r="J86" s="92"/>
      <c r="K86" s="79"/>
      <c r="L86" s="80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</row>
    <row r="87" spans="1:33" s="188" customFormat="1" ht="20.25" customHeight="1">
      <c r="A87" s="60"/>
      <c r="B87" s="74"/>
      <c r="C87" s="94"/>
      <c r="D87" s="58"/>
      <c r="E87" s="58"/>
      <c r="F87" s="75"/>
      <c r="G87" s="76"/>
      <c r="H87" s="77"/>
      <c r="I87" s="78"/>
      <c r="J87" s="92"/>
      <c r="K87" s="79"/>
      <c r="L87" s="80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</row>
    <row r="88" spans="1:33" s="188" customFormat="1" ht="20.25" customHeight="1">
      <c r="A88" s="60"/>
      <c r="B88" s="74"/>
      <c r="C88" s="94"/>
      <c r="D88" s="58"/>
      <c r="E88" s="58"/>
      <c r="F88" s="75"/>
      <c r="G88" s="76"/>
      <c r="H88" s="77"/>
      <c r="I88" s="78"/>
      <c r="J88" s="92"/>
      <c r="K88" s="79"/>
      <c r="L88" s="80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</row>
    <row r="89" spans="1:33" s="188" customFormat="1" ht="20.25" customHeight="1">
      <c r="A89" s="60"/>
      <c r="B89" s="74"/>
      <c r="C89" s="94"/>
      <c r="D89" s="58"/>
      <c r="E89" s="58"/>
      <c r="F89" s="75"/>
      <c r="G89" s="76"/>
      <c r="H89" s="77"/>
      <c r="I89" s="78"/>
      <c r="J89" s="92"/>
      <c r="K89" s="79"/>
      <c r="L89" s="80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</row>
    <row r="90" spans="1:33" s="188" customFormat="1" ht="20.25" customHeight="1">
      <c r="A90" s="60"/>
      <c r="B90" s="74"/>
      <c r="C90" s="94"/>
      <c r="D90" s="58"/>
      <c r="E90" s="58"/>
      <c r="F90" s="75"/>
      <c r="G90" s="76"/>
      <c r="H90" s="77"/>
      <c r="I90" s="78"/>
      <c r="J90" s="92"/>
      <c r="K90" s="79"/>
      <c r="L90" s="80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</row>
    <row r="91" spans="1:33" s="188" customFormat="1" ht="20.25" customHeight="1">
      <c r="A91" s="60"/>
      <c r="B91" s="74"/>
      <c r="C91" s="94"/>
      <c r="D91" s="58"/>
      <c r="E91" s="58"/>
      <c r="F91" s="75"/>
      <c r="G91" s="76"/>
      <c r="H91" s="77"/>
      <c r="I91" s="78"/>
      <c r="J91" s="92"/>
      <c r="K91" s="79"/>
      <c r="L91" s="80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</row>
    <row r="92" spans="1:33" s="188" customFormat="1" ht="20.25" customHeight="1">
      <c r="A92" s="60"/>
      <c r="B92" s="74"/>
      <c r="C92" s="94"/>
      <c r="D92" s="58"/>
      <c r="E92" s="58"/>
      <c r="F92" s="75"/>
      <c r="G92" s="76"/>
      <c r="H92" s="77"/>
      <c r="I92" s="78"/>
      <c r="J92" s="92"/>
      <c r="K92" s="79"/>
      <c r="L92" s="80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</row>
    <row r="93" spans="1:33" s="188" customFormat="1" ht="20.25" customHeight="1">
      <c r="A93" s="60"/>
      <c r="B93" s="74"/>
      <c r="C93" s="94"/>
      <c r="D93" s="58"/>
      <c r="E93" s="58"/>
      <c r="F93" s="75"/>
      <c r="G93" s="76"/>
      <c r="H93" s="77"/>
      <c r="I93" s="78"/>
      <c r="J93" s="92"/>
      <c r="K93" s="79"/>
      <c r="L93" s="80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</row>
    <row r="94" spans="1:33" s="188" customFormat="1" ht="20.25" customHeight="1">
      <c r="A94" s="60"/>
      <c r="B94" s="74"/>
      <c r="C94" s="94"/>
      <c r="D94" s="58"/>
      <c r="E94" s="58"/>
      <c r="F94" s="75"/>
      <c r="G94" s="76"/>
      <c r="H94" s="77"/>
      <c r="I94" s="78"/>
      <c r="J94" s="92"/>
      <c r="K94" s="79"/>
      <c r="L94" s="80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</row>
    <row r="95" spans="1:33" s="188" customFormat="1" ht="20.25" customHeight="1">
      <c r="A95" s="60"/>
      <c r="B95" s="74"/>
      <c r="C95" s="94"/>
      <c r="D95" s="58"/>
      <c r="E95" s="58"/>
      <c r="F95" s="75"/>
      <c r="G95" s="76"/>
      <c r="H95" s="77"/>
      <c r="I95" s="78"/>
      <c r="J95" s="92"/>
      <c r="K95" s="79"/>
      <c r="L95" s="80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</row>
    <row r="96" spans="1:33" s="188" customFormat="1" ht="20.25" customHeight="1">
      <c r="A96" s="60"/>
      <c r="B96" s="74"/>
      <c r="C96" s="94"/>
      <c r="D96" s="58"/>
      <c r="E96" s="58"/>
      <c r="F96" s="75"/>
      <c r="G96" s="76"/>
      <c r="H96" s="77"/>
      <c r="I96" s="78"/>
      <c r="J96" s="92"/>
      <c r="K96" s="79"/>
      <c r="L96" s="80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</row>
    <row r="97" spans="1:33" s="188" customFormat="1" ht="20.25" customHeight="1">
      <c r="A97" s="60"/>
      <c r="B97" s="74"/>
      <c r="C97" s="94"/>
      <c r="D97" s="58"/>
      <c r="E97" s="58"/>
      <c r="F97" s="75"/>
      <c r="G97" s="76"/>
      <c r="H97" s="77"/>
      <c r="I97" s="78"/>
      <c r="J97" s="92"/>
      <c r="K97" s="79"/>
      <c r="L97" s="80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</row>
    <row r="98" spans="1:33" s="188" customFormat="1" ht="20.25" customHeight="1">
      <c r="A98" s="60"/>
      <c r="B98" s="74"/>
      <c r="C98" s="94"/>
      <c r="D98" s="58"/>
      <c r="E98" s="58"/>
      <c r="F98" s="75"/>
      <c r="G98" s="76"/>
      <c r="H98" s="77"/>
      <c r="I98" s="78"/>
      <c r="J98" s="92"/>
      <c r="K98" s="79"/>
      <c r="L98" s="80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</row>
    <row r="99" spans="1:33" s="188" customFormat="1" ht="20.25" customHeight="1">
      <c r="A99" s="60"/>
      <c r="B99" s="74"/>
      <c r="C99" s="94"/>
      <c r="D99" s="58"/>
      <c r="E99" s="58"/>
      <c r="F99" s="75"/>
      <c r="G99" s="76"/>
      <c r="H99" s="77"/>
      <c r="I99" s="78"/>
      <c r="J99" s="92"/>
      <c r="K99" s="79"/>
      <c r="L99" s="80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</row>
    <row r="100" spans="1:33" s="188" customFormat="1" ht="20.25" customHeight="1">
      <c r="A100" s="60"/>
      <c r="B100" s="74"/>
      <c r="C100" s="94"/>
      <c r="D100" s="58"/>
      <c r="E100" s="58"/>
      <c r="F100" s="75"/>
      <c r="G100" s="76"/>
      <c r="H100" s="77"/>
      <c r="I100" s="78"/>
      <c r="J100" s="92"/>
      <c r="K100" s="79"/>
      <c r="L100" s="80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</row>
    <row r="101" spans="1:33" s="188" customFormat="1" ht="20.25" customHeight="1">
      <c r="A101" s="60"/>
      <c r="B101" s="74"/>
      <c r="C101" s="94"/>
      <c r="D101" s="58"/>
      <c r="E101" s="58"/>
      <c r="F101" s="75"/>
      <c r="G101" s="76"/>
      <c r="H101" s="77"/>
      <c r="I101" s="78"/>
      <c r="J101" s="92"/>
      <c r="K101" s="79"/>
      <c r="L101" s="80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</row>
    <row r="102" spans="1:33" s="188" customFormat="1" ht="20.25" customHeight="1">
      <c r="A102" s="60"/>
      <c r="B102" s="74"/>
      <c r="C102" s="94"/>
      <c r="D102" s="58"/>
      <c r="E102" s="58"/>
      <c r="F102" s="75"/>
      <c r="G102" s="76"/>
      <c r="H102" s="77"/>
      <c r="I102" s="78"/>
      <c r="J102" s="92"/>
      <c r="K102" s="79"/>
      <c r="L102" s="80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</row>
    <row r="103" spans="1:33" s="188" customFormat="1" ht="20.25" customHeight="1">
      <c r="A103" s="60"/>
      <c r="B103" s="74"/>
      <c r="C103" s="94"/>
      <c r="D103" s="58"/>
      <c r="E103" s="58"/>
      <c r="F103" s="75"/>
      <c r="G103" s="76"/>
      <c r="H103" s="77"/>
      <c r="I103" s="78"/>
      <c r="J103" s="92"/>
      <c r="K103" s="79"/>
      <c r="L103" s="80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</row>
    <row r="104" spans="1:33" s="188" customFormat="1" ht="20.25" customHeight="1">
      <c r="A104" s="60"/>
      <c r="B104" s="74"/>
      <c r="C104" s="94"/>
      <c r="D104" s="58"/>
      <c r="E104" s="58"/>
      <c r="F104" s="75"/>
      <c r="G104" s="76"/>
      <c r="H104" s="77"/>
      <c r="I104" s="78"/>
      <c r="J104" s="92"/>
      <c r="K104" s="79"/>
      <c r="L104" s="80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</row>
    <row r="105" spans="1:33" s="188" customFormat="1" ht="20.25" customHeight="1">
      <c r="A105" s="60"/>
      <c r="B105" s="74"/>
      <c r="C105" s="94"/>
      <c r="D105" s="58"/>
      <c r="E105" s="58"/>
      <c r="F105" s="75"/>
      <c r="G105" s="76"/>
      <c r="H105" s="77"/>
      <c r="I105" s="78"/>
      <c r="J105" s="92"/>
      <c r="K105" s="79"/>
      <c r="L105" s="80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</row>
    <row r="106" spans="1:33" s="188" customFormat="1" ht="20.25" customHeight="1">
      <c r="A106" s="60"/>
      <c r="B106" s="74"/>
      <c r="C106" s="94"/>
      <c r="D106" s="58"/>
      <c r="E106" s="58"/>
      <c r="F106" s="75"/>
      <c r="G106" s="76"/>
      <c r="H106" s="77"/>
      <c r="I106" s="78"/>
      <c r="J106" s="92"/>
      <c r="K106" s="79"/>
      <c r="L106" s="80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</row>
    <row r="107" spans="1:33" s="188" customFormat="1" ht="20.25" customHeight="1">
      <c r="A107" s="60"/>
      <c r="B107" s="74"/>
      <c r="C107" s="94"/>
      <c r="D107" s="58"/>
      <c r="E107" s="58"/>
      <c r="F107" s="75"/>
      <c r="G107" s="76"/>
      <c r="H107" s="77"/>
      <c r="I107" s="78"/>
      <c r="J107" s="92"/>
      <c r="K107" s="79"/>
      <c r="L107" s="80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</row>
    <row r="108" spans="1:33" s="188" customFormat="1" ht="20.25" customHeight="1">
      <c r="A108" s="60"/>
      <c r="B108" s="74"/>
      <c r="C108" s="94"/>
      <c r="D108" s="58"/>
      <c r="E108" s="58"/>
      <c r="F108" s="75"/>
      <c r="G108" s="76"/>
      <c r="H108" s="77"/>
      <c r="I108" s="78"/>
      <c r="J108" s="92"/>
      <c r="K108" s="79"/>
      <c r="L108" s="80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</row>
    <row r="109" spans="1:33" s="188" customFormat="1" ht="20.25" customHeight="1">
      <c r="A109" s="60"/>
      <c r="B109" s="74"/>
      <c r="C109" s="94"/>
      <c r="D109" s="58"/>
      <c r="E109" s="58"/>
      <c r="F109" s="75"/>
      <c r="G109" s="76"/>
      <c r="H109" s="77"/>
      <c r="I109" s="78"/>
      <c r="J109" s="92"/>
      <c r="K109" s="79"/>
      <c r="L109" s="80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</row>
    <row r="110" spans="1:33" s="188" customFormat="1" ht="20.25" customHeight="1">
      <c r="A110" s="60"/>
      <c r="B110" s="74"/>
      <c r="C110" s="94"/>
      <c r="D110" s="58"/>
      <c r="E110" s="58"/>
      <c r="F110" s="75"/>
      <c r="G110" s="76"/>
      <c r="H110" s="77"/>
      <c r="I110" s="78"/>
      <c r="J110" s="92"/>
      <c r="K110" s="79"/>
      <c r="L110" s="80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</row>
    <row r="111" spans="1:33" s="188" customFormat="1" ht="20.25" customHeight="1">
      <c r="A111" s="60"/>
      <c r="B111" s="74"/>
      <c r="C111" s="94"/>
      <c r="D111" s="58"/>
      <c r="E111" s="58"/>
      <c r="F111" s="75"/>
      <c r="G111" s="76"/>
      <c r="H111" s="77"/>
      <c r="I111" s="78"/>
      <c r="J111" s="92"/>
      <c r="K111" s="79"/>
      <c r="L111" s="80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</row>
    <row r="112" spans="1:33" s="188" customFormat="1" ht="20.25" customHeight="1">
      <c r="A112" s="60"/>
      <c r="B112" s="74"/>
      <c r="C112" s="94"/>
      <c r="D112" s="58"/>
      <c r="E112" s="58"/>
      <c r="F112" s="75"/>
      <c r="G112" s="76"/>
      <c r="H112" s="77"/>
      <c r="I112" s="78"/>
      <c r="J112" s="92"/>
      <c r="K112" s="79"/>
      <c r="L112" s="80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</row>
    <row r="113" spans="1:33" s="188" customFormat="1" ht="20.25" customHeight="1">
      <c r="A113" s="60"/>
      <c r="B113" s="74"/>
      <c r="C113" s="94"/>
      <c r="D113" s="58"/>
      <c r="E113" s="58"/>
      <c r="F113" s="75"/>
      <c r="G113" s="76"/>
      <c r="H113" s="77"/>
      <c r="I113" s="78"/>
      <c r="J113" s="92"/>
      <c r="K113" s="79"/>
      <c r="L113" s="80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</row>
    <row r="114" spans="1:33" s="188" customFormat="1" ht="20.25" customHeight="1">
      <c r="A114" s="60"/>
      <c r="B114" s="74"/>
      <c r="C114" s="94"/>
      <c r="D114" s="58"/>
      <c r="E114" s="58"/>
      <c r="F114" s="75"/>
      <c r="G114" s="76"/>
      <c r="H114" s="77"/>
      <c r="I114" s="78"/>
      <c r="J114" s="92"/>
      <c r="K114" s="79"/>
      <c r="L114" s="80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</row>
    <row r="115" spans="1:33" s="188" customFormat="1" ht="20.25" customHeight="1">
      <c r="A115" s="60"/>
      <c r="B115" s="74"/>
      <c r="C115" s="94"/>
      <c r="D115" s="58"/>
      <c r="E115" s="58"/>
      <c r="F115" s="75"/>
      <c r="G115" s="76"/>
      <c r="H115" s="77"/>
      <c r="I115" s="78"/>
      <c r="J115" s="92"/>
      <c r="K115" s="79"/>
      <c r="L115" s="80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</row>
    <row r="116" spans="1:33" s="188" customFormat="1" ht="20.25" customHeight="1">
      <c r="A116" s="60"/>
      <c r="B116" s="74"/>
      <c r="C116" s="94"/>
      <c r="D116" s="58"/>
      <c r="E116" s="58"/>
      <c r="F116" s="75"/>
      <c r="G116" s="76"/>
      <c r="H116" s="77"/>
      <c r="I116" s="78"/>
      <c r="J116" s="92"/>
      <c r="K116" s="79"/>
      <c r="L116" s="80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</row>
    <row r="117" spans="1:33" s="188" customFormat="1" ht="20.25" customHeight="1">
      <c r="A117" s="60"/>
      <c r="B117" s="74"/>
      <c r="C117" s="94"/>
      <c r="D117" s="58"/>
      <c r="E117" s="58"/>
      <c r="F117" s="75"/>
      <c r="G117" s="76"/>
      <c r="H117" s="77"/>
      <c r="I117" s="78"/>
      <c r="J117" s="92"/>
      <c r="K117" s="79"/>
      <c r="L117" s="80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</row>
    <row r="118" spans="1:33" s="188" customFormat="1" ht="20.25" customHeight="1">
      <c r="A118" s="60"/>
      <c r="B118" s="74"/>
      <c r="C118" s="94"/>
      <c r="D118" s="58"/>
      <c r="E118" s="58"/>
      <c r="F118" s="75"/>
      <c r="G118" s="76"/>
      <c r="H118" s="77"/>
      <c r="I118" s="78"/>
      <c r="J118" s="92"/>
      <c r="K118" s="79"/>
      <c r="L118" s="80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</row>
    <row r="119" spans="1:33" s="188" customFormat="1" ht="20.25" customHeight="1">
      <c r="A119" s="60"/>
      <c r="B119" s="74"/>
      <c r="C119" s="94"/>
      <c r="D119" s="58"/>
      <c r="E119" s="58"/>
      <c r="F119" s="75"/>
      <c r="G119" s="76"/>
      <c r="H119" s="77"/>
      <c r="I119" s="78"/>
      <c r="J119" s="92"/>
      <c r="K119" s="79"/>
      <c r="L119" s="80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</row>
    <row r="120" spans="1:33" s="188" customFormat="1" ht="20.25" customHeight="1">
      <c r="A120" s="60"/>
      <c r="B120" s="74"/>
      <c r="C120" s="94"/>
      <c r="D120" s="58"/>
      <c r="E120" s="58"/>
      <c r="F120" s="75"/>
      <c r="G120" s="76"/>
      <c r="H120" s="77"/>
      <c r="I120" s="78"/>
      <c r="J120" s="92"/>
      <c r="K120" s="79"/>
      <c r="L120" s="80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</row>
    <row r="121" spans="1:33" s="188" customFormat="1" ht="20.25" customHeight="1">
      <c r="A121" s="60"/>
      <c r="B121" s="74"/>
      <c r="C121" s="94"/>
      <c r="D121" s="58"/>
      <c r="E121" s="58"/>
      <c r="F121" s="75"/>
      <c r="G121" s="76"/>
      <c r="H121" s="77"/>
      <c r="I121" s="78"/>
      <c r="J121" s="92"/>
      <c r="K121" s="79"/>
      <c r="L121" s="80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</row>
    <row r="122" spans="1:33" s="188" customFormat="1" ht="20.25" customHeight="1">
      <c r="A122" s="60"/>
      <c r="B122" s="74"/>
      <c r="C122" s="94"/>
      <c r="D122" s="58"/>
      <c r="E122" s="58"/>
      <c r="F122" s="75"/>
      <c r="G122" s="76"/>
      <c r="H122" s="77"/>
      <c r="I122" s="78"/>
      <c r="J122" s="92"/>
      <c r="K122" s="79"/>
      <c r="L122" s="80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</row>
    <row r="123" spans="1:33" s="188" customFormat="1" ht="20.25" customHeight="1">
      <c r="A123" s="60"/>
      <c r="B123" s="74"/>
      <c r="C123" s="94"/>
      <c r="D123" s="58"/>
      <c r="E123" s="58"/>
      <c r="F123" s="75"/>
      <c r="G123" s="76"/>
      <c r="H123" s="77"/>
      <c r="I123" s="78"/>
      <c r="J123" s="92"/>
      <c r="K123" s="79"/>
      <c r="L123" s="80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</row>
    <row r="124" spans="1:33" s="188" customFormat="1" ht="20.25" customHeight="1">
      <c r="A124" s="60"/>
      <c r="B124" s="74"/>
      <c r="C124" s="94"/>
      <c r="D124" s="58"/>
      <c r="E124" s="58"/>
      <c r="F124" s="75"/>
      <c r="G124" s="76"/>
      <c r="H124" s="77"/>
      <c r="I124" s="78"/>
      <c r="J124" s="92"/>
      <c r="K124" s="79"/>
      <c r="L124" s="80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</row>
    <row r="125" spans="1:33" s="188" customFormat="1" ht="20.25" customHeight="1">
      <c r="A125" s="60"/>
      <c r="B125" s="74"/>
      <c r="C125" s="94"/>
      <c r="D125" s="58"/>
      <c r="E125" s="58"/>
      <c r="F125" s="75"/>
      <c r="G125" s="76"/>
      <c r="H125" s="77"/>
      <c r="I125" s="78"/>
      <c r="J125" s="92"/>
      <c r="K125" s="79"/>
      <c r="L125" s="80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</row>
    <row r="126" spans="1:33" s="188" customFormat="1" ht="20.25" customHeight="1">
      <c r="A126" s="60"/>
      <c r="B126" s="74"/>
      <c r="C126" s="94"/>
      <c r="D126" s="58"/>
      <c r="E126" s="58"/>
      <c r="F126" s="75"/>
      <c r="G126" s="76"/>
      <c r="H126" s="77"/>
      <c r="I126" s="78"/>
      <c r="J126" s="92"/>
      <c r="K126" s="79"/>
      <c r="L126" s="80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</row>
    <row r="127" spans="1:33" s="188" customFormat="1" ht="20.25" customHeight="1">
      <c r="A127" s="60"/>
      <c r="B127" s="74"/>
      <c r="C127" s="94"/>
      <c r="D127" s="58"/>
      <c r="E127" s="58"/>
      <c r="F127" s="75"/>
      <c r="G127" s="76"/>
      <c r="H127" s="77"/>
      <c r="I127" s="78"/>
      <c r="J127" s="92"/>
      <c r="K127" s="79"/>
      <c r="L127" s="80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</row>
    <row r="128" spans="1:33" s="188" customFormat="1" ht="20.25" customHeight="1">
      <c r="A128" s="60"/>
      <c r="B128" s="74"/>
      <c r="C128" s="94"/>
      <c r="D128" s="58"/>
      <c r="E128" s="58"/>
      <c r="F128" s="75"/>
      <c r="G128" s="76"/>
      <c r="H128" s="77"/>
      <c r="I128" s="78"/>
      <c r="J128" s="92"/>
      <c r="K128" s="79"/>
      <c r="L128" s="80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</row>
    <row r="129" spans="1:33" s="188" customFormat="1" ht="20.25" customHeight="1">
      <c r="A129" s="79"/>
      <c r="B129" s="74"/>
      <c r="C129" s="94"/>
      <c r="D129" s="58"/>
      <c r="E129" s="58"/>
      <c r="F129" s="75"/>
      <c r="G129" s="76"/>
      <c r="H129" s="77"/>
      <c r="I129" s="78"/>
      <c r="J129" s="92"/>
      <c r="K129" s="79"/>
      <c r="L129" s="80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</row>
    <row r="130" spans="1:33" s="188" customFormat="1" ht="20.25" customHeight="1">
      <c r="A130" s="79"/>
      <c r="B130" s="74"/>
      <c r="C130" s="94"/>
      <c r="D130" s="58"/>
      <c r="E130" s="58"/>
      <c r="F130" s="75"/>
      <c r="G130" s="76"/>
      <c r="H130" s="77"/>
      <c r="I130" s="78"/>
      <c r="J130" s="92"/>
      <c r="K130" s="79"/>
      <c r="L130" s="80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</row>
    <row r="131" spans="1:33" s="188" customFormat="1" ht="20.25" customHeight="1">
      <c r="A131" s="79"/>
      <c r="B131" s="74"/>
      <c r="C131" s="94"/>
      <c r="D131" s="58"/>
      <c r="E131" s="58"/>
      <c r="F131" s="75"/>
      <c r="G131" s="76"/>
      <c r="H131" s="77"/>
      <c r="I131" s="78"/>
      <c r="J131" s="92"/>
      <c r="K131" s="79"/>
      <c r="L131" s="80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</row>
    <row r="132" spans="1:33" s="188" customFormat="1" ht="20.25" customHeight="1">
      <c r="A132" s="79"/>
      <c r="B132" s="74"/>
      <c r="C132" s="94"/>
      <c r="D132" s="58"/>
      <c r="E132" s="58"/>
      <c r="F132" s="75"/>
      <c r="G132" s="76"/>
      <c r="H132" s="77"/>
      <c r="I132" s="78"/>
      <c r="J132" s="92"/>
      <c r="K132" s="79"/>
      <c r="L132" s="80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</row>
    <row r="133" spans="1:33" s="188" customFormat="1" ht="20.25" customHeight="1">
      <c r="A133" s="79"/>
      <c r="B133" s="74"/>
      <c r="C133" s="94"/>
      <c r="D133" s="58"/>
      <c r="E133" s="58"/>
      <c r="F133" s="75"/>
      <c r="G133" s="76"/>
      <c r="H133" s="77"/>
      <c r="I133" s="78"/>
      <c r="J133" s="92"/>
      <c r="K133" s="79"/>
      <c r="L133" s="80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</row>
    <row r="134" spans="1:33" s="188" customFormat="1" ht="20.25" customHeight="1">
      <c r="A134" s="79"/>
      <c r="B134" s="74"/>
      <c r="C134" s="94"/>
      <c r="D134" s="58"/>
      <c r="E134" s="58"/>
      <c r="F134" s="75"/>
      <c r="G134" s="76"/>
      <c r="H134" s="77"/>
      <c r="I134" s="78"/>
      <c r="J134" s="92"/>
      <c r="K134" s="79"/>
      <c r="L134" s="80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</row>
    <row r="135" spans="1:33" s="188" customFormat="1" ht="20.25" customHeight="1">
      <c r="A135" s="79"/>
      <c r="B135" s="74"/>
      <c r="C135" s="94"/>
      <c r="D135" s="58"/>
      <c r="E135" s="58"/>
      <c r="F135" s="75"/>
      <c r="G135" s="76"/>
      <c r="H135" s="77"/>
      <c r="I135" s="78"/>
      <c r="J135" s="92"/>
      <c r="K135" s="79"/>
      <c r="L135" s="80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</row>
    <row r="136" spans="1:33" s="188" customFormat="1" ht="20.25" customHeight="1">
      <c r="A136" s="79"/>
      <c r="B136" s="74"/>
      <c r="C136" s="94"/>
      <c r="D136" s="58"/>
      <c r="E136" s="58"/>
      <c r="F136" s="75"/>
      <c r="G136" s="76"/>
      <c r="H136" s="77"/>
      <c r="I136" s="78"/>
      <c r="J136" s="92"/>
      <c r="K136" s="79"/>
      <c r="L136" s="80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</row>
    <row r="137" spans="1:33" s="188" customFormat="1" ht="20.25" customHeight="1">
      <c r="A137" s="79"/>
      <c r="B137" s="74"/>
      <c r="C137" s="94"/>
      <c r="D137" s="58"/>
      <c r="E137" s="58"/>
      <c r="F137" s="75"/>
      <c r="G137" s="76"/>
      <c r="H137" s="77"/>
      <c r="I137" s="78"/>
      <c r="J137" s="92"/>
      <c r="K137" s="79"/>
      <c r="L137" s="80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</row>
    <row r="138" spans="1:33" s="188" customFormat="1" ht="20.25" customHeight="1">
      <c r="A138" s="79"/>
      <c r="B138" s="74"/>
      <c r="C138" s="94"/>
      <c r="D138" s="58"/>
      <c r="E138" s="58"/>
      <c r="F138" s="75"/>
      <c r="G138" s="76"/>
      <c r="H138" s="77"/>
      <c r="I138" s="78"/>
      <c r="J138" s="92"/>
      <c r="K138" s="79"/>
      <c r="L138" s="80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</row>
    <row r="139" spans="1:33" s="188" customFormat="1" ht="20.25" customHeight="1">
      <c r="A139" s="79"/>
      <c r="B139" s="74"/>
      <c r="C139" s="94"/>
      <c r="D139" s="58"/>
      <c r="E139" s="58"/>
      <c r="F139" s="75"/>
      <c r="G139" s="76"/>
      <c r="H139" s="77"/>
      <c r="I139" s="78"/>
      <c r="J139" s="92"/>
      <c r="K139" s="79"/>
      <c r="L139" s="80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</row>
    <row r="140" spans="1:33" s="188" customFormat="1" ht="20.25" customHeight="1">
      <c r="A140" s="79"/>
      <c r="B140" s="74"/>
      <c r="C140" s="94"/>
      <c r="D140" s="58"/>
      <c r="E140" s="58"/>
      <c r="F140" s="75"/>
      <c r="G140" s="76"/>
      <c r="H140" s="77"/>
      <c r="I140" s="78"/>
      <c r="J140" s="92"/>
      <c r="K140" s="79"/>
      <c r="L140" s="80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</row>
    <row r="141" spans="1:33" s="188" customFormat="1" ht="20.25" customHeight="1">
      <c r="A141" s="79"/>
      <c r="B141" s="74"/>
      <c r="C141" s="94"/>
      <c r="D141" s="58"/>
      <c r="E141" s="58"/>
      <c r="F141" s="75"/>
      <c r="G141" s="76"/>
      <c r="H141" s="77"/>
      <c r="I141" s="78"/>
      <c r="J141" s="92"/>
      <c r="K141" s="79"/>
      <c r="L141" s="80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</row>
    <row r="142" spans="1:33" s="188" customFormat="1" ht="20.25" customHeight="1">
      <c r="A142" s="79"/>
      <c r="B142" s="74"/>
      <c r="C142" s="94"/>
      <c r="D142" s="58"/>
      <c r="E142" s="58"/>
      <c r="F142" s="75"/>
      <c r="G142" s="76"/>
      <c r="H142" s="77"/>
      <c r="I142" s="78"/>
      <c r="J142" s="92"/>
      <c r="K142" s="79"/>
      <c r="L142" s="80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</row>
    <row r="143" spans="1:33" s="188" customFormat="1" ht="20.25" customHeight="1">
      <c r="A143" s="79"/>
      <c r="B143" s="74"/>
      <c r="C143" s="94"/>
      <c r="D143" s="58"/>
      <c r="E143" s="58"/>
      <c r="F143" s="75"/>
      <c r="G143" s="76"/>
      <c r="H143" s="77"/>
      <c r="I143" s="78"/>
      <c r="J143" s="92"/>
      <c r="K143" s="79"/>
      <c r="L143" s="80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</row>
    <row r="144" spans="1:33" s="188" customFormat="1" ht="20.25" customHeight="1">
      <c r="A144" s="79"/>
      <c r="B144" s="74"/>
      <c r="C144" s="94"/>
      <c r="D144" s="58"/>
      <c r="E144" s="58"/>
      <c r="F144" s="75"/>
      <c r="G144" s="76"/>
      <c r="H144" s="77"/>
      <c r="I144" s="78"/>
      <c r="J144" s="92"/>
      <c r="K144" s="79"/>
      <c r="L144" s="80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</row>
    <row r="145" spans="1:33" s="188" customFormat="1" ht="20.25" customHeight="1">
      <c r="A145" s="79"/>
      <c r="B145" s="74"/>
      <c r="C145" s="94"/>
      <c r="D145" s="58"/>
      <c r="E145" s="58"/>
      <c r="F145" s="75"/>
      <c r="G145" s="76"/>
      <c r="H145" s="77"/>
      <c r="I145" s="78"/>
      <c r="J145" s="92"/>
      <c r="K145" s="79"/>
      <c r="L145" s="80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</row>
    <row r="146" spans="1:33" s="188" customFormat="1" ht="20.25" customHeight="1">
      <c r="A146" s="79"/>
      <c r="B146" s="74"/>
      <c r="C146" s="94"/>
      <c r="D146" s="58"/>
      <c r="E146" s="58"/>
      <c r="F146" s="75"/>
      <c r="G146" s="76"/>
      <c r="H146" s="77"/>
      <c r="I146" s="78"/>
      <c r="J146" s="92"/>
      <c r="K146" s="79"/>
      <c r="L146" s="80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</row>
    <row r="147" spans="1:33" s="188" customFormat="1" ht="20.25" customHeight="1">
      <c r="A147" s="79"/>
      <c r="B147" s="74"/>
      <c r="C147" s="94"/>
      <c r="D147" s="58"/>
      <c r="E147" s="58"/>
      <c r="F147" s="75"/>
      <c r="G147" s="76"/>
      <c r="H147" s="77"/>
      <c r="I147" s="78"/>
      <c r="J147" s="92"/>
      <c r="K147" s="79"/>
      <c r="L147" s="80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</row>
    <row r="148" spans="1:33" s="188" customFormat="1" ht="20.25" customHeight="1">
      <c r="A148" s="79"/>
      <c r="B148" s="74"/>
      <c r="C148" s="94"/>
      <c r="D148" s="58"/>
      <c r="E148" s="58"/>
      <c r="F148" s="75"/>
      <c r="G148" s="76"/>
      <c r="H148" s="77"/>
      <c r="I148" s="78"/>
      <c r="J148" s="92"/>
      <c r="K148" s="79"/>
      <c r="L148" s="80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</row>
    <row r="149" spans="1:33" s="188" customFormat="1" ht="20.25" customHeight="1">
      <c r="A149" s="79"/>
      <c r="B149" s="74"/>
      <c r="C149" s="94"/>
      <c r="D149" s="58"/>
      <c r="E149" s="58"/>
      <c r="F149" s="75"/>
      <c r="G149" s="76"/>
      <c r="H149" s="77"/>
      <c r="I149" s="78"/>
      <c r="J149" s="92"/>
      <c r="K149" s="79"/>
      <c r="L149" s="80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</row>
    <row r="150" spans="1:33" s="188" customFormat="1" ht="20.25" customHeight="1">
      <c r="A150" s="79"/>
      <c r="B150" s="74"/>
      <c r="C150" s="94"/>
      <c r="D150" s="58"/>
      <c r="E150" s="58"/>
      <c r="F150" s="75"/>
      <c r="G150" s="76"/>
      <c r="H150" s="77"/>
      <c r="I150" s="78"/>
      <c r="J150" s="92"/>
      <c r="K150" s="79"/>
      <c r="L150" s="80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</row>
    <row r="151" spans="1:33" s="188" customFormat="1" ht="20.25" customHeight="1">
      <c r="A151" s="79"/>
      <c r="B151" s="74"/>
      <c r="C151" s="94"/>
      <c r="D151" s="58"/>
      <c r="E151" s="58"/>
      <c r="F151" s="75"/>
      <c r="G151" s="76"/>
      <c r="H151" s="77"/>
      <c r="I151" s="78"/>
      <c r="J151" s="92"/>
      <c r="K151" s="79"/>
      <c r="L151" s="80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</row>
    <row r="152" spans="1:33" s="188" customFormat="1" ht="20.25" customHeight="1">
      <c r="A152" s="79"/>
      <c r="B152" s="74"/>
      <c r="C152" s="94"/>
      <c r="D152" s="58"/>
      <c r="E152" s="58"/>
      <c r="F152" s="75"/>
      <c r="G152" s="76"/>
      <c r="H152" s="77"/>
      <c r="I152" s="78"/>
      <c r="J152" s="92"/>
      <c r="K152" s="79"/>
      <c r="L152" s="80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</row>
    <row r="153" spans="1:33" s="188" customFormat="1" ht="20.25" customHeight="1">
      <c r="A153" s="79"/>
      <c r="B153" s="74"/>
      <c r="C153" s="94"/>
      <c r="D153" s="58"/>
      <c r="E153" s="58"/>
      <c r="F153" s="75"/>
      <c r="G153" s="76"/>
      <c r="H153" s="77"/>
      <c r="I153" s="78"/>
      <c r="J153" s="92"/>
      <c r="K153" s="79"/>
      <c r="L153" s="80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</row>
    <row r="154" spans="1:33" s="188" customFormat="1" ht="20.25" customHeight="1">
      <c r="A154" s="79"/>
      <c r="B154" s="74"/>
      <c r="C154" s="94"/>
      <c r="D154" s="58"/>
      <c r="E154" s="58"/>
      <c r="F154" s="75"/>
      <c r="G154" s="76"/>
      <c r="H154" s="77"/>
      <c r="I154" s="78"/>
      <c r="J154" s="92"/>
      <c r="K154" s="79"/>
      <c r="L154" s="80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</row>
    <row r="155" spans="1:33" s="188" customFormat="1" ht="20.25" customHeight="1">
      <c r="A155" s="79"/>
      <c r="B155" s="74"/>
      <c r="C155" s="94"/>
      <c r="D155" s="58"/>
      <c r="E155" s="58"/>
      <c r="F155" s="75"/>
      <c r="G155" s="76"/>
      <c r="H155" s="77"/>
      <c r="I155" s="78"/>
      <c r="J155" s="92"/>
      <c r="K155" s="79"/>
      <c r="L155" s="80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</row>
    <row r="156" spans="1:33" s="188" customFormat="1" ht="20.25" customHeight="1">
      <c r="A156" s="79"/>
      <c r="B156" s="74"/>
      <c r="C156" s="94"/>
      <c r="D156" s="58"/>
      <c r="E156" s="58"/>
      <c r="F156" s="75"/>
      <c r="G156" s="76"/>
      <c r="H156" s="77"/>
      <c r="I156" s="78"/>
      <c r="J156" s="92"/>
      <c r="K156" s="79"/>
      <c r="L156" s="80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</row>
    <row r="157" spans="1:33" s="188" customFormat="1" ht="20.25" customHeight="1">
      <c r="A157" s="79"/>
      <c r="B157" s="74"/>
      <c r="C157" s="94"/>
      <c r="D157" s="58"/>
      <c r="E157" s="58"/>
      <c r="F157" s="75"/>
      <c r="G157" s="76"/>
      <c r="H157" s="77"/>
      <c r="I157" s="78"/>
      <c r="J157" s="92"/>
      <c r="K157" s="79"/>
      <c r="L157" s="80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</row>
    <row r="158" spans="1:33" s="188" customFormat="1" ht="20.25" customHeight="1">
      <c r="A158" s="79"/>
      <c r="B158" s="74"/>
      <c r="C158" s="94"/>
      <c r="D158" s="58"/>
      <c r="E158" s="58"/>
      <c r="F158" s="75"/>
      <c r="G158" s="76"/>
      <c r="H158" s="77"/>
      <c r="I158" s="78"/>
      <c r="J158" s="92"/>
      <c r="K158" s="79"/>
      <c r="L158" s="80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</row>
    <row r="159" spans="1:33" s="188" customFormat="1" ht="20.25" customHeight="1">
      <c r="A159" s="79"/>
      <c r="B159" s="74"/>
      <c r="C159" s="94"/>
      <c r="D159" s="58"/>
      <c r="E159" s="58"/>
      <c r="F159" s="75"/>
      <c r="G159" s="76"/>
      <c r="H159" s="77"/>
      <c r="I159" s="78"/>
      <c r="J159" s="92"/>
      <c r="K159" s="79"/>
      <c r="L159" s="80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</row>
    <row r="160" spans="1:33" s="188" customFormat="1" ht="20.25" customHeight="1">
      <c r="A160" s="79"/>
      <c r="B160" s="74"/>
      <c r="C160" s="94"/>
      <c r="D160" s="58"/>
      <c r="E160" s="58"/>
      <c r="F160" s="75"/>
      <c r="G160" s="76"/>
      <c r="H160" s="77"/>
      <c r="I160" s="78"/>
      <c r="J160" s="92"/>
      <c r="K160" s="79"/>
      <c r="L160" s="80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</row>
    <row r="161" spans="1:33" s="188" customFormat="1" ht="20.25" customHeight="1">
      <c r="A161" s="79"/>
      <c r="B161" s="74"/>
      <c r="C161" s="94"/>
      <c r="D161" s="58"/>
      <c r="E161" s="58"/>
      <c r="F161" s="75"/>
      <c r="G161" s="76"/>
      <c r="H161" s="77"/>
      <c r="I161" s="78"/>
      <c r="J161" s="92"/>
      <c r="K161" s="79"/>
      <c r="L161" s="80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</row>
    <row r="162" spans="1:33" s="188" customFormat="1" ht="20.25" customHeight="1">
      <c r="A162" s="79"/>
      <c r="B162" s="74"/>
      <c r="C162" s="94"/>
      <c r="D162" s="58"/>
      <c r="E162" s="58"/>
      <c r="F162" s="75"/>
      <c r="G162" s="76"/>
      <c r="H162" s="77"/>
      <c r="I162" s="78"/>
      <c r="J162" s="92"/>
      <c r="K162" s="79"/>
      <c r="L162" s="80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</row>
    <row r="163" spans="1:33" s="188" customFormat="1" ht="20.25" customHeight="1">
      <c r="A163" s="79"/>
      <c r="B163" s="74"/>
      <c r="C163" s="94"/>
      <c r="D163" s="58"/>
      <c r="E163" s="58"/>
      <c r="F163" s="75"/>
      <c r="G163" s="76"/>
      <c r="H163" s="77"/>
      <c r="I163" s="78"/>
      <c r="J163" s="92"/>
      <c r="K163" s="79"/>
      <c r="L163" s="80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</row>
    <row r="164" spans="1:33" s="188" customFormat="1" ht="20.25" customHeight="1">
      <c r="A164" s="79"/>
      <c r="B164" s="74"/>
      <c r="C164" s="94"/>
      <c r="D164" s="58"/>
      <c r="E164" s="58"/>
      <c r="F164" s="75"/>
      <c r="G164" s="76"/>
      <c r="H164" s="77"/>
      <c r="I164" s="78"/>
      <c r="J164" s="92"/>
      <c r="K164" s="79"/>
      <c r="L164" s="80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</row>
    <row r="165" spans="1:33" s="188" customFormat="1" ht="20.25" customHeight="1">
      <c r="A165" s="79"/>
      <c r="B165" s="74"/>
      <c r="C165" s="94"/>
      <c r="D165" s="58"/>
      <c r="E165" s="58"/>
      <c r="F165" s="75"/>
      <c r="G165" s="76"/>
      <c r="H165" s="77"/>
      <c r="I165" s="78"/>
      <c r="J165" s="92"/>
      <c r="K165" s="79"/>
      <c r="L165" s="80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</row>
    <row r="166" spans="1:33" s="188" customFormat="1" ht="20.25" customHeight="1">
      <c r="A166" s="79"/>
      <c r="B166" s="74"/>
      <c r="C166" s="94"/>
      <c r="D166" s="58"/>
      <c r="E166" s="58"/>
      <c r="F166" s="75"/>
      <c r="G166" s="76"/>
      <c r="H166" s="77"/>
      <c r="I166" s="78"/>
      <c r="J166" s="92"/>
      <c r="K166" s="79"/>
      <c r="L166" s="80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</row>
    <row r="167" spans="1:33" s="188" customFormat="1" ht="20.25" customHeight="1">
      <c r="A167" s="79"/>
      <c r="B167" s="74"/>
      <c r="C167" s="94"/>
      <c r="D167" s="58"/>
      <c r="E167" s="58"/>
      <c r="F167" s="75"/>
      <c r="G167" s="76"/>
      <c r="H167" s="77"/>
      <c r="I167" s="78"/>
      <c r="J167" s="92"/>
      <c r="K167" s="79"/>
      <c r="L167" s="80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</row>
    <row r="168" spans="1:33" s="188" customFormat="1" ht="20.25" customHeight="1">
      <c r="A168" s="79"/>
      <c r="B168" s="74"/>
      <c r="C168" s="94"/>
      <c r="D168" s="58"/>
      <c r="E168" s="58"/>
      <c r="F168" s="75"/>
      <c r="G168" s="76"/>
      <c r="H168" s="77"/>
      <c r="I168" s="78"/>
      <c r="J168" s="92"/>
      <c r="K168" s="79"/>
      <c r="L168" s="80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</row>
    <row r="169" spans="1:33" s="188" customFormat="1" ht="20.25" customHeight="1">
      <c r="A169" s="79"/>
      <c r="B169" s="74"/>
      <c r="C169" s="94"/>
      <c r="D169" s="58"/>
      <c r="E169" s="58"/>
      <c r="F169" s="75"/>
      <c r="G169" s="76"/>
      <c r="H169" s="77"/>
      <c r="I169" s="78"/>
      <c r="J169" s="92"/>
      <c r="K169" s="79"/>
      <c r="L169" s="80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</row>
    <row r="170" spans="1:33" s="188" customFormat="1" ht="20.25" customHeight="1">
      <c r="A170" s="79"/>
      <c r="B170" s="74"/>
      <c r="C170" s="94"/>
      <c r="D170" s="58"/>
      <c r="E170" s="58"/>
      <c r="F170" s="75"/>
      <c r="G170" s="76"/>
      <c r="H170" s="77"/>
      <c r="I170" s="78"/>
      <c r="J170" s="92"/>
      <c r="K170" s="79"/>
      <c r="L170" s="80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</row>
    <row r="171" spans="1:33" s="188" customFormat="1" ht="20.25" customHeight="1">
      <c r="A171" s="79"/>
      <c r="B171" s="74"/>
      <c r="C171" s="94"/>
      <c r="D171" s="58"/>
      <c r="E171" s="58"/>
      <c r="F171" s="75"/>
      <c r="G171" s="76"/>
      <c r="H171" s="77"/>
      <c r="I171" s="78"/>
      <c r="J171" s="92"/>
      <c r="K171" s="79"/>
      <c r="L171" s="80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</row>
    <row r="172" spans="1:33" s="188" customFormat="1" ht="20.25" customHeight="1">
      <c r="A172" s="79"/>
      <c r="B172" s="74"/>
      <c r="C172" s="94"/>
      <c r="D172" s="58"/>
      <c r="E172" s="58"/>
      <c r="F172" s="75"/>
      <c r="G172" s="76"/>
      <c r="H172" s="77"/>
      <c r="I172" s="78"/>
      <c r="J172" s="92"/>
      <c r="K172" s="79"/>
      <c r="L172" s="80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</row>
    <row r="173" spans="1:33" s="188" customFormat="1" ht="20.25" customHeight="1">
      <c r="A173" s="79"/>
      <c r="B173" s="74"/>
      <c r="C173" s="94"/>
      <c r="D173" s="58"/>
      <c r="E173" s="58"/>
      <c r="F173" s="75"/>
      <c r="G173" s="76"/>
      <c r="H173" s="68"/>
      <c r="I173" s="78"/>
      <c r="J173" s="92"/>
      <c r="K173" s="79"/>
      <c r="L173" s="80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</row>
    <row r="174" spans="1:33" s="188" customFormat="1" ht="20.25" customHeight="1">
      <c r="A174" s="79"/>
      <c r="B174" s="74"/>
      <c r="C174" s="94"/>
      <c r="D174" s="58"/>
      <c r="E174" s="58"/>
      <c r="F174" s="75"/>
      <c r="G174" s="76"/>
      <c r="H174" s="77"/>
      <c r="I174" s="78"/>
      <c r="J174" s="92"/>
      <c r="K174" s="79"/>
      <c r="L174" s="80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</row>
    <row r="175" spans="1:33" s="188" customFormat="1" ht="20.25" customHeight="1">
      <c r="A175" s="79"/>
      <c r="B175" s="74"/>
      <c r="C175" s="94"/>
      <c r="D175" s="58"/>
      <c r="E175" s="58"/>
      <c r="F175" s="75"/>
      <c r="G175" s="76"/>
      <c r="H175" s="77"/>
      <c r="I175" s="78"/>
      <c r="J175" s="92"/>
      <c r="K175" s="79"/>
      <c r="L175" s="80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</row>
    <row r="176" spans="1:33" s="188" customFormat="1" ht="20.25" customHeight="1">
      <c r="A176" s="79"/>
      <c r="B176" s="74"/>
      <c r="C176" s="94"/>
      <c r="D176" s="58"/>
      <c r="E176" s="58"/>
      <c r="F176" s="75"/>
      <c r="G176" s="76"/>
      <c r="H176" s="68"/>
      <c r="I176" s="78"/>
      <c r="J176" s="92"/>
      <c r="K176" s="79"/>
      <c r="L176" s="80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</row>
    <row r="177" spans="1:33" s="188" customFormat="1" ht="20.25" customHeight="1">
      <c r="A177" s="79"/>
      <c r="B177" s="74"/>
      <c r="C177" s="94"/>
      <c r="D177" s="58"/>
      <c r="E177" s="58"/>
      <c r="F177" s="75"/>
      <c r="G177" s="76"/>
      <c r="H177" s="68"/>
      <c r="I177" s="78"/>
      <c r="J177" s="92"/>
      <c r="K177" s="79"/>
      <c r="L177" s="80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</row>
    <row r="178" spans="1:33" s="188" customFormat="1" ht="20.25" customHeight="1">
      <c r="A178" s="79"/>
      <c r="B178" s="74"/>
      <c r="C178" s="94"/>
      <c r="D178" s="58"/>
      <c r="E178" s="58"/>
      <c r="F178" s="75"/>
      <c r="G178" s="76"/>
      <c r="H178" s="68"/>
      <c r="I178" s="78"/>
      <c r="J178" s="92"/>
      <c r="K178" s="79"/>
      <c r="L178" s="80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</row>
    <row r="179" spans="1:33" s="188" customFormat="1" ht="20.25" customHeight="1">
      <c r="A179" s="79"/>
      <c r="B179" s="74"/>
      <c r="C179" s="94"/>
      <c r="D179" s="58"/>
      <c r="E179" s="58"/>
      <c r="F179" s="75"/>
      <c r="G179" s="76"/>
      <c r="H179" s="68"/>
      <c r="I179" s="78"/>
      <c r="J179" s="92"/>
      <c r="K179" s="79"/>
      <c r="L179" s="80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</row>
    <row r="180" spans="1:33" s="188" customFormat="1" ht="20.25" customHeight="1">
      <c r="A180" s="79"/>
      <c r="B180" s="74"/>
      <c r="C180" s="94"/>
      <c r="D180" s="58"/>
      <c r="E180" s="58"/>
      <c r="F180" s="75"/>
      <c r="G180" s="76"/>
      <c r="H180" s="68"/>
      <c r="I180" s="78"/>
      <c r="J180" s="92"/>
      <c r="K180" s="79"/>
      <c r="L180" s="80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</row>
    <row r="181" spans="1:33" s="188" customFormat="1" ht="20.25" customHeight="1">
      <c r="A181" s="79"/>
      <c r="B181" s="74"/>
      <c r="C181" s="94"/>
      <c r="D181" s="58"/>
      <c r="E181" s="58"/>
      <c r="F181" s="75"/>
      <c r="G181" s="76"/>
      <c r="H181" s="68"/>
      <c r="I181" s="78"/>
      <c r="J181" s="92"/>
      <c r="K181" s="79"/>
      <c r="L181" s="80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</row>
    <row r="182" spans="1:33" s="188" customFormat="1" ht="20.25" customHeight="1">
      <c r="A182" s="79"/>
      <c r="B182" s="74"/>
      <c r="C182" s="94"/>
      <c r="D182" s="58"/>
      <c r="E182" s="58"/>
      <c r="F182" s="75"/>
      <c r="G182" s="76"/>
      <c r="H182" s="68"/>
      <c r="I182" s="78"/>
      <c r="J182" s="92"/>
      <c r="K182" s="79"/>
      <c r="L182" s="80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</row>
    <row r="183" spans="1:33" s="188" customFormat="1" ht="20.25" customHeight="1" thickBot="1">
      <c r="A183" s="87"/>
      <c r="B183" s="83"/>
      <c r="C183" s="69"/>
      <c r="D183" s="70"/>
      <c r="E183" s="70"/>
      <c r="F183" s="71"/>
      <c r="G183" s="84"/>
      <c r="H183" s="85"/>
      <c r="I183" s="86"/>
      <c r="J183" s="93"/>
      <c r="K183" s="87"/>
      <c r="L183" s="88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</row>
    <row r="184" spans="1:33" s="188" customFormat="1">
      <c r="A184" s="190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</row>
    <row r="185" spans="1:33" s="188" customFormat="1">
      <c r="A185" s="190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</row>
    <row r="186" spans="1:33" s="188" customFormat="1">
      <c r="A186" s="190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</row>
    <row r="187" spans="1:33" s="188" customFormat="1">
      <c r="A187" s="190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</row>
    <row r="188" spans="1:33" s="188" customFormat="1">
      <c r="A188" s="190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</row>
    <row r="189" spans="1:33" s="188" customFormat="1">
      <c r="A189" s="190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</row>
    <row r="190" spans="1:33" s="188" customFormat="1">
      <c r="A190" s="190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</row>
    <row r="191" spans="1:33" s="188" customFormat="1">
      <c r="A191" s="190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</row>
    <row r="192" spans="1:33" s="188" customFormat="1">
      <c r="A192" s="190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</row>
    <row r="193" spans="1:33" s="188" customFormat="1">
      <c r="A193" s="190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</row>
    <row r="194" spans="1:33" s="188" customFormat="1">
      <c r="A194" s="190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</row>
    <row r="195" spans="1:33" s="188" customFormat="1">
      <c r="A195" s="190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</row>
    <row r="196" spans="1:33" s="188" customFormat="1">
      <c r="A196" s="190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</row>
    <row r="197" spans="1:33" s="188" customFormat="1">
      <c r="A197" s="190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</row>
    <row r="198" spans="1:33" s="188" customFormat="1">
      <c r="A198" s="190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</row>
    <row r="199" spans="1:33" s="188" customFormat="1">
      <c r="A199" s="190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</row>
    <row r="200" spans="1:33" s="188" customFormat="1">
      <c r="A200" s="190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</row>
    <row r="201" spans="1:33" s="188" customFormat="1">
      <c r="A201" s="190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</row>
    <row r="202" spans="1:33" s="188" customFormat="1">
      <c r="A202" s="190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</row>
    <row r="203" spans="1:33" s="188" customFormat="1">
      <c r="A203" s="190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</row>
    <row r="204" spans="1:33" s="188" customFormat="1">
      <c r="A204" s="190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</row>
    <row r="205" spans="1:33" s="188" customFormat="1">
      <c r="A205" s="190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</row>
    <row r="206" spans="1:33" s="188" customFormat="1">
      <c r="A206" s="190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</row>
    <row r="207" spans="1:33" s="188" customFormat="1">
      <c r="A207" s="190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</row>
    <row r="208" spans="1:33" s="188" customFormat="1">
      <c r="A208" s="190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</row>
    <row r="209" spans="1:33" s="188" customFormat="1">
      <c r="A209" s="190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</row>
    <row r="210" spans="1:33" s="188" customFormat="1">
      <c r="A210" s="190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</row>
    <row r="211" spans="1:33" s="188" customFormat="1">
      <c r="A211" s="190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</row>
    <row r="212" spans="1:33" s="188" customFormat="1">
      <c r="A212" s="190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</row>
    <row r="213" spans="1:33" s="188" customFormat="1">
      <c r="A213" s="190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</row>
    <row r="214" spans="1:33" s="188" customFormat="1">
      <c r="A214" s="190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</row>
    <row r="215" spans="1:33" s="188" customFormat="1">
      <c r="A215" s="190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</row>
    <row r="216" spans="1:33" s="188" customFormat="1">
      <c r="A216" s="190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</row>
    <row r="217" spans="1:33" s="188" customFormat="1">
      <c r="A217" s="190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</row>
    <row r="218" spans="1:33" s="188" customFormat="1">
      <c r="A218" s="190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</row>
    <row r="219" spans="1:33" s="188" customFormat="1">
      <c r="A219" s="190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</row>
    <row r="220" spans="1:33" s="188" customFormat="1">
      <c r="A220" s="190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</row>
    <row r="221" spans="1:33" s="188" customFormat="1">
      <c r="A221" s="190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</row>
    <row r="222" spans="1:33" s="188" customFormat="1">
      <c r="A222" s="190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</row>
    <row r="223" spans="1:33" s="188" customFormat="1">
      <c r="A223" s="190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</row>
    <row r="224" spans="1:33" s="188" customFormat="1">
      <c r="A224" s="190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</row>
    <row r="225" spans="1:33" s="188" customFormat="1">
      <c r="A225" s="190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</row>
    <row r="226" spans="1:33" s="188" customFormat="1">
      <c r="A226" s="190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</row>
    <row r="227" spans="1:33" s="188" customFormat="1">
      <c r="A227" s="190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</row>
    <row r="228" spans="1:33" s="188" customFormat="1">
      <c r="A228" s="190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</row>
    <row r="229" spans="1:33" s="188" customFormat="1">
      <c r="A229" s="190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</row>
    <row r="230" spans="1:33" s="188" customFormat="1">
      <c r="A230" s="190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</row>
    <row r="231" spans="1:33" s="188" customFormat="1">
      <c r="A231" s="190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</row>
    <row r="232" spans="1:33" s="188" customFormat="1">
      <c r="A232" s="190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</row>
    <row r="233" spans="1:33" s="188" customFormat="1">
      <c r="A233" s="190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</row>
    <row r="234" spans="1:33" s="188" customFormat="1">
      <c r="A234" s="190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</row>
    <row r="235" spans="1:33" s="188" customFormat="1">
      <c r="A235" s="190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</row>
    <row r="236" spans="1:33" s="188" customFormat="1">
      <c r="A236" s="190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</row>
    <row r="237" spans="1:33" s="188" customFormat="1">
      <c r="A237" s="190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</row>
    <row r="238" spans="1:33" s="188" customFormat="1">
      <c r="A238" s="190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</row>
    <row r="239" spans="1:33" s="188" customFormat="1">
      <c r="A239" s="190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</row>
    <row r="240" spans="1:33" s="188" customFormat="1">
      <c r="A240" s="190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</row>
    <row r="241" spans="1:33" s="188" customFormat="1">
      <c r="A241" s="190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</row>
    <row r="242" spans="1:33" s="188" customFormat="1">
      <c r="A242" s="190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</row>
    <row r="243" spans="1:33" s="188" customFormat="1">
      <c r="A243" s="190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</row>
    <row r="244" spans="1:33" s="188" customFormat="1">
      <c r="A244" s="190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</row>
    <row r="245" spans="1:33" s="188" customFormat="1">
      <c r="A245" s="190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</row>
    <row r="246" spans="1:33" s="188" customFormat="1">
      <c r="A246" s="190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</row>
    <row r="247" spans="1:33" s="188" customFormat="1">
      <c r="A247" s="190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</row>
    <row r="248" spans="1:33" s="188" customFormat="1">
      <c r="A248" s="190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</row>
    <row r="249" spans="1:33" s="188" customFormat="1">
      <c r="A249" s="190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</row>
    <row r="250" spans="1:33" s="188" customFormat="1">
      <c r="A250" s="190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</row>
    <row r="251" spans="1:33" s="188" customFormat="1">
      <c r="A251" s="190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</row>
    <row r="252" spans="1:33" s="188" customFormat="1">
      <c r="G252" s="191"/>
      <c r="H252" s="191"/>
      <c r="I252" s="191"/>
      <c r="J252" s="191"/>
      <c r="K252" s="191"/>
      <c r="L252" s="191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</row>
    <row r="253" spans="1:33" s="188" customFormat="1">
      <c r="G253" s="191"/>
      <c r="H253" s="191"/>
      <c r="I253" s="191"/>
      <c r="J253" s="191"/>
      <c r="K253" s="191"/>
      <c r="L253" s="191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</row>
    <row r="254" spans="1:33" s="188" customFormat="1">
      <c r="G254" s="191"/>
      <c r="H254" s="191"/>
      <c r="I254" s="191"/>
      <c r="J254" s="191"/>
      <c r="K254" s="191"/>
      <c r="L254" s="191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</row>
    <row r="255" spans="1:33" s="188" customFormat="1">
      <c r="G255" s="191"/>
      <c r="H255" s="191"/>
      <c r="I255" s="191"/>
      <c r="J255" s="191"/>
      <c r="K255" s="191"/>
      <c r="L255" s="191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</row>
    <row r="256" spans="1:33" s="188" customFormat="1">
      <c r="G256" s="191"/>
      <c r="H256" s="191"/>
      <c r="I256" s="191"/>
      <c r="J256" s="191"/>
      <c r="K256" s="191"/>
      <c r="L256" s="191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</row>
    <row r="257" spans="7:33" s="188" customFormat="1">
      <c r="G257" s="191"/>
      <c r="H257" s="191"/>
      <c r="I257" s="191"/>
      <c r="J257" s="191"/>
      <c r="K257" s="191"/>
      <c r="L257" s="191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</row>
    <row r="258" spans="7:33" s="188" customFormat="1">
      <c r="G258" s="191"/>
      <c r="H258" s="191"/>
      <c r="I258" s="191"/>
      <c r="J258" s="191"/>
      <c r="K258" s="191"/>
      <c r="L258" s="191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</row>
    <row r="259" spans="7:33" s="188" customFormat="1">
      <c r="G259" s="191"/>
      <c r="H259" s="191"/>
      <c r="I259" s="191"/>
      <c r="J259" s="191"/>
      <c r="K259" s="191"/>
      <c r="L259" s="191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</row>
    <row r="260" spans="7:33" s="188" customFormat="1">
      <c r="G260" s="191"/>
      <c r="H260" s="191"/>
      <c r="I260" s="191"/>
      <c r="J260" s="191"/>
      <c r="K260" s="191"/>
      <c r="L260" s="191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</row>
    <row r="261" spans="7:33" s="188" customFormat="1">
      <c r="G261" s="191"/>
      <c r="H261" s="191"/>
      <c r="I261" s="191"/>
      <c r="J261" s="191"/>
      <c r="K261" s="191"/>
      <c r="L261" s="191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</row>
    <row r="262" spans="7:33" s="188" customFormat="1">
      <c r="G262" s="191"/>
      <c r="H262" s="191"/>
      <c r="I262" s="191"/>
      <c r="J262" s="191"/>
      <c r="K262" s="191"/>
      <c r="L262" s="191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</row>
    <row r="263" spans="7:33" s="188" customFormat="1">
      <c r="G263" s="191"/>
      <c r="H263" s="191"/>
      <c r="I263" s="191"/>
      <c r="J263" s="191"/>
      <c r="K263" s="191"/>
      <c r="L263" s="191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</row>
    <row r="264" spans="7:33" s="188" customFormat="1">
      <c r="G264" s="191"/>
      <c r="H264" s="191"/>
      <c r="I264" s="191"/>
      <c r="J264" s="191"/>
      <c r="K264" s="191"/>
      <c r="L264" s="191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</row>
    <row r="265" spans="7:33" s="188" customFormat="1">
      <c r="G265" s="191"/>
      <c r="H265" s="191"/>
      <c r="I265" s="191"/>
      <c r="J265" s="191"/>
      <c r="K265" s="191"/>
      <c r="L265" s="191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</row>
    <row r="266" spans="7:33" s="188" customFormat="1">
      <c r="G266" s="191"/>
      <c r="H266" s="191"/>
      <c r="I266" s="191"/>
      <c r="J266" s="191"/>
      <c r="K266" s="191"/>
      <c r="L266" s="191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</row>
    <row r="267" spans="7:33" s="188" customFormat="1">
      <c r="G267" s="191"/>
      <c r="H267" s="191"/>
      <c r="I267" s="191"/>
      <c r="J267" s="191"/>
      <c r="K267" s="191"/>
      <c r="L267" s="191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</row>
    <row r="268" spans="7:33" s="188" customFormat="1">
      <c r="G268" s="191"/>
      <c r="H268" s="191"/>
      <c r="I268" s="191"/>
      <c r="J268" s="191"/>
      <c r="K268" s="191"/>
      <c r="L268" s="191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</row>
    <row r="269" spans="7:33" s="188" customFormat="1">
      <c r="G269" s="191"/>
      <c r="H269" s="191"/>
      <c r="I269" s="191"/>
      <c r="J269" s="191"/>
      <c r="K269" s="191"/>
      <c r="L269" s="191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</row>
    <row r="270" spans="7:33" s="188" customFormat="1">
      <c r="G270" s="191"/>
      <c r="H270" s="191"/>
      <c r="I270" s="191"/>
      <c r="J270" s="191"/>
      <c r="K270" s="191"/>
      <c r="L270" s="191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</row>
    <row r="271" spans="7:33" s="188" customFormat="1">
      <c r="G271" s="191"/>
      <c r="H271" s="191"/>
      <c r="I271" s="191"/>
      <c r="J271" s="191"/>
      <c r="K271" s="191"/>
      <c r="L271" s="191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</row>
    <row r="272" spans="7:33" s="188" customFormat="1">
      <c r="G272" s="191"/>
      <c r="H272" s="191"/>
      <c r="I272" s="191"/>
      <c r="J272" s="191"/>
      <c r="K272" s="191"/>
      <c r="L272" s="191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</row>
    <row r="273" spans="7:33" s="188" customFormat="1">
      <c r="G273" s="191"/>
      <c r="H273" s="191"/>
      <c r="I273" s="191"/>
      <c r="J273" s="191"/>
      <c r="K273" s="191"/>
      <c r="L273" s="191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</row>
    <row r="274" spans="7:33" s="188" customFormat="1">
      <c r="G274" s="191"/>
      <c r="H274" s="191"/>
      <c r="I274" s="191"/>
      <c r="J274" s="191"/>
      <c r="K274" s="191"/>
      <c r="L274" s="191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</row>
    <row r="275" spans="7:33" s="188" customFormat="1">
      <c r="G275" s="191"/>
      <c r="H275" s="191"/>
      <c r="I275" s="191"/>
      <c r="J275" s="191"/>
      <c r="K275" s="191"/>
      <c r="L275" s="191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</row>
    <row r="276" spans="7:33" s="188" customFormat="1">
      <c r="G276" s="191"/>
      <c r="H276" s="191"/>
      <c r="I276" s="191"/>
      <c r="J276" s="191"/>
      <c r="K276" s="191"/>
      <c r="L276" s="191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</row>
    <row r="277" spans="7:33" s="188" customFormat="1">
      <c r="G277" s="191"/>
      <c r="H277" s="191"/>
      <c r="I277" s="191"/>
      <c r="J277" s="191"/>
      <c r="K277" s="191"/>
      <c r="L277" s="191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</row>
    <row r="278" spans="7:33" s="188" customFormat="1">
      <c r="G278" s="191"/>
      <c r="H278" s="191"/>
      <c r="I278" s="191"/>
      <c r="J278" s="191"/>
      <c r="K278" s="191"/>
      <c r="L278" s="191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</row>
    <row r="279" spans="7:33" s="188" customFormat="1">
      <c r="G279" s="191"/>
      <c r="H279" s="191"/>
      <c r="I279" s="191"/>
      <c r="J279" s="191"/>
      <c r="K279" s="191"/>
      <c r="L279" s="191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</row>
    <row r="280" spans="7:33" s="188" customFormat="1">
      <c r="G280" s="191"/>
      <c r="H280" s="191"/>
      <c r="I280" s="191"/>
      <c r="J280" s="191"/>
      <c r="K280" s="191"/>
      <c r="L280" s="191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</row>
    <row r="281" spans="7:33" s="188" customFormat="1">
      <c r="G281" s="191"/>
      <c r="H281" s="191"/>
      <c r="I281" s="191"/>
      <c r="J281" s="191"/>
      <c r="K281" s="191"/>
      <c r="L281" s="191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</row>
    <row r="282" spans="7:33" s="188" customFormat="1">
      <c r="G282" s="191"/>
      <c r="H282" s="191"/>
      <c r="I282" s="191"/>
      <c r="J282" s="191"/>
      <c r="K282" s="191"/>
      <c r="L282" s="191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</row>
    <row r="283" spans="7:33" s="188" customFormat="1">
      <c r="G283" s="191"/>
      <c r="H283" s="191"/>
      <c r="I283" s="191"/>
      <c r="J283" s="191"/>
      <c r="K283" s="191"/>
      <c r="L283" s="191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</row>
    <row r="284" spans="7:33" s="188" customFormat="1">
      <c r="G284" s="191"/>
      <c r="H284" s="191"/>
      <c r="I284" s="191"/>
      <c r="J284" s="191"/>
      <c r="K284" s="191"/>
      <c r="L284" s="191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</row>
    <row r="285" spans="7:33" s="188" customFormat="1">
      <c r="G285" s="191"/>
      <c r="H285" s="191"/>
      <c r="I285" s="191"/>
      <c r="J285" s="191"/>
      <c r="K285" s="191"/>
      <c r="L285" s="191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</row>
    <row r="286" spans="7:33" s="188" customFormat="1">
      <c r="G286" s="191"/>
      <c r="H286" s="191"/>
      <c r="I286" s="191"/>
      <c r="J286" s="191"/>
      <c r="K286" s="191"/>
      <c r="L286" s="191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</row>
    <row r="287" spans="7:33" s="188" customFormat="1">
      <c r="G287" s="191"/>
      <c r="H287" s="191"/>
      <c r="I287" s="191"/>
      <c r="J287" s="191"/>
      <c r="K287" s="191"/>
      <c r="L287" s="191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</row>
    <row r="288" spans="7:33" s="188" customFormat="1">
      <c r="G288" s="191"/>
      <c r="H288" s="191"/>
      <c r="I288" s="191"/>
      <c r="J288" s="191"/>
      <c r="K288" s="191"/>
      <c r="L288" s="191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</row>
    <row r="289" spans="7:33" s="188" customFormat="1">
      <c r="G289" s="191"/>
      <c r="H289" s="191"/>
      <c r="I289" s="191"/>
      <c r="J289" s="191"/>
      <c r="K289" s="191"/>
      <c r="L289" s="191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</row>
    <row r="290" spans="7:33" s="188" customFormat="1">
      <c r="G290" s="191"/>
      <c r="H290" s="191"/>
      <c r="I290" s="191"/>
      <c r="J290" s="191"/>
      <c r="K290" s="191"/>
      <c r="L290" s="191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</row>
    <row r="291" spans="7:33" s="188" customFormat="1">
      <c r="G291" s="191"/>
      <c r="H291" s="191"/>
      <c r="I291" s="191"/>
      <c r="J291" s="191"/>
      <c r="K291" s="191"/>
      <c r="L291" s="191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</row>
    <row r="292" spans="7:33" s="188" customFormat="1">
      <c r="G292" s="191"/>
      <c r="H292" s="191"/>
      <c r="I292" s="191"/>
      <c r="J292" s="191"/>
      <c r="K292" s="191"/>
      <c r="L292" s="191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</row>
    <row r="293" spans="7:33" s="188" customFormat="1">
      <c r="G293" s="191"/>
      <c r="H293" s="191"/>
      <c r="I293" s="191"/>
      <c r="J293" s="191"/>
      <c r="K293" s="191"/>
      <c r="L293" s="191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</row>
    <row r="294" spans="7:33" s="188" customFormat="1">
      <c r="G294" s="191"/>
      <c r="H294" s="191"/>
      <c r="I294" s="191"/>
      <c r="J294" s="191"/>
      <c r="K294" s="191"/>
      <c r="L294" s="191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</row>
    <row r="295" spans="7:33" s="188" customFormat="1">
      <c r="G295" s="191"/>
      <c r="H295" s="191"/>
      <c r="I295" s="191"/>
      <c r="J295" s="191"/>
      <c r="K295" s="191"/>
      <c r="L295" s="191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</row>
    <row r="296" spans="7:33" s="188" customFormat="1">
      <c r="G296" s="191"/>
      <c r="H296" s="191"/>
      <c r="I296" s="191"/>
      <c r="J296" s="191"/>
      <c r="K296" s="191"/>
      <c r="L296" s="191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</row>
    <row r="297" spans="7:33" s="188" customFormat="1">
      <c r="G297" s="191"/>
      <c r="H297" s="191"/>
      <c r="I297" s="191"/>
      <c r="J297" s="191"/>
      <c r="K297" s="191"/>
      <c r="L297" s="191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</row>
    <row r="298" spans="7:33" s="188" customFormat="1">
      <c r="G298" s="191"/>
      <c r="H298" s="191"/>
      <c r="I298" s="191"/>
      <c r="J298" s="191"/>
      <c r="K298" s="191"/>
      <c r="L298" s="191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</row>
    <row r="299" spans="7:33" s="188" customFormat="1">
      <c r="G299" s="191"/>
      <c r="H299" s="191"/>
      <c r="I299" s="191"/>
      <c r="J299" s="191"/>
      <c r="K299" s="191"/>
      <c r="L299" s="191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</row>
    <row r="300" spans="7:33" s="188" customFormat="1">
      <c r="G300" s="191"/>
      <c r="H300" s="191"/>
      <c r="I300" s="191"/>
      <c r="J300" s="191"/>
      <c r="K300" s="191"/>
      <c r="L300" s="191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</row>
    <row r="301" spans="7:33" s="188" customFormat="1">
      <c r="G301" s="191"/>
      <c r="H301" s="191"/>
      <c r="I301" s="191"/>
      <c r="J301" s="191"/>
      <c r="K301" s="191"/>
      <c r="L301" s="191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</row>
    <row r="302" spans="7:33" s="188" customFormat="1">
      <c r="G302" s="191"/>
      <c r="H302" s="191"/>
      <c r="I302" s="191"/>
      <c r="J302" s="191"/>
      <c r="K302" s="191"/>
      <c r="L302" s="191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</row>
    <row r="303" spans="7:33" s="188" customFormat="1">
      <c r="G303" s="191"/>
      <c r="H303" s="191"/>
      <c r="I303" s="191"/>
      <c r="J303" s="191"/>
      <c r="K303" s="191"/>
      <c r="L303" s="191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</row>
    <row r="304" spans="7:33" s="188" customFormat="1">
      <c r="G304" s="191"/>
      <c r="H304" s="191"/>
      <c r="I304" s="191"/>
      <c r="J304" s="191"/>
      <c r="K304" s="191"/>
      <c r="L304" s="191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</row>
    <row r="305" spans="7:33" s="188" customFormat="1">
      <c r="G305" s="191"/>
      <c r="H305" s="191"/>
      <c r="I305" s="191"/>
      <c r="J305" s="191"/>
      <c r="K305" s="191"/>
      <c r="L305" s="191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</row>
    <row r="306" spans="7:33" s="188" customFormat="1">
      <c r="G306" s="191"/>
      <c r="H306" s="191"/>
      <c r="I306" s="191"/>
      <c r="J306" s="191"/>
      <c r="K306" s="191"/>
      <c r="L306" s="191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</row>
    <row r="307" spans="7:33" s="188" customFormat="1">
      <c r="G307" s="191"/>
      <c r="H307" s="191"/>
      <c r="I307" s="191"/>
      <c r="J307" s="191"/>
      <c r="K307" s="191"/>
      <c r="L307" s="191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</row>
    <row r="308" spans="7:33" s="188" customFormat="1">
      <c r="G308" s="191"/>
      <c r="H308" s="191"/>
      <c r="I308" s="191"/>
      <c r="J308" s="191"/>
      <c r="K308" s="191"/>
      <c r="L308" s="191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</row>
    <row r="309" spans="7:33" s="188" customFormat="1">
      <c r="G309" s="191"/>
      <c r="H309" s="191"/>
      <c r="I309" s="191"/>
      <c r="J309" s="191"/>
      <c r="K309" s="191"/>
      <c r="L309" s="191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</row>
    <row r="310" spans="7:33" s="188" customFormat="1">
      <c r="G310" s="191"/>
      <c r="H310" s="191"/>
      <c r="I310" s="191"/>
      <c r="J310" s="191"/>
      <c r="K310" s="191"/>
      <c r="L310" s="191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</row>
    <row r="311" spans="7:33" s="188" customFormat="1">
      <c r="G311" s="191"/>
      <c r="H311" s="191"/>
      <c r="I311" s="191"/>
      <c r="J311" s="191"/>
      <c r="K311" s="191"/>
      <c r="L311" s="191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</row>
    <row r="312" spans="7:33" s="188" customFormat="1">
      <c r="G312" s="191"/>
      <c r="H312" s="191"/>
      <c r="I312" s="191"/>
      <c r="J312" s="191"/>
      <c r="K312" s="191"/>
      <c r="L312" s="191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</row>
    <row r="313" spans="7:33" s="188" customFormat="1">
      <c r="G313" s="191"/>
      <c r="H313" s="191"/>
      <c r="I313" s="191"/>
      <c r="J313" s="191"/>
      <c r="K313" s="191"/>
      <c r="L313" s="191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</row>
    <row r="314" spans="7:33" s="188" customFormat="1">
      <c r="G314" s="191"/>
      <c r="H314" s="191"/>
      <c r="I314" s="191"/>
      <c r="J314" s="191"/>
      <c r="K314" s="191"/>
      <c r="L314" s="191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</row>
    <row r="315" spans="7:33" s="188" customFormat="1">
      <c r="G315" s="191"/>
      <c r="H315" s="191"/>
      <c r="I315" s="191"/>
      <c r="J315" s="191"/>
      <c r="K315" s="191"/>
      <c r="L315" s="191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</row>
    <row r="316" spans="7:33" s="188" customFormat="1">
      <c r="G316" s="191"/>
      <c r="H316" s="191"/>
      <c r="I316" s="191"/>
      <c r="J316" s="191"/>
      <c r="K316" s="191"/>
      <c r="L316" s="191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</row>
    <row r="317" spans="7:33" s="188" customFormat="1">
      <c r="G317" s="191"/>
      <c r="H317" s="191"/>
      <c r="I317" s="191"/>
      <c r="J317" s="191"/>
      <c r="K317" s="191"/>
      <c r="L317" s="191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</row>
    <row r="318" spans="7:33" s="188" customFormat="1">
      <c r="G318" s="191"/>
      <c r="H318" s="191"/>
      <c r="I318" s="191"/>
      <c r="J318" s="191"/>
      <c r="K318" s="191"/>
      <c r="L318" s="191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</row>
    <row r="319" spans="7:33" s="188" customFormat="1">
      <c r="G319" s="191"/>
      <c r="H319" s="191"/>
      <c r="I319" s="191"/>
      <c r="J319" s="191"/>
      <c r="K319" s="191"/>
      <c r="L319" s="191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</row>
    <row r="320" spans="7:33" s="188" customFormat="1">
      <c r="G320" s="191"/>
      <c r="H320" s="191"/>
      <c r="I320" s="191"/>
      <c r="J320" s="191"/>
      <c r="K320" s="191"/>
      <c r="L320" s="191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</row>
    <row r="321" spans="7:33" s="188" customFormat="1">
      <c r="G321" s="191"/>
      <c r="H321" s="191"/>
      <c r="I321" s="191"/>
      <c r="J321" s="191"/>
      <c r="K321" s="191"/>
      <c r="L321" s="191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</row>
    <row r="322" spans="7:33" s="188" customFormat="1">
      <c r="G322" s="191"/>
      <c r="H322" s="191"/>
      <c r="I322" s="191"/>
      <c r="J322" s="191"/>
      <c r="K322" s="191"/>
      <c r="L322" s="191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</row>
    <row r="323" spans="7:33" s="188" customFormat="1">
      <c r="G323" s="191"/>
      <c r="H323" s="191"/>
      <c r="I323" s="191"/>
      <c r="J323" s="191"/>
      <c r="K323" s="191"/>
      <c r="L323" s="191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</row>
    <row r="324" spans="7:33" s="188" customFormat="1">
      <c r="G324" s="191"/>
      <c r="H324" s="191"/>
      <c r="I324" s="191"/>
      <c r="J324" s="191"/>
      <c r="K324" s="191"/>
      <c r="L324" s="191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</row>
    <row r="325" spans="7:33" s="188" customFormat="1">
      <c r="G325" s="191"/>
      <c r="H325" s="191"/>
      <c r="I325" s="191"/>
      <c r="J325" s="191"/>
      <c r="K325" s="191"/>
      <c r="L325" s="191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</row>
    <row r="326" spans="7:33" s="188" customFormat="1">
      <c r="G326" s="191"/>
      <c r="H326" s="191"/>
      <c r="I326" s="191"/>
      <c r="J326" s="191"/>
      <c r="K326" s="191"/>
      <c r="L326" s="191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</row>
    <row r="327" spans="7:33" s="188" customFormat="1">
      <c r="G327" s="191"/>
      <c r="H327" s="191"/>
      <c r="I327" s="191"/>
      <c r="J327" s="191"/>
      <c r="K327" s="191"/>
      <c r="L327" s="191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</row>
    <row r="328" spans="7:33" s="188" customFormat="1">
      <c r="G328" s="191"/>
      <c r="H328" s="191"/>
      <c r="I328" s="191"/>
      <c r="J328" s="191"/>
      <c r="K328" s="191"/>
      <c r="L328" s="191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</row>
    <row r="329" spans="7:33" s="188" customFormat="1">
      <c r="G329" s="191"/>
      <c r="H329" s="191"/>
      <c r="I329" s="191"/>
      <c r="J329" s="191"/>
      <c r="K329" s="191"/>
      <c r="L329" s="191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</row>
    <row r="330" spans="7:33" s="188" customFormat="1">
      <c r="G330" s="191"/>
      <c r="H330" s="191"/>
      <c r="I330" s="191"/>
      <c r="J330" s="191"/>
      <c r="K330" s="191"/>
      <c r="L330" s="191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</row>
    <row r="331" spans="7:33" s="188" customFormat="1">
      <c r="G331" s="191"/>
      <c r="H331" s="191"/>
      <c r="I331" s="191"/>
      <c r="J331" s="191"/>
      <c r="K331" s="191"/>
      <c r="L331" s="191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</row>
    <row r="332" spans="7:33" s="188" customFormat="1">
      <c r="G332" s="191"/>
      <c r="H332" s="191"/>
      <c r="I332" s="191"/>
      <c r="J332" s="191"/>
      <c r="K332" s="191"/>
      <c r="L332" s="191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</row>
    <row r="333" spans="7:33" s="188" customFormat="1">
      <c r="G333" s="191"/>
      <c r="H333" s="191"/>
      <c r="I333" s="191"/>
      <c r="J333" s="191"/>
      <c r="K333" s="191"/>
      <c r="L333" s="191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</row>
    <row r="334" spans="7:33" s="188" customFormat="1">
      <c r="G334" s="191"/>
      <c r="H334" s="191"/>
      <c r="I334" s="191"/>
      <c r="J334" s="191"/>
      <c r="K334" s="191"/>
      <c r="L334" s="191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</row>
    <row r="335" spans="7:33" s="188" customFormat="1">
      <c r="G335" s="191"/>
      <c r="H335" s="191"/>
      <c r="I335" s="191"/>
      <c r="J335" s="191"/>
      <c r="K335" s="191"/>
      <c r="L335" s="191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</row>
    <row r="336" spans="7:33" s="188" customFormat="1">
      <c r="G336" s="191"/>
      <c r="H336" s="191"/>
      <c r="I336" s="191"/>
      <c r="J336" s="191"/>
      <c r="K336" s="191"/>
      <c r="L336" s="191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</row>
    <row r="337" spans="7:33" s="188" customFormat="1">
      <c r="G337" s="191"/>
      <c r="H337" s="191"/>
      <c r="I337" s="191"/>
      <c r="J337" s="191"/>
      <c r="K337" s="191"/>
      <c r="L337" s="191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</row>
    <row r="338" spans="7:33" s="188" customFormat="1">
      <c r="G338" s="191"/>
      <c r="H338" s="191"/>
      <c r="I338" s="191"/>
      <c r="J338" s="191"/>
      <c r="K338" s="191"/>
      <c r="L338" s="191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</row>
    <row r="339" spans="7:33" s="188" customFormat="1">
      <c r="G339" s="191"/>
      <c r="H339" s="191"/>
      <c r="I339" s="191"/>
      <c r="J339" s="191"/>
      <c r="K339" s="191"/>
      <c r="L339" s="191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</row>
    <row r="340" spans="7:33" s="188" customFormat="1">
      <c r="G340" s="191"/>
      <c r="H340" s="191"/>
      <c r="I340" s="191"/>
      <c r="J340" s="191"/>
      <c r="K340" s="191"/>
      <c r="L340" s="191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</row>
    <row r="341" spans="7:33" s="188" customFormat="1">
      <c r="G341" s="191"/>
      <c r="H341" s="191"/>
      <c r="I341" s="191"/>
      <c r="J341" s="191"/>
      <c r="K341" s="191"/>
      <c r="L341" s="191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</row>
    <row r="342" spans="7:33" s="188" customFormat="1">
      <c r="G342" s="191"/>
      <c r="H342" s="191"/>
      <c r="I342" s="191"/>
      <c r="J342" s="191"/>
      <c r="K342" s="191"/>
      <c r="L342" s="191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</row>
    <row r="343" spans="7:33" s="188" customFormat="1">
      <c r="G343" s="191"/>
      <c r="H343" s="191"/>
      <c r="I343" s="191"/>
      <c r="J343" s="191"/>
      <c r="K343" s="191"/>
      <c r="L343" s="191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</row>
    <row r="344" spans="7:33" s="188" customFormat="1">
      <c r="G344" s="191"/>
      <c r="H344" s="191"/>
      <c r="I344" s="191"/>
      <c r="J344" s="191"/>
      <c r="K344" s="191"/>
      <c r="L344" s="191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</row>
    <row r="345" spans="7:33" s="188" customFormat="1">
      <c r="G345" s="191"/>
      <c r="H345" s="191"/>
      <c r="I345" s="191"/>
      <c r="J345" s="191"/>
      <c r="K345" s="191"/>
      <c r="L345" s="191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</row>
    <row r="346" spans="7:33" s="188" customFormat="1">
      <c r="G346" s="191"/>
      <c r="H346" s="191"/>
      <c r="I346" s="191"/>
      <c r="J346" s="191"/>
      <c r="K346" s="191"/>
      <c r="L346" s="191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</row>
    <row r="347" spans="7:33" s="188" customFormat="1">
      <c r="G347" s="191"/>
      <c r="H347" s="191"/>
      <c r="I347" s="191"/>
      <c r="J347" s="191"/>
      <c r="K347" s="191"/>
      <c r="L347" s="191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</row>
    <row r="348" spans="7:33" s="188" customFormat="1">
      <c r="G348" s="191"/>
      <c r="H348" s="191"/>
      <c r="I348" s="191"/>
      <c r="J348" s="191"/>
      <c r="K348" s="191"/>
      <c r="L348" s="191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</row>
    <row r="349" spans="7:33" s="188" customFormat="1">
      <c r="G349" s="191"/>
      <c r="H349" s="191"/>
      <c r="I349" s="191"/>
      <c r="J349" s="191"/>
      <c r="K349" s="191"/>
      <c r="L349" s="191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</row>
    <row r="350" spans="7:33" s="188" customFormat="1">
      <c r="G350" s="191"/>
      <c r="H350" s="191"/>
      <c r="I350" s="191"/>
      <c r="J350" s="191"/>
      <c r="K350" s="191"/>
      <c r="L350" s="191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</row>
    <row r="351" spans="7:33" s="188" customFormat="1">
      <c r="G351" s="191"/>
      <c r="H351" s="191"/>
      <c r="I351" s="191"/>
      <c r="J351" s="191"/>
      <c r="K351" s="191"/>
      <c r="L351" s="191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</row>
    <row r="352" spans="7:33" s="188" customFormat="1">
      <c r="G352" s="191"/>
      <c r="H352" s="191"/>
      <c r="I352" s="191"/>
      <c r="J352" s="191"/>
      <c r="K352" s="191"/>
      <c r="L352" s="191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</row>
    <row r="353" spans="7:33" s="188" customFormat="1">
      <c r="G353" s="191"/>
      <c r="H353" s="191"/>
      <c r="I353" s="191"/>
      <c r="J353" s="191"/>
      <c r="K353" s="191"/>
      <c r="L353" s="191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</row>
    <row r="354" spans="7:33" s="188" customFormat="1">
      <c r="G354" s="191"/>
      <c r="H354" s="191"/>
      <c r="I354" s="191"/>
      <c r="J354" s="191"/>
      <c r="K354" s="191"/>
      <c r="L354" s="191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</row>
    <row r="355" spans="7:33" s="188" customFormat="1">
      <c r="G355" s="191"/>
      <c r="H355" s="191"/>
      <c r="I355" s="191"/>
      <c r="J355" s="191"/>
      <c r="K355" s="191"/>
      <c r="L355" s="191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</row>
    <row r="356" spans="7:33" s="188" customFormat="1">
      <c r="G356" s="191"/>
      <c r="H356" s="191"/>
      <c r="I356" s="191"/>
      <c r="J356" s="191"/>
      <c r="K356" s="191"/>
      <c r="L356" s="191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</row>
    <row r="357" spans="7:33" s="188" customFormat="1">
      <c r="G357" s="191"/>
      <c r="H357" s="191"/>
      <c r="I357" s="191"/>
      <c r="J357" s="191"/>
      <c r="K357" s="191"/>
      <c r="L357" s="191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</row>
    <row r="358" spans="7:33" s="188" customFormat="1">
      <c r="G358" s="191"/>
      <c r="H358" s="191"/>
      <c r="I358" s="191"/>
      <c r="J358" s="191"/>
      <c r="K358" s="191"/>
      <c r="L358" s="191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</row>
    <row r="359" spans="7:33" s="188" customFormat="1">
      <c r="G359" s="191"/>
      <c r="H359" s="191"/>
      <c r="I359" s="191"/>
      <c r="J359" s="191"/>
      <c r="K359" s="191"/>
      <c r="L359" s="191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</row>
    <row r="360" spans="7:33" s="188" customFormat="1">
      <c r="G360" s="191"/>
      <c r="H360" s="191"/>
      <c r="I360" s="191"/>
      <c r="J360" s="191"/>
      <c r="K360" s="191"/>
      <c r="L360" s="191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</row>
    <row r="361" spans="7:33" s="188" customFormat="1">
      <c r="G361" s="191"/>
      <c r="H361" s="191"/>
      <c r="I361" s="191"/>
      <c r="J361" s="191"/>
      <c r="K361" s="191"/>
      <c r="L361" s="191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</row>
    <row r="362" spans="7:33" s="188" customFormat="1">
      <c r="G362" s="191"/>
      <c r="H362" s="191"/>
      <c r="I362" s="191"/>
      <c r="J362" s="191"/>
      <c r="K362" s="191"/>
      <c r="L362" s="191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</row>
    <row r="363" spans="7:33" s="188" customFormat="1">
      <c r="G363" s="191"/>
      <c r="H363" s="191"/>
      <c r="I363" s="191"/>
      <c r="J363" s="191"/>
      <c r="K363" s="191"/>
      <c r="L363" s="191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</row>
    <row r="364" spans="7:33" s="188" customFormat="1">
      <c r="G364" s="191"/>
      <c r="H364" s="191"/>
      <c r="I364" s="191"/>
      <c r="J364" s="191"/>
      <c r="K364" s="191"/>
      <c r="L364" s="191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</row>
    <row r="365" spans="7:33" s="188" customFormat="1">
      <c r="G365" s="191"/>
      <c r="H365" s="191"/>
      <c r="I365" s="191"/>
      <c r="J365" s="191"/>
      <c r="K365" s="191"/>
      <c r="L365" s="191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</row>
    <row r="366" spans="7:33" s="188" customFormat="1">
      <c r="G366" s="191"/>
      <c r="H366" s="191"/>
      <c r="I366" s="191"/>
      <c r="J366" s="191"/>
      <c r="K366" s="191"/>
      <c r="L366" s="191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</row>
    <row r="367" spans="7:33" s="188" customFormat="1">
      <c r="G367" s="191"/>
      <c r="H367" s="191"/>
      <c r="I367" s="191"/>
      <c r="J367" s="191"/>
      <c r="K367" s="191"/>
      <c r="L367" s="191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</row>
    <row r="368" spans="7:33" s="188" customFormat="1">
      <c r="G368" s="191"/>
      <c r="H368" s="191"/>
      <c r="I368" s="191"/>
      <c r="J368" s="191"/>
      <c r="K368" s="191"/>
      <c r="L368" s="191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</row>
    <row r="369" spans="7:33" s="188" customFormat="1">
      <c r="G369" s="191"/>
      <c r="H369" s="191"/>
      <c r="I369" s="191"/>
      <c r="J369" s="191"/>
      <c r="K369" s="191"/>
      <c r="L369" s="191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</row>
    <row r="370" spans="7:33" s="188" customFormat="1">
      <c r="G370" s="191"/>
      <c r="H370" s="191"/>
      <c r="I370" s="191"/>
      <c r="J370" s="191"/>
      <c r="K370" s="191"/>
      <c r="L370" s="191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</row>
    <row r="371" spans="7:33" s="188" customFormat="1">
      <c r="G371" s="191"/>
      <c r="H371" s="191"/>
      <c r="I371" s="191"/>
      <c r="J371" s="191"/>
      <c r="K371" s="191"/>
      <c r="L371" s="191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</row>
    <row r="372" spans="7:33" s="188" customFormat="1">
      <c r="G372" s="191"/>
      <c r="H372" s="191"/>
      <c r="I372" s="191"/>
      <c r="J372" s="191"/>
      <c r="K372" s="191"/>
      <c r="L372" s="191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</row>
    <row r="373" spans="7:33" s="188" customFormat="1">
      <c r="G373" s="191"/>
      <c r="H373" s="191"/>
      <c r="I373" s="191"/>
      <c r="J373" s="191"/>
      <c r="K373" s="191"/>
      <c r="L373" s="191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</row>
    <row r="374" spans="7:33" s="188" customFormat="1">
      <c r="G374" s="191"/>
      <c r="H374" s="191"/>
      <c r="I374" s="191"/>
      <c r="J374" s="191"/>
      <c r="K374" s="191"/>
      <c r="L374" s="191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</row>
    <row r="375" spans="7:33" s="188" customFormat="1">
      <c r="G375" s="191"/>
      <c r="H375" s="191"/>
      <c r="I375" s="191"/>
      <c r="J375" s="191"/>
      <c r="K375" s="191"/>
      <c r="L375" s="191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</row>
    <row r="376" spans="7:33" s="188" customFormat="1">
      <c r="G376" s="191"/>
      <c r="H376" s="191"/>
      <c r="I376" s="191"/>
      <c r="J376" s="191"/>
      <c r="K376" s="191"/>
      <c r="L376" s="191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</row>
    <row r="377" spans="7:33" s="188" customFormat="1">
      <c r="G377" s="191"/>
      <c r="H377" s="191"/>
      <c r="I377" s="191"/>
      <c r="J377" s="191"/>
      <c r="K377" s="191"/>
      <c r="L377" s="191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</row>
    <row r="378" spans="7:33" s="188" customFormat="1">
      <c r="G378" s="191"/>
      <c r="H378" s="191"/>
      <c r="I378" s="191"/>
      <c r="J378" s="191"/>
      <c r="K378" s="191"/>
      <c r="L378" s="191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</row>
    <row r="379" spans="7:33" s="188" customFormat="1">
      <c r="G379" s="191"/>
      <c r="H379" s="191"/>
      <c r="I379" s="191"/>
      <c r="J379" s="191"/>
      <c r="K379" s="191"/>
      <c r="L379" s="191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</row>
    <row r="380" spans="7:33" s="188" customFormat="1">
      <c r="G380" s="191"/>
      <c r="H380" s="191"/>
      <c r="I380" s="191"/>
      <c r="J380" s="191"/>
      <c r="K380" s="191"/>
      <c r="L380" s="191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</row>
    <row r="381" spans="7:33" s="188" customFormat="1">
      <c r="G381" s="191"/>
      <c r="H381" s="191"/>
      <c r="I381" s="191"/>
      <c r="J381" s="191"/>
      <c r="K381" s="191"/>
      <c r="L381" s="191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</row>
    <row r="382" spans="7:33" s="188" customFormat="1">
      <c r="G382" s="191"/>
      <c r="H382" s="191"/>
      <c r="I382" s="191"/>
      <c r="J382" s="191"/>
      <c r="K382" s="191"/>
      <c r="L382" s="191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</row>
    <row r="383" spans="7:33" s="188" customFormat="1">
      <c r="G383" s="191"/>
      <c r="H383" s="191"/>
      <c r="I383" s="191"/>
      <c r="J383" s="191"/>
      <c r="K383" s="191"/>
      <c r="L383" s="191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</row>
    <row r="384" spans="7:33" s="188" customFormat="1">
      <c r="G384" s="191"/>
      <c r="H384" s="191"/>
      <c r="I384" s="191"/>
      <c r="J384" s="191"/>
      <c r="K384" s="191"/>
      <c r="L384" s="191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</row>
    <row r="385" spans="7:33" s="188" customFormat="1">
      <c r="G385" s="191"/>
      <c r="H385" s="191"/>
      <c r="I385" s="191"/>
      <c r="J385" s="191"/>
      <c r="K385" s="191"/>
      <c r="L385" s="191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</row>
    <row r="386" spans="7:33" s="188" customFormat="1">
      <c r="G386" s="191"/>
      <c r="H386" s="191"/>
      <c r="I386" s="191"/>
      <c r="J386" s="191"/>
      <c r="K386" s="191"/>
      <c r="L386" s="191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</row>
    <row r="387" spans="7:33" s="188" customFormat="1">
      <c r="G387" s="191"/>
      <c r="H387" s="191"/>
      <c r="I387" s="191"/>
      <c r="J387" s="191"/>
      <c r="K387" s="191"/>
      <c r="L387" s="191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</row>
    <row r="388" spans="7:33" s="188" customFormat="1">
      <c r="G388" s="191"/>
      <c r="H388" s="191"/>
      <c r="I388" s="191"/>
      <c r="J388" s="191"/>
      <c r="K388" s="191"/>
      <c r="L388" s="191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</row>
    <row r="389" spans="7:33" s="188" customFormat="1">
      <c r="G389" s="191"/>
      <c r="H389" s="191"/>
      <c r="I389" s="191"/>
      <c r="J389" s="191"/>
      <c r="K389" s="191"/>
      <c r="L389" s="191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</row>
    <row r="390" spans="7:33" s="188" customFormat="1">
      <c r="G390" s="191"/>
      <c r="H390" s="191"/>
      <c r="I390" s="191"/>
      <c r="J390" s="191"/>
      <c r="K390" s="191"/>
      <c r="L390" s="191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</row>
    <row r="391" spans="7:33" s="188" customFormat="1">
      <c r="G391" s="191"/>
      <c r="H391" s="191"/>
      <c r="I391" s="191"/>
      <c r="J391" s="191"/>
      <c r="K391" s="191"/>
      <c r="L391" s="191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</row>
    <row r="392" spans="7:33" s="188" customFormat="1">
      <c r="G392" s="191"/>
      <c r="H392" s="191"/>
      <c r="I392" s="191"/>
      <c r="J392" s="191"/>
      <c r="K392" s="191"/>
      <c r="L392" s="191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</row>
    <row r="393" spans="7:33" s="188" customFormat="1">
      <c r="G393" s="191"/>
      <c r="H393" s="191"/>
      <c r="I393" s="191"/>
      <c r="J393" s="191"/>
      <c r="K393" s="191"/>
      <c r="L393" s="191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</row>
    <row r="394" spans="7:33" s="188" customFormat="1">
      <c r="G394" s="191"/>
      <c r="H394" s="191"/>
      <c r="I394" s="191"/>
      <c r="J394" s="191"/>
      <c r="K394" s="191"/>
      <c r="L394" s="191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</row>
    <row r="395" spans="7:33" s="188" customFormat="1">
      <c r="G395" s="191"/>
      <c r="H395" s="191"/>
      <c r="I395" s="191"/>
      <c r="J395" s="191"/>
      <c r="K395" s="191"/>
      <c r="L395" s="191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</row>
    <row r="396" spans="7:33" s="188" customFormat="1">
      <c r="G396" s="191"/>
      <c r="H396" s="191"/>
      <c r="I396" s="191"/>
      <c r="J396" s="191"/>
      <c r="K396" s="191"/>
      <c r="L396" s="191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</row>
    <row r="397" spans="7:33" s="188" customFormat="1">
      <c r="G397" s="191"/>
      <c r="H397" s="191"/>
      <c r="I397" s="191"/>
      <c r="J397" s="191"/>
      <c r="K397" s="191"/>
      <c r="L397" s="191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</row>
    <row r="398" spans="7:33" s="188" customFormat="1">
      <c r="G398" s="191"/>
      <c r="H398" s="191"/>
      <c r="I398" s="191"/>
      <c r="J398" s="191"/>
      <c r="K398" s="191"/>
      <c r="L398" s="191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</row>
    <row r="399" spans="7:33" s="188" customFormat="1">
      <c r="G399" s="191"/>
      <c r="H399" s="191"/>
      <c r="I399" s="191"/>
      <c r="J399" s="191"/>
      <c r="K399" s="191"/>
      <c r="L399" s="191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</row>
    <row r="400" spans="7:33" s="188" customFormat="1">
      <c r="G400" s="191"/>
      <c r="H400" s="191"/>
      <c r="I400" s="191"/>
      <c r="J400" s="191"/>
      <c r="K400" s="191"/>
      <c r="L400" s="191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</row>
    <row r="401" spans="7:33" s="188" customFormat="1">
      <c r="G401" s="191"/>
      <c r="H401" s="191"/>
      <c r="I401" s="191"/>
      <c r="J401" s="191"/>
      <c r="K401" s="191"/>
      <c r="L401" s="191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</row>
    <row r="402" spans="7:33" s="188" customFormat="1">
      <c r="G402" s="191"/>
      <c r="H402" s="191"/>
      <c r="I402" s="191"/>
      <c r="J402" s="191"/>
      <c r="K402" s="191"/>
      <c r="L402" s="191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</row>
    <row r="403" spans="7:33" s="188" customFormat="1">
      <c r="G403" s="191"/>
      <c r="H403" s="191"/>
      <c r="I403" s="191"/>
      <c r="J403" s="191"/>
      <c r="K403" s="191"/>
      <c r="L403" s="191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</row>
    <row r="404" spans="7:33" s="188" customFormat="1">
      <c r="G404" s="191"/>
      <c r="H404" s="191"/>
      <c r="I404" s="191"/>
      <c r="J404" s="191"/>
      <c r="K404" s="191"/>
      <c r="L404" s="191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</row>
    <row r="405" spans="7:33" s="188" customFormat="1">
      <c r="G405" s="191"/>
      <c r="H405" s="191"/>
      <c r="I405" s="191"/>
      <c r="J405" s="191"/>
      <c r="K405" s="191"/>
      <c r="L405" s="191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</row>
    <row r="406" spans="7:33" s="188" customFormat="1">
      <c r="G406" s="191"/>
      <c r="H406" s="191"/>
      <c r="I406" s="191"/>
      <c r="J406" s="191"/>
      <c r="K406" s="191"/>
      <c r="L406" s="191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</row>
    <row r="407" spans="7:33" s="188" customFormat="1">
      <c r="G407" s="191"/>
      <c r="H407" s="191"/>
      <c r="I407" s="191"/>
      <c r="J407" s="191"/>
      <c r="K407" s="191"/>
      <c r="L407" s="191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</row>
    <row r="408" spans="7:33" s="188" customFormat="1">
      <c r="G408" s="191"/>
      <c r="H408" s="191"/>
      <c r="I408" s="191"/>
      <c r="J408" s="191"/>
      <c r="K408" s="191"/>
      <c r="L408" s="191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</row>
    <row r="409" spans="7:33" s="188" customFormat="1">
      <c r="G409" s="191"/>
      <c r="H409" s="191"/>
      <c r="I409" s="191"/>
      <c r="J409" s="191"/>
      <c r="K409" s="191"/>
      <c r="L409" s="191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</row>
    <row r="410" spans="7:33" s="188" customFormat="1">
      <c r="G410" s="191"/>
      <c r="H410" s="191"/>
      <c r="I410" s="191"/>
      <c r="J410" s="191"/>
      <c r="K410" s="191"/>
      <c r="L410" s="191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</row>
    <row r="411" spans="7:33" s="188" customFormat="1">
      <c r="G411" s="191"/>
      <c r="H411" s="191"/>
      <c r="I411" s="191"/>
      <c r="J411" s="191"/>
      <c r="K411" s="191"/>
      <c r="L411" s="191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</row>
    <row r="412" spans="7:33" s="188" customFormat="1">
      <c r="G412" s="191"/>
      <c r="H412" s="191"/>
      <c r="I412" s="191"/>
      <c r="J412" s="191"/>
      <c r="K412" s="191"/>
      <c r="L412" s="191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</row>
    <row r="413" spans="7:33" s="188" customFormat="1">
      <c r="G413" s="191"/>
      <c r="H413" s="191"/>
      <c r="I413" s="191"/>
      <c r="J413" s="191"/>
      <c r="K413" s="191"/>
      <c r="L413" s="191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</row>
    <row r="414" spans="7:33" s="188" customFormat="1">
      <c r="G414" s="191"/>
      <c r="H414" s="191"/>
      <c r="I414" s="191"/>
      <c r="J414" s="191"/>
      <c r="K414" s="191"/>
      <c r="L414" s="191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</row>
    <row r="415" spans="7:33" s="188" customFormat="1">
      <c r="G415" s="191"/>
      <c r="H415" s="191"/>
      <c r="I415" s="191"/>
      <c r="J415" s="191"/>
      <c r="K415" s="191"/>
      <c r="L415" s="191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</row>
    <row r="416" spans="7:33" s="188" customFormat="1">
      <c r="G416" s="191"/>
      <c r="H416" s="191"/>
      <c r="I416" s="191"/>
      <c r="J416" s="191"/>
      <c r="K416" s="191"/>
      <c r="L416" s="191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</row>
    <row r="417" spans="7:33" s="188" customFormat="1">
      <c r="G417" s="191"/>
      <c r="H417" s="191"/>
      <c r="I417" s="191"/>
      <c r="J417" s="191"/>
      <c r="K417" s="191"/>
      <c r="L417" s="191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</row>
    <row r="418" spans="7:33" s="188" customFormat="1">
      <c r="G418" s="191"/>
      <c r="H418" s="191"/>
      <c r="I418" s="191"/>
      <c r="J418" s="191"/>
      <c r="K418" s="191"/>
      <c r="L418" s="191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</row>
    <row r="419" spans="7:33" s="188" customFormat="1">
      <c r="G419" s="191"/>
      <c r="H419" s="191"/>
      <c r="I419" s="191"/>
      <c r="J419" s="191"/>
      <c r="K419" s="191"/>
      <c r="L419" s="191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</row>
    <row r="420" spans="7:33" s="188" customFormat="1">
      <c r="G420" s="191"/>
      <c r="H420" s="191"/>
      <c r="I420" s="191"/>
      <c r="J420" s="191"/>
      <c r="K420" s="191"/>
      <c r="L420" s="191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</row>
    <row r="421" spans="7:33" s="188" customFormat="1">
      <c r="G421" s="191"/>
      <c r="H421" s="191"/>
      <c r="I421" s="191"/>
      <c r="J421" s="191"/>
      <c r="K421" s="191"/>
      <c r="L421" s="191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</row>
    <row r="422" spans="7:33" s="188" customFormat="1">
      <c r="G422" s="191"/>
      <c r="H422" s="191"/>
      <c r="I422" s="191"/>
      <c r="J422" s="191"/>
      <c r="K422" s="191"/>
      <c r="L422" s="191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</row>
    <row r="423" spans="7:33" s="188" customFormat="1">
      <c r="G423" s="191"/>
      <c r="H423" s="191"/>
      <c r="I423" s="191"/>
      <c r="J423" s="191"/>
      <c r="K423" s="191"/>
      <c r="L423" s="191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</row>
    <row r="424" spans="7:33" s="188" customFormat="1">
      <c r="G424" s="191"/>
      <c r="H424" s="191"/>
      <c r="I424" s="191"/>
      <c r="J424" s="191"/>
      <c r="K424" s="191"/>
      <c r="L424" s="191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</row>
    <row r="425" spans="7:33" s="188" customFormat="1">
      <c r="G425" s="191"/>
      <c r="H425" s="191"/>
      <c r="I425" s="191"/>
      <c r="J425" s="191"/>
      <c r="K425" s="191"/>
      <c r="L425" s="191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</row>
    <row r="426" spans="7:33" s="188" customFormat="1">
      <c r="G426" s="191"/>
      <c r="H426" s="191"/>
      <c r="I426" s="191"/>
      <c r="J426" s="191"/>
      <c r="K426" s="191"/>
      <c r="L426" s="191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</row>
    <row r="427" spans="7:33" s="188" customFormat="1">
      <c r="G427" s="191"/>
      <c r="H427" s="191"/>
      <c r="I427" s="191"/>
      <c r="J427" s="191"/>
      <c r="K427" s="191"/>
      <c r="L427" s="191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</row>
    <row r="428" spans="7:33" s="188" customFormat="1">
      <c r="G428" s="191"/>
      <c r="H428" s="191"/>
      <c r="I428" s="191"/>
      <c r="J428" s="191"/>
      <c r="K428" s="191"/>
      <c r="L428" s="191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</row>
    <row r="429" spans="7:33" s="188" customFormat="1">
      <c r="G429" s="191"/>
      <c r="H429" s="191"/>
      <c r="I429" s="191"/>
      <c r="J429" s="191"/>
      <c r="K429" s="191"/>
      <c r="L429" s="191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</row>
    <row r="430" spans="7:33" s="188" customFormat="1">
      <c r="G430" s="191"/>
      <c r="H430" s="191"/>
      <c r="I430" s="191"/>
      <c r="J430" s="191"/>
      <c r="K430" s="191"/>
      <c r="L430" s="191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</row>
    <row r="431" spans="7:33" s="188" customFormat="1">
      <c r="G431" s="191"/>
      <c r="H431" s="191"/>
      <c r="I431" s="191"/>
      <c r="J431" s="191"/>
      <c r="K431" s="191"/>
      <c r="L431" s="191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</row>
    <row r="432" spans="7:33" s="188" customFormat="1">
      <c r="G432" s="191"/>
      <c r="H432" s="191"/>
      <c r="I432" s="191"/>
      <c r="J432" s="191"/>
      <c r="K432" s="191"/>
      <c r="L432" s="191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</row>
    <row r="433" spans="7:33" s="188" customFormat="1">
      <c r="G433" s="191"/>
      <c r="H433" s="191"/>
      <c r="I433" s="191"/>
      <c r="J433" s="191"/>
      <c r="K433" s="191"/>
      <c r="L433" s="191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</row>
    <row r="434" spans="7:33" s="188" customFormat="1">
      <c r="G434" s="191"/>
      <c r="H434" s="191"/>
      <c r="I434" s="191"/>
      <c r="J434" s="191"/>
      <c r="K434" s="191"/>
      <c r="L434" s="191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</row>
    <row r="435" spans="7:33" s="188" customFormat="1">
      <c r="G435" s="191"/>
      <c r="H435" s="191"/>
      <c r="I435" s="191"/>
      <c r="J435" s="191"/>
      <c r="K435" s="191"/>
      <c r="L435" s="191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</row>
    <row r="436" spans="7:33" s="188" customFormat="1">
      <c r="G436" s="191"/>
      <c r="H436" s="191"/>
      <c r="I436" s="191"/>
      <c r="J436" s="191"/>
      <c r="K436" s="191"/>
      <c r="L436" s="191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</row>
    <row r="437" spans="7:33" s="188" customFormat="1">
      <c r="G437" s="191"/>
      <c r="H437" s="191"/>
      <c r="I437" s="191"/>
      <c r="J437" s="191"/>
      <c r="K437" s="191"/>
      <c r="L437" s="191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</row>
    <row r="438" spans="7:33" s="188" customFormat="1">
      <c r="G438" s="191"/>
      <c r="H438" s="191"/>
      <c r="I438" s="191"/>
      <c r="J438" s="191"/>
      <c r="K438" s="191"/>
      <c r="L438" s="191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</row>
    <row r="439" spans="7:33" s="188" customFormat="1">
      <c r="G439" s="191"/>
      <c r="H439" s="191"/>
      <c r="I439" s="191"/>
      <c r="J439" s="191"/>
      <c r="K439" s="191"/>
      <c r="L439" s="191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</row>
    <row r="440" spans="7:33" s="188" customFormat="1">
      <c r="G440" s="191"/>
      <c r="H440" s="191"/>
      <c r="I440" s="191"/>
      <c r="J440" s="191"/>
      <c r="K440" s="191"/>
      <c r="L440" s="191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</row>
    <row r="441" spans="7:33" s="188" customFormat="1">
      <c r="G441" s="191"/>
      <c r="H441" s="191"/>
      <c r="I441" s="191"/>
      <c r="J441" s="191"/>
      <c r="K441" s="191"/>
      <c r="L441" s="191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</row>
    <row r="442" spans="7:33" s="188" customFormat="1">
      <c r="G442" s="191"/>
      <c r="H442" s="191"/>
      <c r="I442" s="191"/>
      <c r="J442" s="191"/>
      <c r="K442" s="191"/>
      <c r="L442" s="191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</row>
    <row r="443" spans="7:33" s="188" customFormat="1">
      <c r="G443" s="191"/>
      <c r="H443" s="191"/>
      <c r="I443" s="191"/>
      <c r="J443" s="191"/>
      <c r="K443" s="191"/>
      <c r="L443" s="191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</row>
    <row r="444" spans="7:33" s="188" customFormat="1">
      <c r="G444" s="191"/>
      <c r="H444" s="191"/>
      <c r="I444" s="191"/>
      <c r="J444" s="191"/>
      <c r="K444" s="191"/>
      <c r="L444" s="191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</row>
    <row r="445" spans="7:33" s="188" customFormat="1">
      <c r="G445" s="191"/>
      <c r="H445" s="191"/>
      <c r="I445" s="191"/>
      <c r="J445" s="191"/>
      <c r="K445" s="191"/>
      <c r="L445" s="191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</row>
    <row r="446" spans="7:33" s="188" customFormat="1">
      <c r="G446" s="191"/>
      <c r="H446" s="191"/>
      <c r="I446" s="191"/>
      <c r="J446" s="191"/>
      <c r="K446" s="191"/>
      <c r="L446" s="191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</row>
    <row r="447" spans="7:33" s="188" customFormat="1">
      <c r="G447" s="191"/>
      <c r="H447" s="191"/>
      <c r="I447" s="191"/>
      <c r="J447" s="191"/>
      <c r="K447" s="191"/>
      <c r="L447" s="191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</row>
    <row r="448" spans="7:33" s="188" customFormat="1">
      <c r="G448" s="191"/>
      <c r="H448" s="191"/>
      <c r="I448" s="191"/>
      <c r="J448" s="191"/>
      <c r="K448" s="191"/>
      <c r="L448" s="191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</row>
    <row r="449" spans="7:33" s="188" customFormat="1">
      <c r="G449" s="191"/>
      <c r="H449" s="191"/>
      <c r="I449" s="191"/>
      <c r="J449" s="191"/>
      <c r="K449" s="191"/>
      <c r="L449" s="191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</row>
    <row r="450" spans="7:33" s="188" customFormat="1">
      <c r="G450" s="191"/>
      <c r="H450" s="191"/>
      <c r="I450" s="191"/>
      <c r="J450" s="191"/>
      <c r="K450" s="191"/>
      <c r="L450" s="191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</row>
    <row r="451" spans="7:33" s="188" customFormat="1">
      <c r="G451" s="191"/>
      <c r="H451" s="191"/>
      <c r="I451" s="191"/>
      <c r="J451" s="191"/>
      <c r="K451" s="191"/>
      <c r="L451" s="191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</row>
    <row r="452" spans="7:33" s="188" customFormat="1">
      <c r="G452" s="191"/>
      <c r="H452" s="191"/>
      <c r="I452" s="191"/>
      <c r="J452" s="191"/>
      <c r="K452" s="191"/>
      <c r="L452" s="191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</row>
    <row r="453" spans="7:33" s="188" customFormat="1">
      <c r="G453" s="191"/>
      <c r="H453" s="191"/>
      <c r="I453" s="191"/>
      <c r="J453" s="191"/>
      <c r="K453" s="191"/>
      <c r="L453" s="191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</row>
    <row r="454" spans="7:33" s="188" customFormat="1">
      <c r="G454" s="191"/>
      <c r="H454" s="191"/>
      <c r="I454" s="191"/>
      <c r="J454" s="191"/>
      <c r="K454" s="191"/>
      <c r="L454" s="191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</row>
    <row r="455" spans="7:33" s="188" customFormat="1">
      <c r="G455" s="191"/>
      <c r="H455" s="191"/>
      <c r="I455" s="191"/>
      <c r="J455" s="191"/>
      <c r="K455" s="191"/>
      <c r="L455" s="191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</row>
    <row r="456" spans="7:33" s="188" customFormat="1">
      <c r="G456" s="191"/>
      <c r="H456" s="191"/>
      <c r="I456" s="191"/>
      <c r="J456" s="191"/>
      <c r="K456" s="191"/>
      <c r="L456" s="191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</row>
    <row r="457" spans="7:33" s="188" customFormat="1">
      <c r="G457" s="191"/>
      <c r="H457" s="191"/>
      <c r="I457" s="191"/>
      <c r="J457" s="191"/>
      <c r="K457" s="191"/>
      <c r="L457" s="191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</row>
    <row r="458" spans="7:33" s="188" customFormat="1">
      <c r="G458" s="191"/>
      <c r="H458" s="191"/>
      <c r="I458" s="191"/>
      <c r="J458" s="191"/>
      <c r="K458" s="191"/>
      <c r="L458" s="191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</row>
    <row r="459" spans="7:33" s="188" customFormat="1">
      <c r="G459" s="191"/>
      <c r="H459" s="191"/>
      <c r="I459" s="191"/>
      <c r="J459" s="191"/>
      <c r="K459" s="191"/>
      <c r="L459" s="191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</row>
    <row r="460" spans="7:33" s="188" customFormat="1">
      <c r="G460" s="191"/>
      <c r="H460" s="191"/>
      <c r="I460" s="191"/>
      <c r="J460" s="191"/>
      <c r="K460" s="191"/>
      <c r="L460" s="191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</row>
    <row r="461" spans="7:33" s="188" customFormat="1">
      <c r="G461" s="191"/>
      <c r="H461" s="191"/>
      <c r="I461" s="191"/>
      <c r="J461" s="191"/>
      <c r="K461" s="191"/>
      <c r="L461" s="191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</row>
    <row r="462" spans="7:33" s="188" customFormat="1">
      <c r="G462" s="191"/>
      <c r="H462" s="191"/>
      <c r="I462" s="191"/>
      <c r="J462" s="191"/>
      <c r="K462" s="191"/>
      <c r="L462" s="191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</row>
    <row r="463" spans="7:33" s="188" customFormat="1">
      <c r="G463" s="191"/>
      <c r="H463" s="191"/>
      <c r="I463" s="191"/>
      <c r="J463" s="191"/>
      <c r="K463" s="191"/>
      <c r="L463" s="191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</row>
  </sheetData>
  <sheetProtection selectLockedCells="1"/>
  <mergeCells count="2">
    <mergeCell ref="G3:H3"/>
    <mergeCell ref="A1:F1"/>
  </mergeCells>
  <phoneticPr fontId="2"/>
  <pageMargins left="0.59055118110236227" right="0.59055118110236227" top="0.55118110236220474" bottom="0.55118110236220474" header="0.51181102362204722" footer="0.51181102362204722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11"/>
    <pageSetUpPr fitToPage="1"/>
  </sheetPr>
  <dimension ref="A1:AR611"/>
  <sheetViews>
    <sheetView zoomScale="75" zoomScaleNormal="75" workbookViewId="0">
      <pane xSplit="12" ySplit="4" topLeftCell="M5" activePane="bottomRight" state="frozen"/>
      <selection activeCell="N4" sqref="N4:P4"/>
      <selection pane="topRight" activeCell="N4" sqref="N4:P4"/>
      <selection pane="bottomLeft" activeCell="N4" sqref="N4:P4"/>
      <selection pane="bottomRight" activeCell="N7" sqref="N7"/>
    </sheetView>
  </sheetViews>
  <sheetFormatPr defaultRowHeight="13.5"/>
  <cols>
    <col min="1" max="1" width="18.5" style="1" customWidth="1"/>
    <col min="2" max="12" width="2.625" style="1" customWidth="1"/>
    <col min="13" max="13" width="16.375" style="4" customWidth="1"/>
    <col min="14" max="14" width="17.625" style="4" customWidth="1"/>
    <col min="15" max="15" width="16.5" style="4" customWidth="1"/>
    <col min="16" max="22" width="5.75" style="53" customWidth="1"/>
    <col min="23" max="23" width="27.25" style="4" customWidth="1"/>
    <col min="24" max="44" width="9" style="35"/>
    <col min="45" max="16384" width="9" style="1"/>
  </cols>
  <sheetData>
    <row r="1" spans="1:23" ht="27.75" customHeight="1">
      <c r="A1" s="688" t="s">
        <v>15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15"/>
      <c r="N1" s="311"/>
      <c r="O1" s="311"/>
      <c r="P1" s="311"/>
      <c r="Q1" s="311"/>
      <c r="R1" s="311"/>
      <c r="S1" s="311"/>
      <c r="W1" s="52"/>
    </row>
    <row r="2" spans="1:23" ht="14.25" thickBot="1">
      <c r="A2" s="5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7"/>
      <c r="P2" s="95"/>
      <c r="Q2" s="95"/>
      <c r="R2" s="95"/>
      <c r="S2" s="95"/>
      <c r="T2" s="95"/>
      <c r="U2" s="95"/>
      <c r="V2" s="95"/>
      <c r="W2" s="52"/>
    </row>
    <row r="3" spans="1:23" ht="30.75" customHeight="1">
      <c r="A3" s="695" t="s">
        <v>12</v>
      </c>
      <c r="B3" s="693" t="s">
        <v>13</v>
      </c>
      <c r="C3" s="691" t="s">
        <v>67</v>
      </c>
      <c r="D3" s="691" t="s">
        <v>66</v>
      </c>
      <c r="E3" s="691" t="s">
        <v>97</v>
      </c>
      <c r="F3" s="691" t="s">
        <v>98</v>
      </c>
      <c r="G3" s="691" t="s">
        <v>100</v>
      </c>
      <c r="H3" s="696" t="s">
        <v>99</v>
      </c>
      <c r="I3" s="691" t="s">
        <v>16</v>
      </c>
      <c r="J3" s="691" t="s">
        <v>14</v>
      </c>
      <c r="K3" s="618" t="s">
        <v>18</v>
      </c>
      <c r="L3" s="698" t="s">
        <v>36</v>
      </c>
      <c r="M3" s="704" t="s">
        <v>148</v>
      </c>
      <c r="N3" s="702" t="s">
        <v>8</v>
      </c>
      <c r="O3" s="689" t="s">
        <v>149</v>
      </c>
      <c r="P3" s="705" t="s">
        <v>54</v>
      </c>
      <c r="Q3" s="706"/>
      <c r="R3" s="706"/>
      <c r="S3" s="706"/>
      <c r="T3" s="706"/>
      <c r="U3" s="706"/>
      <c r="V3" s="707"/>
      <c r="W3" s="700" t="s">
        <v>150</v>
      </c>
    </row>
    <row r="4" spans="1:23" ht="43.5" customHeight="1" thickBot="1">
      <c r="A4" s="548"/>
      <c r="B4" s="694"/>
      <c r="C4" s="692"/>
      <c r="D4" s="692"/>
      <c r="E4" s="692"/>
      <c r="F4" s="692"/>
      <c r="G4" s="692"/>
      <c r="H4" s="697"/>
      <c r="I4" s="692"/>
      <c r="J4" s="692"/>
      <c r="K4" s="644"/>
      <c r="L4" s="699"/>
      <c r="M4" s="547"/>
      <c r="N4" s="703"/>
      <c r="O4" s="690"/>
      <c r="P4" s="66" t="s">
        <v>124</v>
      </c>
      <c r="Q4" s="128" t="s">
        <v>125</v>
      </c>
      <c r="R4" s="128" t="s">
        <v>126</v>
      </c>
      <c r="S4" s="128" t="s">
        <v>127</v>
      </c>
      <c r="T4" s="128" t="s">
        <v>128</v>
      </c>
      <c r="U4" s="128" t="s">
        <v>129</v>
      </c>
      <c r="V4" s="67" t="s">
        <v>52</v>
      </c>
      <c r="W4" s="701"/>
    </row>
    <row r="5" spans="1:23" ht="20.25" customHeight="1">
      <c r="A5" s="333"/>
      <c r="B5" s="74"/>
      <c r="C5" s="94"/>
      <c r="D5" s="94"/>
      <c r="E5" s="94"/>
      <c r="F5" s="94"/>
      <c r="G5" s="94"/>
      <c r="H5" s="94"/>
      <c r="I5" s="94"/>
      <c r="J5" s="58"/>
      <c r="K5" s="59"/>
      <c r="L5" s="75"/>
      <c r="M5" s="77"/>
      <c r="N5" s="78"/>
      <c r="O5" s="91"/>
      <c r="P5" s="208"/>
      <c r="Q5" s="336"/>
      <c r="R5" s="209"/>
      <c r="S5" s="209"/>
      <c r="T5" s="209"/>
      <c r="U5" s="209"/>
      <c r="V5" s="210"/>
      <c r="W5" s="80"/>
    </row>
    <row r="6" spans="1:23" ht="20.25" customHeight="1">
      <c r="A6" s="333"/>
      <c r="B6" s="74"/>
      <c r="C6" s="94"/>
      <c r="D6" s="94"/>
      <c r="E6" s="94"/>
      <c r="F6" s="94"/>
      <c r="G6" s="94"/>
      <c r="H6" s="94"/>
      <c r="I6" s="94"/>
      <c r="J6" s="58"/>
      <c r="K6" s="59"/>
      <c r="L6" s="75"/>
      <c r="M6" s="77"/>
      <c r="N6" s="78"/>
      <c r="O6" s="91"/>
      <c r="P6" s="109"/>
      <c r="Q6" s="113"/>
      <c r="R6" s="110"/>
      <c r="S6" s="110"/>
      <c r="T6" s="110"/>
      <c r="U6" s="110"/>
      <c r="V6" s="211"/>
      <c r="W6" s="80"/>
    </row>
    <row r="7" spans="1:23" ht="20.25" customHeight="1">
      <c r="A7" s="333"/>
      <c r="B7" s="74"/>
      <c r="C7" s="94"/>
      <c r="D7" s="94"/>
      <c r="E7" s="94"/>
      <c r="F7" s="94"/>
      <c r="G7" s="94"/>
      <c r="H7" s="94"/>
      <c r="I7" s="94"/>
      <c r="J7" s="58"/>
      <c r="K7" s="59"/>
      <c r="L7" s="75"/>
      <c r="M7" s="77"/>
      <c r="N7" s="78"/>
      <c r="O7" s="91"/>
      <c r="P7" s="109"/>
      <c r="Q7" s="113"/>
      <c r="R7" s="110"/>
      <c r="S7" s="110"/>
      <c r="T7" s="110"/>
      <c r="U7" s="110"/>
      <c r="V7" s="211"/>
      <c r="W7" s="80"/>
    </row>
    <row r="8" spans="1:23" ht="20.25" customHeight="1">
      <c r="A8" s="333"/>
      <c r="B8" s="74"/>
      <c r="C8" s="94"/>
      <c r="D8" s="94"/>
      <c r="E8" s="94"/>
      <c r="F8" s="94"/>
      <c r="G8" s="94"/>
      <c r="H8" s="94"/>
      <c r="I8" s="94"/>
      <c r="J8" s="58"/>
      <c r="K8" s="59"/>
      <c r="L8" s="75"/>
      <c r="M8" s="77"/>
      <c r="N8" s="78"/>
      <c r="O8" s="91"/>
      <c r="P8" s="109"/>
      <c r="Q8" s="113"/>
      <c r="R8" s="110"/>
      <c r="S8" s="110"/>
      <c r="T8" s="110"/>
      <c r="U8" s="110"/>
      <c r="V8" s="211"/>
      <c r="W8" s="80"/>
    </row>
    <row r="9" spans="1:23" ht="20.25" customHeight="1">
      <c r="A9" s="333"/>
      <c r="B9" s="74"/>
      <c r="C9" s="94"/>
      <c r="D9" s="94"/>
      <c r="E9" s="94"/>
      <c r="F9" s="94"/>
      <c r="G9" s="94"/>
      <c r="H9" s="94"/>
      <c r="I9" s="94"/>
      <c r="J9" s="58"/>
      <c r="K9" s="59"/>
      <c r="L9" s="75"/>
      <c r="M9" s="77"/>
      <c r="N9" s="78"/>
      <c r="O9" s="91"/>
      <c r="P9" s="109"/>
      <c r="Q9" s="113"/>
      <c r="R9" s="110"/>
      <c r="S9" s="110"/>
      <c r="T9" s="110"/>
      <c r="U9" s="110"/>
      <c r="V9" s="211"/>
      <c r="W9" s="80"/>
    </row>
    <row r="10" spans="1:23" ht="20.25" customHeight="1">
      <c r="A10" s="333"/>
      <c r="B10" s="74"/>
      <c r="C10" s="94"/>
      <c r="D10" s="94"/>
      <c r="E10" s="94"/>
      <c r="F10" s="94"/>
      <c r="G10" s="94"/>
      <c r="H10" s="94"/>
      <c r="I10" s="94"/>
      <c r="J10" s="58"/>
      <c r="K10" s="59"/>
      <c r="L10" s="75"/>
      <c r="M10" s="77"/>
      <c r="N10" s="78"/>
      <c r="O10" s="91"/>
      <c r="P10" s="109"/>
      <c r="Q10" s="113"/>
      <c r="R10" s="110"/>
      <c r="S10" s="110"/>
      <c r="T10" s="110"/>
      <c r="U10" s="110"/>
      <c r="V10" s="211"/>
      <c r="W10" s="80"/>
    </row>
    <row r="11" spans="1:23" ht="20.25" customHeight="1">
      <c r="A11" s="333"/>
      <c r="B11" s="74"/>
      <c r="C11" s="94"/>
      <c r="D11" s="94"/>
      <c r="E11" s="94"/>
      <c r="F11" s="94"/>
      <c r="G11" s="94"/>
      <c r="H11" s="94"/>
      <c r="I11" s="94"/>
      <c r="J11" s="58"/>
      <c r="K11" s="59"/>
      <c r="L11" s="75"/>
      <c r="M11" s="77"/>
      <c r="N11" s="78"/>
      <c r="O11" s="91"/>
      <c r="P11" s="109"/>
      <c r="Q11" s="113"/>
      <c r="R11" s="110"/>
      <c r="S11" s="110"/>
      <c r="T11" s="110"/>
      <c r="U11" s="110"/>
      <c r="V11" s="211"/>
      <c r="W11" s="80"/>
    </row>
    <row r="12" spans="1:23" ht="20.25" customHeight="1">
      <c r="A12" s="333"/>
      <c r="B12" s="74"/>
      <c r="C12" s="94"/>
      <c r="D12" s="94"/>
      <c r="E12" s="94"/>
      <c r="F12" s="94"/>
      <c r="G12" s="94"/>
      <c r="H12" s="94"/>
      <c r="I12" s="94"/>
      <c r="J12" s="58"/>
      <c r="K12" s="59"/>
      <c r="L12" s="75"/>
      <c r="M12" s="77"/>
      <c r="N12" s="78"/>
      <c r="O12" s="91"/>
      <c r="P12" s="109"/>
      <c r="Q12" s="113"/>
      <c r="R12" s="110"/>
      <c r="S12" s="110"/>
      <c r="T12" s="110"/>
      <c r="U12" s="110"/>
      <c r="V12" s="211"/>
      <c r="W12" s="80"/>
    </row>
    <row r="13" spans="1:23" ht="20.25" customHeight="1">
      <c r="A13" s="333"/>
      <c r="B13" s="74"/>
      <c r="C13" s="94"/>
      <c r="D13" s="94"/>
      <c r="E13" s="94"/>
      <c r="F13" s="94"/>
      <c r="G13" s="94"/>
      <c r="H13" s="94"/>
      <c r="I13" s="94"/>
      <c r="J13" s="58"/>
      <c r="K13" s="59"/>
      <c r="L13" s="75"/>
      <c r="M13" s="77"/>
      <c r="N13" s="78"/>
      <c r="O13" s="91"/>
      <c r="P13" s="109"/>
      <c r="Q13" s="113"/>
      <c r="R13" s="110"/>
      <c r="S13" s="110"/>
      <c r="T13" s="110"/>
      <c r="U13" s="110"/>
      <c r="V13" s="211"/>
      <c r="W13" s="80"/>
    </row>
    <row r="14" spans="1:23" ht="20.25" customHeight="1">
      <c r="A14" s="333"/>
      <c r="B14" s="74"/>
      <c r="C14" s="94"/>
      <c r="D14" s="94"/>
      <c r="E14" s="94"/>
      <c r="F14" s="94"/>
      <c r="G14" s="94"/>
      <c r="H14" s="94"/>
      <c r="I14" s="94"/>
      <c r="J14" s="58"/>
      <c r="K14" s="59"/>
      <c r="L14" s="75"/>
      <c r="M14" s="77"/>
      <c r="N14" s="78"/>
      <c r="O14" s="91"/>
      <c r="P14" s="109"/>
      <c r="Q14" s="113"/>
      <c r="R14" s="110"/>
      <c r="S14" s="110"/>
      <c r="T14" s="110"/>
      <c r="U14" s="110"/>
      <c r="V14" s="211"/>
      <c r="W14" s="80"/>
    </row>
    <row r="15" spans="1:23" ht="20.25" customHeight="1">
      <c r="A15" s="333"/>
      <c r="B15" s="74"/>
      <c r="C15" s="94"/>
      <c r="D15" s="94"/>
      <c r="E15" s="94"/>
      <c r="F15" s="94"/>
      <c r="G15" s="94"/>
      <c r="H15" s="94"/>
      <c r="I15" s="94"/>
      <c r="J15" s="58"/>
      <c r="K15" s="59"/>
      <c r="L15" s="75"/>
      <c r="M15" s="77"/>
      <c r="N15" s="78"/>
      <c r="O15" s="91"/>
      <c r="P15" s="109"/>
      <c r="Q15" s="113"/>
      <c r="R15" s="110"/>
      <c r="S15" s="110"/>
      <c r="T15" s="110"/>
      <c r="U15" s="110"/>
      <c r="V15" s="211"/>
      <c r="W15" s="80"/>
    </row>
    <row r="16" spans="1:23" ht="20.25" customHeight="1">
      <c r="A16" s="333"/>
      <c r="B16" s="74"/>
      <c r="C16" s="94"/>
      <c r="D16" s="94"/>
      <c r="E16" s="94"/>
      <c r="F16" s="94"/>
      <c r="G16" s="94"/>
      <c r="H16" s="94"/>
      <c r="I16" s="94"/>
      <c r="J16" s="58"/>
      <c r="K16" s="59"/>
      <c r="L16" s="75"/>
      <c r="M16" s="77"/>
      <c r="N16" s="78"/>
      <c r="O16" s="91"/>
      <c r="P16" s="109"/>
      <c r="Q16" s="113"/>
      <c r="R16" s="110"/>
      <c r="S16" s="110"/>
      <c r="T16" s="110"/>
      <c r="U16" s="110"/>
      <c r="V16" s="211"/>
      <c r="W16" s="80"/>
    </row>
    <row r="17" spans="1:23" ht="20.25" customHeight="1">
      <c r="A17" s="333"/>
      <c r="B17" s="74"/>
      <c r="C17" s="94"/>
      <c r="D17" s="94"/>
      <c r="E17" s="94"/>
      <c r="F17" s="94"/>
      <c r="G17" s="94"/>
      <c r="H17" s="94"/>
      <c r="I17" s="94"/>
      <c r="J17" s="58"/>
      <c r="K17" s="59"/>
      <c r="L17" s="75"/>
      <c r="M17" s="77"/>
      <c r="N17" s="78"/>
      <c r="O17" s="91"/>
      <c r="P17" s="109"/>
      <c r="Q17" s="113"/>
      <c r="R17" s="110"/>
      <c r="S17" s="110"/>
      <c r="T17" s="110"/>
      <c r="U17" s="110"/>
      <c r="V17" s="211"/>
      <c r="W17" s="80"/>
    </row>
    <row r="18" spans="1:23" ht="20.25" customHeight="1">
      <c r="A18" s="333"/>
      <c r="B18" s="74"/>
      <c r="C18" s="94"/>
      <c r="D18" s="94"/>
      <c r="E18" s="94"/>
      <c r="F18" s="94"/>
      <c r="G18" s="94"/>
      <c r="H18" s="94"/>
      <c r="I18" s="94"/>
      <c r="J18" s="58"/>
      <c r="K18" s="59"/>
      <c r="L18" s="75"/>
      <c r="M18" s="77"/>
      <c r="N18" s="78"/>
      <c r="O18" s="91"/>
      <c r="P18" s="109"/>
      <c r="Q18" s="113"/>
      <c r="R18" s="110"/>
      <c r="S18" s="110"/>
      <c r="T18" s="110"/>
      <c r="U18" s="110"/>
      <c r="V18" s="211"/>
      <c r="W18" s="80"/>
    </row>
    <row r="19" spans="1:23" ht="20.25" customHeight="1">
      <c r="A19" s="333"/>
      <c r="B19" s="74"/>
      <c r="C19" s="94"/>
      <c r="D19" s="94"/>
      <c r="E19" s="94"/>
      <c r="F19" s="94"/>
      <c r="G19" s="94"/>
      <c r="H19" s="94"/>
      <c r="I19" s="94"/>
      <c r="J19" s="58"/>
      <c r="K19" s="59"/>
      <c r="L19" s="75"/>
      <c r="M19" s="77"/>
      <c r="N19" s="78"/>
      <c r="O19" s="91"/>
      <c r="P19" s="109"/>
      <c r="Q19" s="113"/>
      <c r="R19" s="110"/>
      <c r="S19" s="110"/>
      <c r="T19" s="110"/>
      <c r="U19" s="110"/>
      <c r="V19" s="211"/>
      <c r="W19" s="80"/>
    </row>
    <row r="20" spans="1:23" ht="20.25" customHeight="1">
      <c r="A20" s="333"/>
      <c r="B20" s="74"/>
      <c r="C20" s="94"/>
      <c r="D20" s="94"/>
      <c r="E20" s="94"/>
      <c r="F20" s="94"/>
      <c r="G20" s="94"/>
      <c r="H20" s="94"/>
      <c r="I20" s="94"/>
      <c r="J20" s="58"/>
      <c r="K20" s="59"/>
      <c r="L20" s="75"/>
      <c r="M20" s="77"/>
      <c r="N20" s="78"/>
      <c r="O20" s="91"/>
      <c r="P20" s="109"/>
      <c r="Q20" s="113"/>
      <c r="R20" s="110"/>
      <c r="S20" s="110"/>
      <c r="T20" s="110"/>
      <c r="U20" s="110"/>
      <c r="V20" s="211"/>
      <c r="W20" s="80"/>
    </row>
    <row r="21" spans="1:23" ht="20.25" customHeight="1">
      <c r="A21" s="333"/>
      <c r="B21" s="74"/>
      <c r="C21" s="94"/>
      <c r="D21" s="94"/>
      <c r="E21" s="94"/>
      <c r="F21" s="94"/>
      <c r="G21" s="94"/>
      <c r="H21" s="94"/>
      <c r="I21" s="94"/>
      <c r="J21" s="58"/>
      <c r="K21" s="59"/>
      <c r="L21" s="75"/>
      <c r="M21" s="77"/>
      <c r="N21" s="78"/>
      <c r="O21" s="91"/>
      <c r="P21" s="109"/>
      <c r="Q21" s="113"/>
      <c r="R21" s="110"/>
      <c r="S21" s="110"/>
      <c r="T21" s="110"/>
      <c r="U21" s="110"/>
      <c r="V21" s="211"/>
      <c r="W21" s="80"/>
    </row>
    <row r="22" spans="1:23" ht="20.25" customHeight="1">
      <c r="A22" s="333"/>
      <c r="B22" s="74"/>
      <c r="C22" s="94"/>
      <c r="D22" s="94"/>
      <c r="E22" s="94"/>
      <c r="F22" s="94"/>
      <c r="G22" s="94"/>
      <c r="H22" s="94"/>
      <c r="I22" s="94"/>
      <c r="J22" s="58"/>
      <c r="K22" s="59"/>
      <c r="L22" s="75"/>
      <c r="M22" s="77"/>
      <c r="N22" s="78"/>
      <c r="O22" s="91"/>
      <c r="P22" s="109"/>
      <c r="Q22" s="113"/>
      <c r="R22" s="110"/>
      <c r="S22" s="110"/>
      <c r="T22" s="110"/>
      <c r="U22" s="110"/>
      <c r="V22" s="211"/>
      <c r="W22" s="80"/>
    </row>
    <row r="23" spans="1:23" ht="20.25" customHeight="1">
      <c r="A23" s="333"/>
      <c r="B23" s="74"/>
      <c r="C23" s="94"/>
      <c r="D23" s="94"/>
      <c r="E23" s="94"/>
      <c r="F23" s="94"/>
      <c r="G23" s="94"/>
      <c r="H23" s="94"/>
      <c r="I23" s="94"/>
      <c r="J23" s="58"/>
      <c r="K23" s="59"/>
      <c r="L23" s="75"/>
      <c r="M23" s="77"/>
      <c r="N23" s="78"/>
      <c r="O23" s="91"/>
      <c r="P23" s="109"/>
      <c r="Q23" s="113"/>
      <c r="R23" s="110"/>
      <c r="S23" s="110"/>
      <c r="T23" s="110"/>
      <c r="U23" s="110"/>
      <c r="V23" s="211"/>
      <c r="W23" s="80"/>
    </row>
    <row r="24" spans="1:23" ht="20.25" customHeight="1">
      <c r="A24" s="333"/>
      <c r="B24" s="74"/>
      <c r="C24" s="94"/>
      <c r="D24" s="94"/>
      <c r="E24" s="94"/>
      <c r="F24" s="94"/>
      <c r="G24" s="94"/>
      <c r="H24" s="94"/>
      <c r="I24" s="94"/>
      <c r="J24" s="58"/>
      <c r="K24" s="59"/>
      <c r="L24" s="75"/>
      <c r="M24" s="77"/>
      <c r="N24" s="78"/>
      <c r="O24" s="91"/>
      <c r="P24" s="109"/>
      <c r="Q24" s="113"/>
      <c r="R24" s="110"/>
      <c r="S24" s="110"/>
      <c r="T24" s="110"/>
      <c r="U24" s="110"/>
      <c r="V24" s="211"/>
      <c r="W24" s="80"/>
    </row>
    <row r="25" spans="1:23" ht="20.25" customHeight="1">
      <c r="A25" s="333"/>
      <c r="B25" s="74"/>
      <c r="C25" s="94"/>
      <c r="D25" s="94"/>
      <c r="E25" s="94"/>
      <c r="F25" s="94"/>
      <c r="G25" s="94"/>
      <c r="H25" s="94"/>
      <c r="I25" s="94"/>
      <c r="J25" s="58"/>
      <c r="K25" s="59"/>
      <c r="L25" s="75"/>
      <c r="M25" s="77"/>
      <c r="N25" s="78"/>
      <c r="O25" s="91"/>
      <c r="P25" s="109"/>
      <c r="Q25" s="113"/>
      <c r="R25" s="110"/>
      <c r="S25" s="110"/>
      <c r="T25" s="110"/>
      <c r="U25" s="110"/>
      <c r="V25" s="211"/>
      <c r="W25" s="80"/>
    </row>
    <row r="26" spans="1:23" ht="20.25" customHeight="1">
      <c r="A26" s="333"/>
      <c r="B26" s="74"/>
      <c r="C26" s="94"/>
      <c r="D26" s="94"/>
      <c r="E26" s="94"/>
      <c r="F26" s="94"/>
      <c r="G26" s="94"/>
      <c r="H26" s="94"/>
      <c r="I26" s="94"/>
      <c r="J26" s="58"/>
      <c r="K26" s="59"/>
      <c r="L26" s="75"/>
      <c r="M26" s="77"/>
      <c r="N26" s="78"/>
      <c r="O26" s="91"/>
      <c r="P26" s="109"/>
      <c r="Q26" s="113"/>
      <c r="R26" s="110"/>
      <c r="S26" s="110"/>
      <c r="T26" s="110"/>
      <c r="U26" s="110"/>
      <c r="V26" s="211"/>
      <c r="W26" s="80"/>
    </row>
    <row r="27" spans="1:23" ht="20.25" customHeight="1">
      <c r="A27" s="333"/>
      <c r="B27" s="74"/>
      <c r="C27" s="94"/>
      <c r="D27" s="94"/>
      <c r="E27" s="94"/>
      <c r="F27" s="94"/>
      <c r="G27" s="94"/>
      <c r="H27" s="94"/>
      <c r="I27" s="94"/>
      <c r="J27" s="58"/>
      <c r="K27" s="59"/>
      <c r="L27" s="75"/>
      <c r="M27" s="77"/>
      <c r="N27" s="78"/>
      <c r="O27" s="91"/>
      <c r="P27" s="109"/>
      <c r="Q27" s="113"/>
      <c r="R27" s="110"/>
      <c r="S27" s="110"/>
      <c r="T27" s="110"/>
      <c r="U27" s="110"/>
      <c r="V27" s="211"/>
      <c r="W27" s="80"/>
    </row>
    <row r="28" spans="1:23" ht="20.25" customHeight="1">
      <c r="A28" s="333"/>
      <c r="B28" s="74"/>
      <c r="C28" s="94"/>
      <c r="D28" s="94"/>
      <c r="E28" s="94"/>
      <c r="F28" s="94"/>
      <c r="G28" s="94"/>
      <c r="H28" s="94"/>
      <c r="I28" s="94"/>
      <c r="J28" s="58"/>
      <c r="K28" s="59"/>
      <c r="L28" s="75"/>
      <c r="M28" s="77"/>
      <c r="N28" s="78"/>
      <c r="O28" s="91"/>
      <c r="P28" s="109"/>
      <c r="Q28" s="113"/>
      <c r="R28" s="110"/>
      <c r="S28" s="110"/>
      <c r="T28" s="110"/>
      <c r="U28" s="110"/>
      <c r="V28" s="211"/>
      <c r="W28" s="80"/>
    </row>
    <row r="29" spans="1:23" ht="20.25" customHeight="1">
      <c r="A29" s="333"/>
      <c r="B29" s="74"/>
      <c r="C29" s="94"/>
      <c r="D29" s="94"/>
      <c r="E29" s="94"/>
      <c r="F29" s="94"/>
      <c r="G29" s="94"/>
      <c r="H29" s="94"/>
      <c r="I29" s="94"/>
      <c r="J29" s="58"/>
      <c r="K29" s="59"/>
      <c r="L29" s="75"/>
      <c r="M29" s="77"/>
      <c r="N29" s="78"/>
      <c r="O29" s="91"/>
      <c r="P29" s="109"/>
      <c r="Q29" s="113"/>
      <c r="R29" s="110"/>
      <c r="S29" s="110"/>
      <c r="T29" s="110"/>
      <c r="U29" s="110"/>
      <c r="V29" s="211"/>
      <c r="W29" s="80"/>
    </row>
    <row r="30" spans="1:23" ht="20.25" customHeight="1">
      <c r="A30" s="333"/>
      <c r="B30" s="74"/>
      <c r="C30" s="94"/>
      <c r="D30" s="94"/>
      <c r="E30" s="94"/>
      <c r="F30" s="94"/>
      <c r="G30" s="94"/>
      <c r="H30" s="94"/>
      <c r="I30" s="94"/>
      <c r="J30" s="58"/>
      <c r="K30" s="59"/>
      <c r="L30" s="75"/>
      <c r="M30" s="77"/>
      <c r="N30" s="78"/>
      <c r="O30" s="91"/>
      <c r="P30" s="109"/>
      <c r="Q30" s="113"/>
      <c r="R30" s="110"/>
      <c r="S30" s="110"/>
      <c r="T30" s="110"/>
      <c r="U30" s="110"/>
      <c r="V30" s="211"/>
      <c r="W30" s="80"/>
    </row>
    <row r="31" spans="1:23" ht="20.25" customHeight="1">
      <c r="A31" s="333"/>
      <c r="B31" s="74"/>
      <c r="C31" s="94"/>
      <c r="D31" s="94"/>
      <c r="E31" s="94"/>
      <c r="F31" s="94"/>
      <c r="G31" s="94"/>
      <c r="H31" s="94"/>
      <c r="I31" s="94"/>
      <c r="J31" s="58"/>
      <c r="K31" s="59"/>
      <c r="L31" s="75"/>
      <c r="M31" s="77"/>
      <c r="N31" s="78"/>
      <c r="O31" s="91"/>
      <c r="P31" s="109"/>
      <c r="Q31" s="113"/>
      <c r="R31" s="110"/>
      <c r="S31" s="110"/>
      <c r="T31" s="110"/>
      <c r="U31" s="110"/>
      <c r="V31" s="211"/>
      <c r="W31" s="80"/>
    </row>
    <row r="32" spans="1:23" ht="20.25" customHeight="1">
      <c r="A32" s="333"/>
      <c r="B32" s="74"/>
      <c r="C32" s="94"/>
      <c r="D32" s="94"/>
      <c r="E32" s="94"/>
      <c r="F32" s="94"/>
      <c r="G32" s="94"/>
      <c r="H32" s="94"/>
      <c r="I32" s="94"/>
      <c r="J32" s="58"/>
      <c r="K32" s="59"/>
      <c r="L32" s="75"/>
      <c r="M32" s="77"/>
      <c r="N32" s="78"/>
      <c r="O32" s="91"/>
      <c r="P32" s="109"/>
      <c r="Q32" s="113"/>
      <c r="R32" s="110"/>
      <c r="S32" s="110"/>
      <c r="T32" s="110"/>
      <c r="U32" s="110"/>
      <c r="V32" s="211"/>
      <c r="W32" s="80"/>
    </row>
    <row r="33" spans="1:23" ht="20.25" customHeight="1">
      <c r="A33" s="333"/>
      <c r="B33" s="74"/>
      <c r="C33" s="94"/>
      <c r="D33" s="94"/>
      <c r="E33" s="94"/>
      <c r="F33" s="94"/>
      <c r="G33" s="94"/>
      <c r="H33" s="94"/>
      <c r="I33" s="94"/>
      <c r="J33" s="58"/>
      <c r="K33" s="59"/>
      <c r="L33" s="75"/>
      <c r="M33" s="77"/>
      <c r="N33" s="78"/>
      <c r="O33" s="91"/>
      <c r="P33" s="109"/>
      <c r="Q33" s="113"/>
      <c r="R33" s="110"/>
      <c r="S33" s="110"/>
      <c r="T33" s="110"/>
      <c r="U33" s="110"/>
      <c r="V33" s="211"/>
      <c r="W33" s="80"/>
    </row>
    <row r="34" spans="1:23" ht="20.25" customHeight="1">
      <c r="A34" s="333"/>
      <c r="B34" s="74"/>
      <c r="C34" s="94"/>
      <c r="D34" s="94"/>
      <c r="E34" s="94"/>
      <c r="F34" s="94"/>
      <c r="G34" s="94"/>
      <c r="H34" s="94"/>
      <c r="I34" s="94"/>
      <c r="J34" s="58"/>
      <c r="K34" s="59"/>
      <c r="L34" s="75"/>
      <c r="M34" s="77"/>
      <c r="N34" s="78"/>
      <c r="O34" s="91"/>
      <c r="P34" s="109"/>
      <c r="Q34" s="113"/>
      <c r="R34" s="110"/>
      <c r="S34" s="110"/>
      <c r="T34" s="110"/>
      <c r="U34" s="110"/>
      <c r="V34" s="211"/>
      <c r="W34" s="80"/>
    </row>
    <row r="35" spans="1:23" ht="20.25" customHeight="1">
      <c r="A35" s="333"/>
      <c r="B35" s="74"/>
      <c r="C35" s="94"/>
      <c r="D35" s="94"/>
      <c r="E35" s="94"/>
      <c r="F35" s="94"/>
      <c r="G35" s="94"/>
      <c r="H35" s="94"/>
      <c r="I35" s="94"/>
      <c r="J35" s="58"/>
      <c r="K35" s="59"/>
      <c r="L35" s="75"/>
      <c r="M35" s="77"/>
      <c r="N35" s="78"/>
      <c r="O35" s="91"/>
      <c r="P35" s="109"/>
      <c r="Q35" s="113"/>
      <c r="R35" s="110"/>
      <c r="S35" s="110"/>
      <c r="T35" s="110"/>
      <c r="U35" s="110"/>
      <c r="V35" s="211"/>
      <c r="W35" s="80"/>
    </row>
    <row r="36" spans="1:23" ht="20.25" customHeight="1">
      <c r="A36" s="333"/>
      <c r="B36" s="74"/>
      <c r="C36" s="94"/>
      <c r="D36" s="94"/>
      <c r="E36" s="94"/>
      <c r="F36" s="94"/>
      <c r="G36" s="94"/>
      <c r="H36" s="94"/>
      <c r="I36" s="94"/>
      <c r="J36" s="58"/>
      <c r="K36" s="59"/>
      <c r="L36" s="75"/>
      <c r="M36" s="77"/>
      <c r="N36" s="78"/>
      <c r="O36" s="91"/>
      <c r="P36" s="109"/>
      <c r="Q36" s="113"/>
      <c r="R36" s="110"/>
      <c r="S36" s="110"/>
      <c r="T36" s="110"/>
      <c r="U36" s="110"/>
      <c r="V36" s="211"/>
      <c r="W36" s="80"/>
    </row>
    <row r="37" spans="1:23" ht="20.25" customHeight="1">
      <c r="A37" s="333"/>
      <c r="B37" s="74"/>
      <c r="C37" s="94"/>
      <c r="D37" s="94"/>
      <c r="E37" s="94"/>
      <c r="F37" s="94"/>
      <c r="G37" s="94"/>
      <c r="H37" s="94"/>
      <c r="I37" s="94"/>
      <c r="J37" s="58"/>
      <c r="K37" s="59"/>
      <c r="L37" s="75"/>
      <c r="M37" s="77"/>
      <c r="N37" s="78"/>
      <c r="O37" s="91"/>
      <c r="P37" s="109"/>
      <c r="Q37" s="113"/>
      <c r="R37" s="110"/>
      <c r="S37" s="110"/>
      <c r="T37" s="110"/>
      <c r="U37" s="110"/>
      <c r="V37" s="211"/>
      <c r="W37" s="80"/>
    </row>
    <row r="38" spans="1:23" ht="20.25" customHeight="1">
      <c r="A38" s="333"/>
      <c r="B38" s="74"/>
      <c r="C38" s="94"/>
      <c r="D38" s="94"/>
      <c r="E38" s="94"/>
      <c r="F38" s="94"/>
      <c r="G38" s="94"/>
      <c r="H38" s="94"/>
      <c r="I38" s="94"/>
      <c r="J38" s="58"/>
      <c r="K38" s="59"/>
      <c r="L38" s="75"/>
      <c r="M38" s="77"/>
      <c r="N38" s="78"/>
      <c r="O38" s="91"/>
      <c r="P38" s="109"/>
      <c r="Q38" s="113"/>
      <c r="R38" s="110"/>
      <c r="S38" s="110"/>
      <c r="T38" s="110"/>
      <c r="U38" s="110"/>
      <c r="V38" s="211"/>
      <c r="W38" s="80"/>
    </row>
    <row r="39" spans="1:23" ht="20.25" customHeight="1">
      <c r="A39" s="333"/>
      <c r="B39" s="74"/>
      <c r="C39" s="94"/>
      <c r="D39" s="94"/>
      <c r="E39" s="94"/>
      <c r="F39" s="94"/>
      <c r="G39" s="94"/>
      <c r="H39" s="94"/>
      <c r="I39" s="94"/>
      <c r="J39" s="58"/>
      <c r="K39" s="59"/>
      <c r="L39" s="75"/>
      <c r="M39" s="77"/>
      <c r="N39" s="78"/>
      <c r="O39" s="91"/>
      <c r="P39" s="109"/>
      <c r="Q39" s="113"/>
      <c r="R39" s="110"/>
      <c r="S39" s="110"/>
      <c r="T39" s="110"/>
      <c r="U39" s="110"/>
      <c r="V39" s="211"/>
      <c r="W39" s="80"/>
    </row>
    <row r="40" spans="1:23" ht="20.25" customHeight="1">
      <c r="A40" s="333"/>
      <c r="B40" s="74"/>
      <c r="C40" s="94"/>
      <c r="D40" s="94"/>
      <c r="E40" s="94"/>
      <c r="F40" s="94"/>
      <c r="G40" s="94"/>
      <c r="H40" s="94"/>
      <c r="I40" s="94"/>
      <c r="J40" s="58"/>
      <c r="K40" s="59"/>
      <c r="L40" s="75"/>
      <c r="M40" s="77"/>
      <c r="N40" s="78"/>
      <c r="O40" s="91"/>
      <c r="P40" s="109"/>
      <c r="Q40" s="113"/>
      <c r="R40" s="110"/>
      <c r="S40" s="110"/>
      <c r="T40" s="110"/>
      <c r="U40" s="110"/>
      <c r="V40" s="211"/>
      <c r="W40" s="80"/>
    </row>
    <row r="41" spans="1:23" ht="20.25" customHeight="1">
      <c r="A41" s="333"/>
      <c r="B41" s="74"/>
      <c r="C41" s="94"/>
      <c r="D41" s="94"/>
      <c r="E41" s="94"/>
      <c r="F41" s="94"/>
      <c r="G41" s="94"/>
      <c r="H41" s="94"/>
      <c r="I41" s="94"/>
      <c r="J41" s="58"/>
      <c r="K41" s="59"/>
      <c r="L41" s="75"/>
      <c r="M41" s="77"/>
      <c r="N41" s="78"/>
      <c r="O41" s="91"/>
      <c r="P41" s="109"/>
      <c r="Q41" s="113"/>
      <c r="R41" s="110"/>
      <c r="S41" s="110"/>
      <c r="T41" s="110"/>
      <c r="U41" s="110"/>
      <c r="V41" s="211"/>
      <c r="W41" s="80"/>
    </row>
    <row r="42" spans="1:23" ht="20.25" customHeight="1">
      <c r="A42" s="333"/>
      <c r="B42" s="74"/>
      <c r="C42" s="94"/>
      <c r="D42" s="94"/>
      <c r="E42" s="94"/>
      <c r="F42" s="94"/>
      <c r="G42" s="94"/>
      <c r="H42" s="94"/>
      <c r="I42" s="94"/>
      <c r="J42" s="58"/>
      <c r="K42" s="59"/>
      <c r="L42" s="75"/>
      <c r="M42" s="77"/>
      <c r="N42" s="78"/>
      <c r="O42" s="91"/>
      <c r="P42" s="109"/>
      <c r="Q42" s="113"/>
      <c r="R42" s="110"/>
      <c r="S42" s="110"/>
      <c r="T42" s="110"/>
      <c r="U42" s="110"/>
      <c r="V42" s="211"/>
      <c r="W42" s="80"/>
    </row>
    <row r="43" spans="1:23" ht="20.25" customHeight="1">
      <c r="A43" s="333"/>
      <c r="B43" s="74"/>
      <c r="C43" s="94"/>
      <c r="D43" s="94"/>
      <c r="E43" s="94"/>
      <c r="F43" s="94"/>
      <c r="G43" s="94"/>
      <c r="H43" s="94"/>
      <c r="I43" s="94"/>
      <c r="J43" s="58"/>
      <c r="K43" s="59"/>
      <c r="L43" s="75"/>
      <c r="M43" s="77"/>
      <c r="N43" s="78"/>
      <c r="O43" s="91"/>
      <c r="P43" s="109"/>
      <c r="Q43" s="113"/>
      <c r="R43" s="110"/>
      <c r="S43" s="110"/>
      <c r="T43" s="110"/>
      <c r="U43" s="110"/>
      <c r="V43" s="211"/>
      <c r="W43" s="80"/>
    </row>
    <row r="44" spans="1:23" ht="20.25" customHeight="1">
      <c r="A44" s="333"/>
      <c r="B44" s="74"/>
      <c r="C44" s="94"/>
      <c r="D44" s="94"/>
      <c r="E44" s="94"/>
      <c r="F44" s="94"/>
      <c r="G44" s="94"/>
      <c r="H44" s="94"/>
      <c r="I44" s="94"/>
      <c r="J44" s="58"/>
      <c r="K44" s="59"/>
      <c r="L44" s="75"/>
      <c r="M44" s="77"/>
      <c r="N44" s="78"/>
      <c r="O44" s="91"/>
      <c r="P44" s="109"/>
      <c r="Q44" s="113"/>
      <c r="R44" s="110"/>
      <c r="S44" s="110"/>
      <c r="T44" s="110"/>
      <c r="U44" s="110"/>
      <c r="V44" s="211"/>
      <c r="W44" s="80"/>
    </row>
    <row r="45" spans="1:23" ht="20.25" customHeight="1">
      <c r="A45" s="333"/>
      <c r="B45" s="74"/>
      <c r="C45" s="94"/>
      <c r="D45" s="94"/>
      <c r="E45" s="94"/>
      <c r="F45" s="94"/>
      <c r="G45" s="94"/>
      <c r="H45" s="94"/>
      <c r="I45" s="94"/>
      <c r="J45" s="58"/>
      <c r="K45" s="59"/>
      <c r="L45" s="75"/>
      <c r="M45" s="77"/>
      <c r="N45" s="78"/>
      <c r="O45" s="91"/>
      <c r="P45" s="109"/>
      <c r="Q45" s="113"/>
      <c r="R45" s="110"/>
      <c r="S45" s="110"/>
      <c r="T45" s="110"/>
      <c r="U45" s="110"/>
      <c r="V45" s="211"/>
      <c r="W45" s="80"/>
    </row>
    <row r="46" spans="1:23" ht="20.25" customHeight="1">
      <c r="A46" s="333"/>
      <c r="B46" s="74"/>
      <c r="C46" s="94"/>
      <c r="D46" s="94"/>
      <c r="E46" s="94"/>
      <c r="F46" s="94"/>
      <c r="G46" s="94"/>
      <c r="H46" s="94"/>
      <c r="I46" s="94"/>
      <c r="J46" s="58"/>
      <c r="K46" s="59"/>
      <c r="L46" s="75"/>
      <c r="M46" s="77"/>
      <c r="N46" s="78"/>
      <c r="O46" s="91"/>
      <c r="P46" s="109"/>
      <c r="Q46" s="113"/>
      <c r="R46" s="110"/>
      <c r="S46" s="110"/>
      <c r="T46" s="110"/>
      <c r="U46" s="110"/>
      <c r="V46" s="211"/>
      <c r="W46" s="80"/>
    </row>
    <row r="47" spans="1:23" ht="20.25" customHeight="1">
      <c r="A47" s="333"/>
      <c r="B47" s="74"/>
      <c r="C47" s="94"/>
      <c r="D47" s="94"/>
      <c r="E47" s="94"/>
      <c r="F47" s="94"/>
      <c r="G47" s="94"/>
      <c r="H47" s="94"/>
      <c r="I47" s="94"/>
      <c r="J47" s="58"/>
      <c r="K47" s="59"/>
      <c r="L47" s="75"/>
      <c r="M47" s="77"/>
      <c r="N47" s="78"/>
      <c r="O47" s="91"/>
      <c r="P47" s="109"/>
      <c r="Q47" s="113"/>
      <c r="R47" s="110"/>
      <c r="S47" s="110"/>
      <c r="T47" s="110"/>
      <c r="U47" s="110"/>
      <c r="V47" s="211"/>
      <c r="W47" s="80"/>
    </row>
    <row r="48" spans="1:23" ht="20.25" customHeight="1">
      <c r="A48" s="333"/>
      <c r="B48" s="74"/>
      <c r="C48" s="94"/>
      <c r="D48" s="94"/>
      <c r="E48" s="94"/>
      <c r="F48" s="94"/>
      <c r="G48" s="94"/>
      <c r="H48" s="94"/>
      <c r="I48" s="94"/>
      <c r="J48" s="58"/>
      <c r="K48" s="59"/>
      <c r="L48" s="75"/>
      <c r="M48" s="77"/>
      <c r="N48" s="78"/>
      <c r="O48" s="91"/>
      <c r="P48" s="109"/>
      <c r="Q48" s="113"/>
      <c r="R48" s="110"/>
      <c r="S48" s="110"/>
      <c r="T48" s="110"/>
      <c r="U48" s="110"/>
      <c r="V48" s="211"/>
      <c r="W48" s="80"/>
    </row>
    <row r="49" spans="1:23" ht="20.25" customHeight="1">
      <c r="A49" s="333"/>
      <c r="B49" s="74"/>
      <c r="C49" s="94"/>
      <c r="D49" s="94"/>
      <c r="E49" s="94"/>
      <c r="F49" s="94"/>
      <c r="G49" s="94"/>
      <c r="H49" s="94"/>
      <c r="I49" s="94"/>
      <c r="J49" s="58"/>
      <c r="K49" s="59"/>
      <c r="L49" s="75"/>
      <c r="M49" s="77"/>
      <c r="N49" s="78"/>
      <c r="O49" s="91"/>
      <c r="P49" s="109"/>
      <c r="Q49" s="113"/>
      <c r="R49" s="110"/>
      <c r="S49" s="110"/>
      <c r="T49" s="110"/>
      <c r="U49" s="110"/>
      <c r="V49" s="211"/>
      <c r="W49" s="80"/>
    </row>
    <row r="50" spans="1:23" ht="20.25" customHeight="1">
      <c r="A50" s="333"/>
      <c r="B50" s="74"/>
      <c r="C50" s="94"/>
      <c r="D50" s="94"/>
      <c r="E50" s="94"/>
      <c r="F50" s="94"/>
      <c r="G50" s="94"/>
      <c r="H50" s="94"/>
      <c r="I50" s="94"/>
      <c r="J50" s="58"/>
      <c r="K50" s="59"/>
      <c r="L50" s="75"/>
      <c r="M50" s="77"/>
      <c r="N50" s="78"/>
      <c r="O50" s="91"/>
      <c r="P50" s="109"/>
      <c r="Q50" s="113"/>
      <c r="R50" s="110"/>
      <c r="S50" s="110"/>
      <c r="T50" s="110"/>
      <c r="U50" s="110"/>
      <c r="V50" s="211"/>
      <c r="W50" s="80"/>
    </row>
    <row r="51" spans="1:23" ht="20.25" customHeight="1">
      <c r="A51" s="333"/>
      <c r="B51" s="74"/>
      <c r="C51" s="94"/>
      <c r="D51" s="94"/>
      <c r="E51" s="94"/>
      <c r="F51" s="94"/>
      <c r="G51" s="94"/>
      <c r="H51" s="94"/>
      <c r="I51" s="94"/>
      <c r="J51" s="58"/>
      <c r="K51" s="59"/>
      <c r="L51" s="75"/>
      <c r="M51" s="77"/>
      <c r="N51" s="78"/>
      <c r="O51" s="91"/>
      <c r="P51" s="109"/>
      <c r="Q51" s="113"/>
      <c r="R51" s="110"/>
      <c r="S51" s="110"/>
      <c r="T51" s="110"/>
      <c r="U51" s="110"/>
      <c r="V51" s="211"/>
      <c r="W51" s="80"/>
    </row>
    <row r="52" spans="1:23" ht="20.25" customHeight="1">
      <c r="A52" s="333"/>
      <c r="B52" s="74"/>
      <c r="C52" s="94"/>
      <c r="D52" s="94"/>
      <c r="E52" s="94"/>
      <c r="F52" s="94"/>
      <c r="G52" s="94"/>
      <c r="H52" s="94"/>
      <c r="I52" s="94"/>
      <c r="J52" s="58"/>
      <c r="K52" s="59"/>
      <c r="L52" s="75"/>
      <c r="M52" s="77"/>
      <c r="N52" s="78"/>
      <c r="O52" s="91"/>
      <c r="P52" s="109"/>
      <c r="Q52" s="113"/>
      <c r="R52" s="110"/>
      <c r="S52" s="110"/>
      <c r="T52" s="110"/>
      <c r="U52" s="110"/>
      <c r="V52" s="211"/>
      <c r="W52" s="80"/>
    </row>
    <row r="53" spans="1:23" ht="20.25" customHeight="1">
      <c r="A53" s="333"/>
      <c r="B53" s="74"/>
      <c r="C53" s="94"/>
      <c r="D53" s="94"/>
      <c r="E53" s="94"/>
      <c r="F53" s="94"/>
      <c r="G53" s="94"/>
      <c r="H53" s="94"/>
      <c r="I53" s="94"/>
      <c r="J53" s="58"/>
      <c r="K53" s="59"/>
      <c r="L53" s="75"/>
      <c r="M53" s="77"/>
      <c r="N53" s="78"/>
      <c r="O53" s="91"/>
      <c r="P53" s="109"/>
      <c r="Q53" s="113"/>
      <c r="R53" s="110"/>
      <c r="S53" s="110"/>
      <c r="T53" s="110"/>
      <c r="U53" s="110"/>
      <c r="V53" s="211"/>
      <c r="W53" s="80"/>
    </row>
    <row r="54" spans="1:23" ht="20.25" customHeight="1">
      <c r="A54" s="333"/>
      <c r="B54" s="74"/>
      <c r="C54" s="94"/>
      <c r="D54" s="94"/>
      <c r="E54" s="94"/>
      <c r="F54" s="94"/>
      <c r="G54" s="94"/>
      <c r="H54" s="94"/>
      <c r="I54" s="94"/>
      <c r="J54" s="58"/>
      <c r="K54" s="59"/>
      <c r="L54" s="75"/>
      <c r="M54" s="77"/>
      <c r="N54" s="78"/>
      <c r="O54" s="91"/>
      <c r="P54" s="109"/>
      <c r="Q54" s="113"/>
      <c r="R54" s="110"/>
      <c r="S54" s="110"/>
      <c r="T54" s="110"/>
      <c r="U54" s="110"/>
      <c r="V54" s="211"/>
      <c r="W54" s="80"/>
    </row>
    <row r="55" spans="1:23" ht="20.25" customHeight="1">
      <c r="A55" s="333"/>
      <c r="B55" s="74"/>
      <c r="C55" s="94"/>
      <c r="D55" s="94"/>
      <c r="E55" s="94"/>
      <c r="F55" s="94"/>
      <c r="G55" s="94"/>
      <c r="H55" s="94"/>
      <c r="I55" s="94"/>
      <c r="J55" s="58"/>
      <c r="K55" s="59"/>
      <c r="L55" s="75"/>
      <c r="M55" s="77"/>
      <c r="N55" s="78"/>
      <c r="O55" s="91"/>
      <c r="P55" s="109"/>
      <c r="Q55" s="113"/>
      <c r="R55" s="110"/>
      <c r="S55" s="110"/>
      <c r="T55" s="110"/>
      <c r="U55" s="110"/>
      <c r="V55" s="211"/>
      <c r="W55" s="80"/>
    </row>
    <row r="56" spans="1:23" ht="20.25" customHeight="1">
      <c r="A56" s="333"/>
      <c r="B56" s="74"/>
      <c r="C56" s="94"/>
      <c r="D56" s="94"/>
      <c r="E56" s="94"/>
      <c r="F56" s="94"/>
      <c r="G56" s="94"/>
      <c r="H56" s="94"/>
      <c r="I56" s="94"/>
      <c r="J56" s="58"/>
      <c r="K56" s="59"/>
      <c r="L56" s="75"/>
      <c r="M56" s="77"/>
      <c r="N56" s="78"/>
      <c r="O56" s="91"/>
      <c r="P56" s="109"/>
      <c r="Q56" s="113"/>
      <c r="R56" s="110"/>
      <c r="S56" s="110"/>
      <c r="T56" s="110"/>
      <c r="U56" s="110"/>
      <c r="V56" s="211"/>
      <c r="W56" s="80"/>
    </row>
    <row r="57" spans="1:23" ht="20.25" customHeight="1">
      <c r="A57" s="333"/>
      <c r="B57" s="74"/>
      <c r="C57" s="94"/>
      <c r="D57" s="94"/>
      <c r="E57" s="94"/>
      <c r="F57" s="94"/>
      <c r="G57" s="94"/>
      <c r="H57" s="94"/>
      <c r="I57" s="94"/>
      <c r="J57" s="58"/>
      <c r="K57" s="59"/>
      <c r="L57" s="75"/>
      <c r="M57" s="77"/>
      <c r="N57" s="78"/>
      <c r="O57" s="91"/>
      <c r="P57" s="109"/>
      <c r="Q57" s="113"/>
      <c r="R57" s="110"/>
      <c r="S57" s="110"/>
      <c r="T57" s="110"/>
      <c r="U57" s="110"/>
      <c r="V57" s="211"/>
      <c r="W57" s="80"/>
    </row>
    <row r="58" spans="1:23" ht="20.25" customHeight="1">
      <c r="A58" s="333"/>
      <c r="B58" s="74"/>
      <c r="C58" s="94"/>
      <c r="D58" s="94"/>
      <c r="E58" s="94"/>
      <c r="F58" s="94"/>
      <c r="G58" s="94"/>
      <c r="H58" s="94"/>
      <c r="I58" s="94"/>
      <c r="J58" s="58"/>
      <c r="K58" s="59"/>
      <c r="L58" s="75"/>
      <c r="M58" s="77"/>
      <c r="N58" s="78"/>
      <c r="O58" s="91"/>
      <c r="P58" s="109"/>
      <c r="Q58" s="113"/>
      <c r="R58" s="110"/>
      <c r="S58" s="110"/>
      <c r="T58" s="110"/>
      <c r="U58" s="110"/>
      <c r="V58" s="211"/>
      <c r="W58" s="80"/>
    </row>
    <row r="59" spans="1:23" ht="20.25" customHeight="1">
      <c r="A59" s="333"/>
      <c r="B59" s="74"/>
      <c r="C59" s="94"/>
      <c r="D59" s="94"/>
      <c r="E59" s="94"/>
      <c r="F59" s="94"/>
      <c r="G59" s="94"/>
      <c r="H59" s="94"/>
      <c r="I59" s="94"/>
      <c r="J59" s="58"/>
      <c r="K59" s="59"/>
      <c r="L59" s="75"/>
      <c r="M59" s="77"/>
      <c r="N59" s="78"/>
      <c r="O59" s="91"/>
      <c r="P59" s="109"/>
      <c r="Q59" s="113"/>
      <c r="R59" s="110"/>
      <c r="S59" s="110"/>
      <c r="T59" s="110"/>
      <c r="U59" s="110"/>
      <c r="V59" s="211"/>
      <c r="W59" s="80"/>
    </row>
    <row r="60" spans="1:23" ht="20.25" customHeight="1">
      <c r="A60" s="333"/>
      <c r="B60" s="74"/>
      <c r="C60" s="94"/>
      <c r="D60" s="94"/>
      <c r="E60" s="94"/>
      <c r="F60" s="94"/>
      <c r="G60" s="94"/>
      <c r="H60" s="94"/>
      <c r="I60" s="94"/>
      <c r="J60" s="58"/>
      <c r="K60" s="59"/>
      <c r="L60" s="75"/>
      <c r="M60" s="77"/>
      <c r="N60" s="78"/>
      <c r="O60" s="91"/>
      <c r="P60" s="109"/>
      <c r="Q60" s="113"/>
      <c r="R60" s="110"/>
      <c r="S60" s="110"/>
      <c r="T60" s="110"/>
      <c r="U60" s="110"/>
      <c r="V60" s="211"/>
      <c r="W60" s="80"/>
    </row>
    <row r="61" spans="1:23" ht="20.25" customHeight="1">
      <c r="A61" s="333"/>
      <c r="B61" s="74"/>
      <c r="C61" s="94"/>
      <c r="D61" s="94"/>
      <c r="E61" s="94"/>
      <c r="F61" s="94"/>
      <c r="G61" s="94"/>
      <c r="H61" s="94"/>
      <c r="I61" s="94"/>
      <c r="J61" s="58"/>
      <c r="K61" s="59"/>
      <c r="L61" s="75"/>
      <c r="M61" s="77"/>
      <c r="N61" s="78"/>
      <c r="O61" s="91"/>
      <c r="P61" s="109"/>
      <c r="Q61" s="113"/>
      <c r="R61" s="110"/>
      <c r="S61" s="110"/>
      <c r="T61" s="110"/>
      <c r="U61" s="110"/>
      <c r="V61" s="211"/>
      <c r="W61" s="80"/>
    </row>
    <row r="62" spans="1:23" ht="20.25" customHeight="1">
      <c r="A62" s="333"/>
      <c r="B62" s="74"/>
      <c r="C62" s="94"/>
      <c r="D62" s="94"/>
      <c r="E62" s="94"/>
      <c r="F62" s="94"/>
      <c r="G62" s="94"/>
      <c r="H62" s="94"/>
      <c r="I62" s="94"/>
      <c r="J62" s="58"/>
      <c r="K62" s="59"/>
      <c r="L62" s="75"/>
      <c r="M62" s="77"/>
      <c r="N62" s="78"/>
      <c r="O62" s="91"/>
      <c r="P62" s="109"/>
      <c r="Q62" s="113"/>
      <c r="R62" s="110"/>
      <c r="S62" s="110"/>
      <c r="T62" s="110"/>
      <c r="U62" s="110"/>
      <c r="V62" s="211"/>
      <c r="W62" s="80"/>
    </row>
    <row r="63" spans="1:23" ht="20.25" customHeight="1">
      <c r="A63" s="333"/>
      <c r="B63" s="74"/>
      <c r="C63" s="94"/>
      <c r="D63" s="94"/>
      <c r="E63" s="94"/>
      <c r="F63" s="94"/>
      <c r="G63" s="94"/>
      <c r="H63" s="94"/>
      <c r="I63" s="94"/>
      <c r="J63" s="58"/>
      <c r="K63" s="59"/>
      <c r="L63" s="75"/>
      <c r="M63" s="77"/>
      <c r="N63" s="78"/>
      <c r="O63" s="91"/>
      <c r="P63" s="109"/>
      <c r="Q63" s="113"/>
      <c r="R63" s="110"/>
      <c r="S63" s="110"/>
      <c r="T63" s="110"/>
      <c r="U63" s="110"/>
      <c r="V63" s="211"/>
      <c r="W63" s="80"/>
    </row>
    <row r="64" spans="1:23" ht="20.25" customHeight="1">
      <c r="A64" s="333"/>
      <c r="B64" s="74"/>
      <c r="C64" s="94"/>
      <c r="D64" s="94"/>
      <c r="E64" s="94"/>
      <c r="F64" s="94"/>
      <c r="G64" s="94"/>
      <c r="H64" s="94"/>
      <c r="I64" s="94"/>
      <c r="J64" s="58"/>
      <c r="K64" s="59"/>
      <c r="L64" s="75"/>
      <c r="M64" s="77"/>
      <c r="N64" s="78"/>
      <c r="O64" s="91"/>
      <c r="P64" s="109"/>
      <c r="Q64" s="113"/>
      <c r="R64" s="110"/>
      <c r="S64" s="110"/>
      <c r="T64" s="110"/>
      <c r="U64" s="110"/>
      <c r="V64" s="211"/>
      <c r="W64" s="80"/>
    </row>
    <row r="65" spans="1:23" ht="20.25" customHeight="1">
      <c r="A65" s="333"/>
      <c r="B65" s="74"/>
      <c r="C65" s="94"/>
      <c r="D65" s="94"/>
      <c r="E65" s="94"/>
      <c r="F65" s="94"/>
      <c r="G65" s="94"/>
      <c r="H65" s="94"/>
      <c r="I65" s="94"/>
      <c r="J65" s="58"/>
      <c r="K65" s="59"/>
      <c r="L65" s="75"/>
      <c r="M65" s="77"/>
      <c r="N65" s="78"/>
      <c r="O65" s="91"/>
      <c r="P65" s="109"/>
      <c r="Q65" s="113"/>
      <c r="R65" s="110"/>
      <c r="S65" s="110"/>
      <c r="T65" s="110"/>
      <c r="U65" s="110"/>
      <c r="V65" s="211"/>
      <c r="W65" s="80"/>
    </row>
    <row r="66" spans="1:23" ht="20.25" customHeight="1">
      <c r="A66" s="333"/>
      <c r="B66" s="74"/>
      <c r="C66" s="94"/>
      <c r="D66" s="94"/>
      <c r="E66" s="94"/>
      <c r="F66" s="94"/>
      <c r="G66" s="94"/>
      <c r="H66" s="94"/>
      <c r="I66" s="94"/>
      <c r="J66" s="58"/>
      <c r="K66" s="59"/>
      <c r="L66" s="75"/>
      <c r="M66" s="77"/>
      <c r="N66" s="78"/>
      <c r="O66" s="91"/>
      <c r="P66" s="109"/>
      <c r="Q66" s="113"/>
      <c r="R66" s="110"/>
      <c r="S66" s="110"/>
      <c r="T66" s="110"/>
      <c r="U66" s="110"/>
      <c r="V66" s="211"/>
      <c r="W66" s="80"/>
    </row>
    <row r="67" spans="1:23" ht="20.25" customHeight="1">
      <c r="A67" s="333"/>
      <c r="B67" s="74"/>
      <c r="C67" s="94"/>
      <c r="D67" s="94"/>
      <c r="E67" s="94"/>
      <c r="F67" s="94"/>
      <c r="G67" s="94"/>
      <c r="H67" s="94"/>
      <c r="I67" s="94"/>
      <c r="J67" s="58"/>
      <c r="K67" s="59"/>
      <c r="L67" s="75"/>
      <c r="M67" s="77"/>
      <c r="N67" s="78"/>
      <c r="O67" s="91"/>
      <c r="P67" s="109"/>
      <c r="Q67" s="113"/>
      <c r="R67" s="110"/>
      <c r="S67" s="110"/>
      <c r="T67" s="110"/>
      <c r="U67" s="110"/>
      <c r="V67" s="211"/>
      <c r="W67" s="80"/>
    </row>
    <row r="68" spans="1:23" ht="20.25" customHeight="1">
      <c r="A68" s="333"/>
      <c r="B68" s="74"/>
      <c r="C68" s="94"/>
      <c r="D68" s="94"/>
      <c r="E68" s="94"/>
      <c r="F68" s="94"/>
      <c r="G68" s="94"/>
      <c r="H68" s="94"/>
      <c r="I68" s="94"/>
      <c r="J68" s="58"/>
      <c r="K68" s="59"/>
      <c r="L68" s="75"/>
      <c r="M68" s="77"/>
      <c r="N68" s="78"/>
      <c r="O68" s="91"/>
      <c r="P68" s="109"/>
      <c r="Q68" s="113"/>
      <c r="R68" s="110"/>
      <c r="S68" s="110"/>
      <c r="T68" s="110"/>
      <c r="U68" s="110"/>
      <c r="V68" s="211"/>
      <c r="W68" s="80"/>
    </row>
    <row r="69" spans="1:23" ht="20.25" customHeight="1">
      <c r="A69" s="333"/>
      <c r="B69" s="74"/>
      <c r="C69" s="94"/>
      <c r="D69" s="94"/>
      <c r="E69" s="94"/>
      <c r="F69" s="94"/>
      <c r="G69" s="94"/>
      <c r="H69" s="94"/>
      <c r="I69" s="94"/>
      <c r="J69" s="58"/>
      <c r="K69" s="59"/>
      <c r="L69" s="75"/>
      <c r="M69" s="77"/>
      <c r="N69" s="78"/>
      <c r="O69" s="91"/>
      <c r="P69" s="109"/>
      <c r="Q69" s="113"/>
      <c r="R69" s="110"/>
      <c r="S69" s="110"/>
      <c r="T69" s="110"/>
      <c r="U69" s="110"/>
      <c r="V69" s="211"/>
      <c r="W69" s="80"/>
    </row>
    <row r="70" spans="1:23" ht="20.25" customHeight="1">
      <c r="A70" s="333"/>
      <c r="B70" s="74"/>
      <c r="C70" s="94"/>
      <c r="D70" s="94"/>
      <c r="E70" s="94"/>
      <c r="F70" s="94"/>
      <c r="G70" s="94"/>
      <c r="H70" s="94"/>
      <c r="I70" s="94"/>
      <c r="J70" s="58"/>
      <c r="K70" s="59"/>
      <c r="L70" s="75"/>
      <c r="M70" s="77"/>
      <c r="N70" s="78"/>
      <c r="O70" s="91"/>
      <c r="P70" s="109"/>
      <c r="Q70" s="113"/>
      <c r="R70" s="110"/>
      <c r="S70" s="110"/>
      <c r="T70" s="110"/>
      <c r="U70" s="110"/>
      <c r="V70" s="211"/>
      <c r="W70" s="80"/>
    </row>
    <row r="71" spans="1:23" ht="20.25" customHeight="1">
      <c r="A71" s="333"/>
      <c r="B71" s="74"/>
      <c r="C71" s="94"/>
      <c r="D71" s="94"/>
      <c r="E71" s="94"/>
      <c r="F71" s="94"/>
      <c r="G71" s="94"/>
      <c r="H71" s="94"/>
      <c r="I71" s="94"/>
      <c r="J71" s="58"/>
      <c r="K71" s="59"/>
      <c r="L71" s="75"/>
      <c r="M71" s="77"/>
      <c r="N71" s="78"/>
      <c r="O71" s="91"/>
      <c r="P71" s="109"/>
      <c r="Q71" s="113"/>
      <c r="R71" s="110"/>
      <c r="S71" s="110"/>
      <c r="T71" s="110"/>
      <c r="U71" s="110"/>
      <c r="V71" s="211"/>
      <c r="W71" s="80"/>
    </row>
    <row r="72" spans="1:23" ht="20.25" customHeight="1">
      <c r="A72" s="333"/>
      <c r="B72" s="74"/>
      <c r="C72" s="94"/>
      <c r="D72" s="94"/>
      <c r="E72" s="94"/>
      <c r="F72" s="94"/>
      <c r="G72" s="94"/>
      <c r="H72" s="94"/>
      <c r="I72" s="94"/>
      <c r="J72" s="58"/>
      <c r="K72" s="59"/>
      <c r="L72" s="75"/>
      <c r="M72" s="77"/>
      <c r="N72" s="78"/>
      <c r="O72" s="91"/>
      <c r="P72" s="109"/>
      <c r="Q72" s="113"/>
      <c r="R72" s="110"/>
      <c r="S72" s="110"/>
      <c r="T72" s="110"/>
      <c r="U72" s="110"/>
      <c r="V72" s="211"/>
      <c r="W72" s="80"/>
    </row>
    <row r="73" spans="1:23" ht="20.25" customHeight="1">
      <c r="A73" s="333"/>
      <c r="B73" s="74"/>
      <c r="C73" s="94"/>
      <c r="D73" s="94"/>
      <c r="E73" s="94"/>
      <c r="F73" s="94"/>
      <c r="G73" s="94"/>
      <c r="H73" s="94"/>
      <c r="I73" s="94"/>
      <c r="J73" s="58"/>
      <c r="K73" s="59"/>
      <c r="L73" s="75"/>
      <c r="M73" s="77"/>
      <c r="N73" s="78"/>
      <c r="O73" s="91"/>
      <c r="P73" s="109"/>
      <c r="Q73" s="113"/>
      <c r="R73" s="110"/>
      <c r="S73" s="110"/>
      <c r="T73" s="110"/>
      <c r="U73" s="110"/>
      <c r="V73" s="211"/>
      <c r="W73" s="80"/>
    </row>
    <row r="74" spans="1:23" ht="20.25" customHeight="1">
      <c r="A74" s="333"/>
      <c r="B74" s="74"/>
      <c r="C74" s="94"/>
      <c r="D74" s="94"/>
      <c r="E74" s="94"/>
      <c r="F74" s="94"/>
      <c r="G74" s="94"/>
      <c r="H74" s="94"/>
      <c r="I74" s="94"/>
      <c r="J74" s="58"/>
      <c r="K74" s="59"/>
      <c r="L74" s="75"/>
      <c r="M74" s="77"/>
      <c r="N74" s="78"/>
      <c r="O74" s="91"/>
      <c r="P74" s="109"/>
      <c r="Q74" s="113"/>
      <c r="R74" s="110"/>
      <c r="S74" s="110"/>
      <c r="T74" s="110"/>
      <c r="U74" s="110"/>
      <c r="V74" s="211"/>
      <c r="W74" s="80"/>
    </row>
    <row r="75" spans="1:23" ht="20.25" customHeight="1">
      <c r="A75" s="333"/>
      <c r="B75" s="74"/>
      <c r="C75" s="94"/>
      <c r="D75" s="94"/>
      <c r="E75" s="94"/>
      <c r="F75" s="94"/>
      <c r="G75" s="94"/>
      <c r="H75" s="94"/>
      <c r="I75" s="94"/>
      <c r="J75" s="58"/>
      <c r="K75" s="59"/>
      <c r="L75" s="75"/>
      <c r="M75" s="77"/>
      <c r="N75" s="78"/>
      <c r="O75" s="91"/>
      <c r="P75" s="109"/>
      <c r="Q75" s="113"/>
      <c r="R75" s="110"/>
      <c r="S75" s="110"/>
      <c r="T75" s="110"/>
      <c r="U75" s="110"/>
      <c r="V75" s="211"/>
      <c r="W75" s="80"/>
    </row>
    <row r="76" spans="1:23" ht="20.25" customHeight="1">
      <c r="A76" s="333"/>
      <c r="B76" s="74"/>
      <c r="C76" s="94"/>
      <c r="D76" s="94"/>
      <c r="E76" s="94"/>
      <c r="F76" s="94"/>
      <c r="G76" s="94"/>
      <c r="H76" s="94"/>
      <c r="I76" s="94"/>
      <c r="J76" s="58"/>
      <c r="K76" s="59"/>
      <c r="L76" s="75"/>
      <c r="M76" s="77"/>
      <c r="N76" s="78"/>
      <c r="O76" s="91"/>
      <c r="P76" s="109"/>
      <c r="Q76" s="113"/>
      <c r="R76" s="110"/>
      <c r="S76" s="110"/>
      <c r="T76" s="110"/>
      <c r="U76" s="110"/>
      <c r="V76" s="211"/>
      <c r="W76" s="80"/>
    </row>
    <row r="77" spans="1:23" ht="20.25" customHeight="1">
      <c r="A77" s="333"/>
      <c r="B77" s="74"/>
      <c r="C77" s="94"/>
      <c r="D77" s="94"/>
      <c r="E77" s="94"/>
      <c r="F77" s="94"/>
      <c r="G77" s="94"/>
      <c r="H77" s="94"/>
      <c r="I77" s="94"/>
      <c r="J77" s="58"/>
      <c r="K77" s="59"/>
      <c r="L77" s="75"/>
      <c r="M77" s="77"/>
      <c r="N77" s="78"/>
      <c r="O77" s="91"/>
      <c r="P77" s="109"/>
      <c r="Q77" s="113"/>
      <c r="R77" s="110"/>
      <c r="S77" s="110"/>
      <c r="T77" s="110"/>
      <c r="U77" s="110"/>
      <c r="V77" s="211"/>
      <c r="W77" s="80"/>
    </row>
    <row r="78" spans="1:23" ht="20.25" customHeight="1">
      <c r="A78" s="333"/>
      <c r="B78" s="74"/>
      <c r="C78" s="94"/>
      <c r="D78" s="94"/>
      <c r="E78" s="94"/>
      <c r="F78" s="94"/>
      <c r="G78" s="94"/>
      <c r="H78" s="94"/>
      <c r="I78" s="94"/>
      <c r="J78" s="58"/>
      <c r="K78" s="59"/>
      <c r="L78" s="75"/>
      <c r="M78" s="77"/>
      <c r="N78" s="78"/>
      <c r="O78" s="91"/>
      <c r="P78" s="109"/>
      <c r="Q78" s="113"/>
      <c r="R78" s="110"/>
      <c r="S78" s="110"/>
      <c r="T78" s="110"/>
      <c r="U78" s="110"/>
      <c r="V78" s="211"/>
      <c r="W78" s="80"/>
    </row>
    <row r="79" spans="1:23" ht="20.25" customHeight="1">
      <c r="A79" s="333"/>
      <c r="B79" s="74"/>
      <c r="C79" s="94"/>
      <c r="D79" s="94"/>
      <c r="E79" s="94"/>
      <c r="F79" s="94"/>
      <c r="G79" s="94"/>
      <c r="H79" s="94"/>
      <c r="I79" s="94"/>
      <c r="J79" s="58"/>
      <c r="K79" s="59"/>
      <c r="L79" s="75"/>
      <c r="M79" s="77"/>
      <c r="N79" s="78"/>
      <c r="O79" s="91"/>
      <c r="P79" s="109"/>
      <c r="Q79" s="113"/>
      <c r="R79" s="110"/>
      <c r="S79" s="110"/>
      <c r="T79" s="110"/>
      <c r="U79" s="110"/>
      <c r="V79" s="211"/>
      <c r="W79" s="80"/>
    </row>
    <row r="80" spans="1:23" ht="20.25" customHeight="1">
      <c r="A80" s="333"/>
      <c r="B80" s="74"/>
      <c r="C80" s="94"/>
      <c r="D80" s="94"/>
      <c r="E80" s="94"/>
      <c r="F80" s="94"/>
      <c r="G80" s="94"/>
      <c r="H80" s="94"/>
      <c r="I80" s="94"/>
      <c r="J80" s="58"/>
      <c r="K80" s="59"/>
      <c r="L80" s="75"/>
      <c r="M80" s="77"/>
      <c r="N80" s="78"/>
      <c r="O80" s="91"/>
      <c r="P80" s="109"/>
      <c r="Q80" s="113"/>
      <c r="R80" s="110"/>
      <c r="S80" s="110"/>
      <c r="T80" s="110"/>
      <c r="U80" s="110"/>
      <c r="V80" s="211"/>
      <c r="W80" s="80"/>
    </row>
    <row r="81" spans="1:23" ht="20.25" customHeight="1">
      <c r="A81" s="333"/>
      <c r="B81" s="74"/>
      <c r="C81" s="94"/>
      <c r="D81" s="94"/>
      <c r="E81" s="94"/>
      <c r="F81" s="94"/>
      <c r="G81" s="94"/>
      <c r="H81" s="94"/>
      <c r="I81" s="94"/>
      <c r="J81" s="58"/>
      <c r="K81" s="59"/>
      <c r="L81" s="75"/>
      <c r="M81" s="77"/>
      <c r="N81" s="78"/>
      <c r="O81" s="91"/>
      <c r="P81" s="109"/>
      <c r="Q81" s="113"/>
      <c r="R81" s="110"/>
      <c r="S81" s="110"/>
      <c r="T81" s="110"/>
      <c r="U81" s="110"/>
      <c r="V81" s="211"/>
      <c r="W81" s="80"/>
    </row>
    <row r="82" spans="1:23" ht="20.25" customHeight="1">
      <c r="A82" s="333"/>
      <c r="B82" s="74"/>
      <c r="C82" s="94"/>
      <c r="D82" s="94"/>
      <c r="E82" s="94"/>
      <c r="F82" s="94"/>
      <c r="G82" s="94"/>
      <c r="H82" s="94"/>
      <c r="I82" s="94"/>
      <c r="J82" s="58"/>
      <c r="K82" s="59"/>
      <c r="L82" s="75"/>
      <c r="M82" s="77"/>
      <c r="N82" s="78"/>
      <c r="O82" s="91"/>
      <c r="P82" s="109"/>
      <c r="Q82" s="113"/>
      <c r="R82" s="110"/>
      <c r="S82" s="110"/>
      <c r="T82" s="110"/>
      <c r="U82" s="110"/>
      <c r="V82" s="211"/>
      <c r="W82" s="80"/>
    </row>
    <row r="83" spans="1:23" ht="20.25" customHeight="1">
      <c r="A83" s="333"/>
      <c r="B83" s="74"/>
      <c r="C83" s="94"/>
      <c r="D83" s="94"/>
      <c r="E83" s="94"/>
      <c r="F83" s="94"/>
      <c r="G83" s="94"/>
      <c r="H83" s="94"/>
      <c r="I83" s="94"/>
      <c r="J83" s="58"/>
      <c r="K83" s="59"/>
      <c r="L83" s="75"/>
      <c r="M83" s="77"/>
      <c r="N83" s="78"/>
      <c r="O83" s="91"/>
      <c r="P83" s="109"/>
      <c r="Q83" s="113"/>
      <c r="R83" s="110"/>
      <c r="S83" s="110"/>
      <c r="T83" s="110"/>
      <c r="U83" s="110"/>
      <c r="V83" s="211"/>
      <c r="W83" s="80"/>
    </row>
    <row r="84" spans="1:23" ht="20.25" customHeight="1">
      <c r="A84" s="333"/>
      <c r="B84" s="74"/>
      <c r="C84" s="94"/>
      <c r="D84" s="94"/>
      <c r="E84" s="94"/>
      <c r="F84" s="94"/>
      <c r="G84" s="94"/>
      <c r="H84" s="94"/>
      <c r="I84" s="94"/>
      <c r="J84" s="58"/>
      <c r="K84" s="59"/>
      <c r="L84" s="75"/>
      <c r="M84" s="77"/>
      <c r="N84" s="78"/>
      <c r="O84" s="91"/>
      <c r="P84" s="109"/>
      <c r="Q84" s="113"/>
      <c r="R84" s="110"/>
      <c r="S84" s="110"/>
      <c r="T84" s="110"/>
      <c r="U84" s="110"/>
      <c r="V84" s="211"/>
      <c r="W84" s="80"/>
    </row>
    <row r="85" spans="1:23" ht="20.25" customHeight="1">
      <c r="A85" s="333"/>
      <c r="B85" s="74"/>
      <c r="C85" s="94"/>
      <c r="D85" s="94"/>
      <c r="E85" s="94"/>
      <c r="F85" s="94"/>
      <c r="G85" s="94"/>
      <c r="H85" s="94"/>
      <c r="I85" s="94"/>
      <c r="J85" s="58"/>
      <c r="K85" s="59"/>
      <c r="L85" s="75"/>
      <c r="M85" s="77"/>
      <c r="N85" s="78"/>
      <c r="O85" s="91"/>
      <c r="P85" s="109"/>
      <c r="Q85" s="113"/>
      <c r="R85" s="110"/>
      <c r="S85" s="110"/>
      <c r="T85" s="110"/>
      <c r="U85" s="110"/>
      <c r="V85" s="211"/>
      <c r="W85" s="80"/>
    </row>
    <row r="86" spans="1:23" ht="20.25" customHeight="1">
      <c r="A86" s="333"/>
      <c r="B86" s="74"/>
      <c r="C86" s="94"/>
      <c r="D86" s="94"/>
      <c r="E86" s="94"/>
      <c r="F86" s="94"/>
      <c r="G86" s="94"/>
      <c r="H86" s="94"/>
      <c r="I86" s="94"/>
      <c r="J86" s="58"/>
      <c r="K86" s="59"/>
      <c r="L86" s="75"/>
      <c r="M86" s="77"/>
      <c r="N86" s="78"/>
      <c r="O86" s="91"/>
      <c r="P86" s="109"/>
      <c r="Q86" s="113"/>
      <c r="R86" s="110"/>
      <c r="S86" s="110"/>
      <c r="T86" s="110"/>
      <c r="U86" s="110"/>
      <c r="V86" s="211"/>
      <c r="W86" s="80"/>
    </row>
    <row r="87" spans="1:23" ht="20.25" customHeight="1">
      <c r="A87" s="333"/>
      <c r="B87" s="74"/>
      <c r="C87" s="94"/>
      <c r="D87" s="94"/>
      <c r="E87" s="94"/>
      <c r="F87" s="94"/>
      <c r="G87" s="94"/>
      <c r="H87" s="94"/>
      <c r="I87" s="94"/>
      <c r="J87" s="58"/>
      <c r="K87" s="59"/>
      <c r="L87" s="75"/>
      <c r="M87" s="77"/>
      <c r="N87" s="78"/>
      <c r="O87" s="91"/>
      <c r="P87" s="109"/>
      <c r="Q87" s="113"/>
      <c r="R87" s="110"/>
      <c r="S87" s="110"/>
      <c r="T87" s="110"/>
      <c r="U87" s="110"/>
      <c r="V87" s="211"/>
      <c r="W87" s="80"/>
    </row>
    <row r="88" spans="1:23" ht="20.25" customHeight="1">
      <c r="A88" s="333"/>
      <c r="B88" s="74"/>
      <c r="C88" s="94"/>
      <c r="D88" s="94"/>
      <c r="E88" s="94"/>
      <c r="F88" s="94"/>
      <c r="G88" s="94"/>
      <c r="H88" s="94"/>
      <c r="I88" s="94"/>
      <c r="J88" s="58"/>
      <c r="K88" s="59"/>
      <c r="L88" s="75"/>
      <c r="M88" s="77"/>
      <c r="N88" s="78"/>
      <c r="O88" s="91"/>
      <c r="P88" s="109"/>
      <c r="Q88" s="113"/>
      <c r="R88" s="110"/>
      <c r="S88" s="110"/>
      <c r="T88" s="110"/>
      <c r="U88" s="110"/>
      <c r="V88" s="211"/>
      <c r="W88" s="80"/>
    </row>
    <row r="89" spans="1:23" ht="20.25" customHeight="1">
      <c r="A89" s="333"/>
      <c r="B89" s="74"/>
      <c r="C89" s="94"/>
      <c r="D89" s="94"/>
      <c r="E89" s="94"/>
      <c r="F89" s="94"/>
      <c r="G89" s="94"/>
      <c r="H89" s="94"/>
      <c r="I89" s="94"/>
      <c r="J89" s="58"/>
      <c r="K89" s="59"/>
      <c r="L89" s="75"/>
      <c r="M89" s="77"/>
      <c r="N89" s="78"/>
      <c r="O89" s="91"/>
      <c r="P89" s="109"/>
      <c r="Q89" s="113"/>
      <c r="R89" s="110"/>
      <c r="S89" s="110"/>
      <c r="T89" s="110"/>
      <c r="U89" s="110"/>
      <c r="V89" s="211"/>
      <c r="W89" s="80"/>
    </row>
    <row r="90" spans="1:23" ht="20.25" customHeight="1">
      <c r="A90" s="333"/>
      <c r="B90" s="74"/>
      <c r="C90" s="94"/>
      <c r="D90" s="94"/>
      <c r="E90" s="94"/>
      <c r="F90" s="94"/>
      <c r="G90" s="94"/>
      <c r="H90" s="94"/>
      <c r="I90" s="94"/>
      <c r="J90" s="58"/>
      <c r="K90" s="59"/>
      <c r="L90" s="75"/>
      <c r="M90" s="77"/>
      <c r="N90" s="78"/>
      <c r="O90" s="91"/>
      <c r="P90" s="109"/>
      <c r="Q90" s="113"/>
      <c r="R90" s="110"/>
      <c r="S90" s="110"/>
      <c r="T90" s="110"/>
      <c r="U90" s="110"/>
      <c r="V90" s="211"/>
      <c r="W90" s="80"/>
    </row>
    <row r="91" spans="1:23" ht="20.25" customHeight="1">
      <c r="A91" s="333"/>
      <c r="B91" s="74"/>
      <c r="C91" s="94"/>
      <c r="D91" s="94"/>
      <c r="E91" s="94"/>
      <c r="F91" s="94"/>
      <c r="G91" s="94"/>
      <c r="H91" s="94"/>
      <c r="I91" s="94"/>
      <c r="J91" s="58"/>
      <c r="K91" s="59"/>
      <c r="L91" s="75"/>
      <c r="M91" s="77"/>
      <c r="N91" s="78"/>
      <c r="O91" s="91"/>
      <c r="P91" s="109"/>
      <c r="Q91" s="113"/>
      <c r="R91" s="110"/>
      <c r="S91" s="110"/>
      <c r="T91" s="110"/>
      <c r="U91" s="110"/>
      <c r="V91" s="211"/>
      <c r="W91" s="80"/>
    </row>
    <row r="92" spans="1:23" ht="20.25" customHeight="1">
      <c r="A92" s="333"/>
      <c r="B92" s="74"/>
      <c r="C92" s="94"/>
      <c r="D92" s="94"/>
      <c r="E92" s="94"/>
      <c r="F92" s="94"/>
      <c r="G92" s="94"/>
      <c r="H92" s="94"/>
      <c r="I92" s="94"/>
      <c r="J92" s="58"/>
      <c r="K92" s="59"/>
      <c r="L92" s="75"/>
      <c r="M92" s="77"/>
      <c r="N92" s="78"/>
      <c r="O92" s="91"/>
      <c r="P92" s="109"/>
      <c r="Q92" s="113"/>
      <c r="R92" s="110"/>
      <c r="S92" s="110"/>
      <c r="T92" s="110"/>
      <c r="U92" s="110"/>
      <c r="V92" s="211"/>
      <c r="W92" s="80"/>
    </row>
    <row r="93" spans="1:23" ht="20.25" customHeight="1">
      <c r="A93" s="333"/>
      <c r="B93" s="74"/>
      <c r="C93" s="94"/>
      <c r="D93" s="94"/>
      <c r="E93" s="94"/>
      <c r="F93" s="94"/>
      <c r="G93" s="94"/>
      <c r="H93" s="94"/>
      <c r="I93" s="94"/>
      <c r="J93" s="58"/>
      <c r="K93" s="59"/>
      <c r="L93" s="75"/>
      <c r="M93" s="77"/>
      <c r="N93" s="78"/>
      <c r="O93" s="91"/>
      <c r="P93" s="109"/>
      <c r="Q93" s="113"/>
      <c r="R93" s="110"/>
      <c r="S93" s="110"/>
      <c r="T93" s="110"/>
      <c r="U93" s="110"/>
      <c r="V93" s="211"/>
      <c r="W93" s="80"/>
    </row>
    <row r="94" spans="1:23" ht="20.25" customHeight="1">
      <c r="A94" s="333"/>
      <c r="B94" s="74"/>
      <c r="C94" s="94"/>
      <c r="D94" s="94"/>
      <c r="E94" s="94"/>
      <c r="F94" s="94"/>
      <c r="G94" s="94"/>
      <c r="H94" s="94"/>
      <c r="I94" s="94"/>
      <c r="J94" s="58"/>
      <c r="K94" s="59"/>
      <c r="L94" s="75"/>
      <c r="M94" s="77"/>
      <c r="N94" s="78"/>
      <c r="O94" s="91"/>
      <c r="P94" s="109"/>
      <c r="Q94" s="113"/>
      <c r="R94" s="110"/>
      <c r="S94" s="110"/>
      <c r="T94" s="110"/>
      <c r="U94" s="110"/>
      <c r="V94" s="211"/>
      <c r="W94" s="80"/>
    </row>
    <row r="95" spans="1:23" ht="20.25" customHeight="1">
      <c r="A95" s="333"/>
      <c r="B95" s="74"/>
      <c r="C95" s="94"/>
      <c r="D95" s="94"/>
      <c r="E95" s="94"/>
      <c r="F95" s="94"/>
      <c r="G95" s="94"/>
      <c r="H95" s="94"/>
      <c r="I95" s="94"/>
      <c r="J95" s="58"/>
      <c r="K95" s="59"/>
      <c r="L95" s="75"/>
      <c r="M95" s="77"/>
      <c r="N95" s="78"/>
      <c r="O95" s="91"/>
      <c r="P95" s="109"/>
      <c r="Q95" s="113"/>
      <c r="R95" s="110"/>
      <c r="S95" s="110"/>
      <c r="T95" s="110"/>
      <c r="U95" s="110"/>
      <c r="V95" s="211"/>
      <c r="W95" s="80"/>
    </row>
    <row r="96" spans="1:23" ht="20.25" customHeight="1">
      <c r="A96" s="333"/>
      <c r="B96" s="74"/>
      <c r="C96" s="94"/>
      <c r="D96" s="94"/>
      <c r="E96" s="94"/>
      <c r="F96" s="94"/>
      <c r="G96" s="94"/>
      <c r="H96" s="94"/>
      <c r="I96" s="94"/>
      <c r="J96" s="58"/>
      <c r="K96" s="59"/>
      <c r="L96" s="75"/>
      <c r="M96" s="77"/>
      <c r="N96" s="78"/>
      <c r="O96" s="91"/>
      <c r="P96" s="109"/>
      <c r="Q96" s="113"/>
      <c r="R96" s="110"/>
      <c r="S96" s="110"/>
      <c r="T96" s="110"/>
      <c r="U96" s="110"/>
      <c r="V96" s="211"/>
      <c r="W96" s="80"/>
    </row>
    <row r="97" spans="1:23" ht="20.25" customHeight="1">
      <c r="A97" s="333"/>
      <c r="B97" s="74"/>
      <c r="C97" s="94"/>
      <c r="D97" s="94"/>
      <c r="E97" s="94"/>
      <c r="F97" s="94"/>
      <c r="G97" s="94"/>
      <c r="H97" s="94"/>
      <c r="I97" s="94"/>
      <c r="J97" s="58"/>
      <c r="K97" s="59"/>
      <c r="L97" s="75"/>
      <c r="M97" s="77"/>
      <c r="N97" s="78"/>
      <c r="O97" s="91"/>
      <c r="P97" s="109"/>
      <c r="Q97" s="113"/>
      <c r="R97" s="110"/>
      <c r="S97" s="110"/>
      <c r="T97" s="110"/>
      <c r="U97" s="110"/>
      <c r="V97" s="211"/>
      <c r="W97" s="80"/>
    </row>
    <row r="98" spans="1:23" ht="20.25" customHeight="1">
      <c r="A98" s="333"/>
      <c r="B98" s="74"/>
      <c r="C98" s="94"/>
      <c r="D98" s="94"/>
      <c r="E98" s="94"/>
      <c r="F98" s="94"/>
      <c r="G98" s="94"/>
      <c r="H98" s="94"/>
      <c r="I98" s="94"/>
      <c r="J98" s="58"/>
      <c r="K98" s="59"/>
      <c r="L98" s="75"/>
      <c r="M98" s="77"/>
      <c r="N98" s="78"/>
      <c r="O98" s="91"/>
      <c r="P98" s="109"/>
      <c r="Q98" s="113"/>
      <c r="R98" s="110"/>
      <c r="S98" s="110"/>
      <c r="T98" s="110"/>
      <c r="U98" s="110"/>
      <c r="V98" s="211"/>
      <c r="W98" s="80"/>
    </row>
    <row r="99" spans="1:23" ht="20.25" customHeight="1">
      <c r="A99" s="333"/>
      <c r="B99" s="74"/>
      <c r="C99" s="94"/>
      <c r="D99" s="94"/>
      <c r="E99" s="94"/>
      <c r="F99" s="94"/>
      <c r="G99" s="94"/>
      <c r="H99" s="94"/>
      <c r="I99" s="94"/>
      <c r="J99" s="58"/>
      <c r="K99" s="59"/>
      <c r="L99" s="75"/>
      <c r="M99" s="77"/>
      <c r="N99" s="78"/>
      <c r="O99" s="91"/>
      <c r="P99" s="109"/>
      <c r="Q99" s="113"/>
      <c r="R99" s="110"/>
      <c r="S99" s="110"/>
      <c r="T99" s="110"/>
      <c r="U99" s="110"/>
      <c r="V99" s="211"/>
      <c r="W99" s="80"/>
    </row>
    <row r="100" spans="1:23" ht="20.25" customHeight="1">
      <c r="A100" s="333"/>
      <c r="B100" s="74"/>
      <c r="C100" s="94"/>
      <c r="D100" s="94"/>
      <c r="E100" s="94"/>
      <c r="F100" s="94"/>
      <c r="G100" s="94"/>
      <c r="H100" s="94"/>
      <c r="I100" s="94"/>
      <c r="J100" s="58"/>
      <c r="K100" s="59"/>
      <c r="L100" s="75"/>
      <c r="M100" s="77"/>
      <c r="N100" s="78"/>
      <c r="O100" s="91"/>
      <c r="P100" s="109"/>
      <c r="Q100" s="110"/>
      <c r="R100" s="110"/>
      <c r="S100" s="110"/>
      <c r="T100" s="110"/>
      <c r="U100" s="110"/>
      <c r="V100" s="211"/>
      <c r="W100" s="80"/>
    </row>
    <row r="101" spans="1:23" ht="20.25" customHeight="1">
      <c r="A101" s="333"/>
      <c r="B101" s="74"/>
      <c r="C101" s="94"/>
      <c r="D101" s="94"/>
      <c r="E101" s="94"/>
      <c r="F101" s="94"/>
      <c r="G101" s="94"/>
      <c r="H101" s="94"/>
      <c r="I101" s="94"/>
      <c r="J101" s="58"/>
      <c r="K101" s="59"/>
      <c r="L101" s="75"/>
      <c r="M101" s="77"/>
      <c r="N101" s="78"/>
      <c r="O101" s="91"/>
      <c r="P101" s="109"/>
      <c r="Q101" s="110"/>
      <c r="R101" s="110"/>
      <c r="S101" s="110"/>
      <c r="T101" s="110"/>
      <c r="U101" s="110"/>
      <c r="V101" s="211"/>
      <c r="W101" s="80"/>
    </row>
    <row r="102" spans="1:23" ht="20.25" customHeight="1">
      <c r="A102" s="333"/>
      <c r="B102" s="74"/>
      <c r="C102" s="94"/>
      <c r="D102" s="94"/>
      <c r="E102" s="94"/>
      <c r="F102" s="94"/>
      <c r="G102" s="94"/>
      <c r="H102" s="94"/>
      <c r="I102" s="94"/>
      <c r="J102" s="58"/>
      <c r="K102" s="59"/>
      <c r="L102" s="75"/>
      <c r="M102" s="77"/>
      <c r="N102" s="78"/>
      <c r="O102" s="91"/>
      <c r="P102" s="109"/>
      <c r="Q102" s="110"/>
      <c r="R102" s="110"/>
      <c r="S102" s="110"/>
      <c r="T102" s="110"/>
      <c r="U102" s="110"/>
      <c r="V102" s="211"/>
      <c r="W102" s="80"/>
    </row>
    <row r="103" spans="1:23" ht="20.25" customHeight="1">
      <c r="A103" s="333"/>
      <c r="B103" s="74"/>
      <c r="C103" s="94"/>
      <c r="D103" s="94"/>
      <c r="E103" s="94"/>
      <c r="F103" s="94"/>
      <c r="G103" s="94"/>
      <c r="H103" s="94"/>
      <c r="I103" s="94"/>
      <c r="J103" s="58"/>
      <c r="K103" s="59"/>
      <c r="L103" s="75"/>
      <c r="M103" s="77"/>
      <c r="N103" s="78"/>
      <c r="O103" s="91"/>
      <c r="P103" s="109"/>
      <c r="Q103" s="110"/>
      <c r="R103" s="110"/>
      <c r="S103" s="110"/>
      <c r="T103" s="110"/>
      <c r="U103" s="110"/>
      <c r="V103" s="211"/>
      <c r="W103" s="80"/>
    </row>
    <row r="104" spans="1:23" ht="20.25" customHeight="1">
      <c r="A104" s="73"/>
      <c r="B104" s="74"/>
      <c r="C104" s="94"/>
      <c r="D104" s="94"/>
      <c r="E104" s="94"/>
      <c r="F104" s="94"/>
      <c r="G104" s="94"/>
      <c r="H104" s="94"/>
      <c r="I104" s="94"/>
      <c r="J104" s="58"/>
      <c r="K104" s="59"/>
      <c r="L104" s="75"/>
      <c r="M104" s="77"/>
      <c r="N104" s="78"/>
      <c r="O104" s="92"/>
      <c r="P104" s="109"/>
      <c r="Q104" s="110"/>
      <c r="R104" s="110"/>
      <c r="S104" s="110"/>
      <c r="T104" s="110"/>
      <c r="U104" s="110"/>
      <c r="V104" s="211"/>
      <c r="W104" s="80"/>
    </row>
    <row r="105" spans="1:23" ht="20.25" customHeight="1">
      <c r="A105" s="73"/>
      <c r="B105" s="74"/>
      <c r="C105" s="94"/>
      <c r="D105" s="94"/>
      <c r="E105" s="94"/>
      <c r="F105" s="94"/>
      <c r="G105" s="94"/>
      <c r="H105" s="94"/>
      <c r="I105" s="94"/>
      <c r="J105" s="58"/>
      <c r="K105" s="59"/>
      <c r="L105" s="75"/>
      <c r="M105" s="77"/>
      <c r="N105" s="78"/>
      <c r="O105" s="92"/>
      <c r="P105" s="109"/>
      <c r="Q105" s="110"/>
      <c r="R105" s="110"/>
      <c r="S105" s="110"/>
      <c r="T105" s="110"/>
      <c r="U105" s="110"/>
      <c r="V105" s="211"/>
      <c r="W105" s="80"/>
    </row>
    <row r="106" spans="1:23" ht="20.25" customHeight="1">
      <c r="A106" s="73"/>
      <c r="B106" s="74"/>
      <c r="C106" s="94"/>
      <c r="D106" s="94"/>
      <c r="E106" s="94"/>
      <c r="F106" s="94"/>
      <c r="G106" s="94"/>
      <c r="H106" s="94"/>
      <c r="I106" s="94"/>
      <c r="J106" s="58"/>
      <c r="K106" s="59"/>
      <c r="L106" s="75"/>
      <c r="M106" s="77"/>
      <c r="N106" s="78"/>
      <c r="O106" s="92"/>
      <c r="P106" s="109"/>
      <c r="Q106" s="110"/>
      <c r="R106" s="110"/>
      <c r="S106" s="110"/>
      <c r="T106" s="110"/>
      <c r="U106" s="110"/>
      <c r="V106" s="211"/>
      <c r="W106" s="80"/>
    </row>
    <row r="107" spans="1:23" ht="20.25" customHeight="1">
      <c r="A107" s="73"/>
      <c r="B107" s="74"/>
      <c r="C107" s="94"/>
      <c r="D107" s="94"/>
      <c r="E107" s="94"/>
      <c r="F107" s="94"/>
      <c r="G107" s="94"/>
      <c r="H107" s="94"/>
      <c r="I107" s="94"/>
      <c r="J107" s="58"/>
      <c r="K107" s="59"/>
      <c r="L107" s="75"/>
      <c r="M107" s="77"/>
      <c r="N107" s="78"/>
      <c r="O107" s="92"/>
      <c r="P107" s="109"/>
      <c r="Q107" s="110"/>
      <c r="R107" s="110"/>
      <c r="S107" s="110"/>
      <c r="T107" s="110"/>
      <c r="U107" s="110"/>
      <c r="V107" s="211"/>
      <c r="W107" s="80"/>
    </row>
    <row r="108" spans="1:23" ht="20.25" customHeight="1">
      <c r="A108" s="73"/>
      <c r="B108" s="74"/>
      <c r="C108" s="94"/>
      <c r="D108" s="94"/>
      <c r="E108" s="94"/>
      <c r="F108" s="94"/>
      <c r="G108" s="94"/>
      <c r="H108" s="94"/>
      <c r="I108" s="94"/>
      <c r="J108" s="58"/>
      <c r="K108" s="59"/>
      <c r="L108" s="75"/>
      <c r="M108" s="77"/>
      <c r="N108" s="78"/>
      <c r="O108" s="92"/>
      <c r="P108" s="109"/>
      <c r="Q108" s="110"/>
      <c r="R108" s="110"/>
      <c r="S108" s="110"/>
      <c r="T108" s="110"/>
      <c r="U108" s="110"/>
      <c r="V108" s="211"/>
      <c r="W108" s="80"/>
    </row>
    <row r="109" spans="1:23" ht="20.25" customHeight="1">
      <c r="A109" s="73"/>
      <c r="B109" s="74"/>
      <c r="C109" s="94"/>
      <c r="D109" s="94"/>
      <c r="E109" s="94"/>
      <c r="F109" s="94"/>
      <c r="G109" s="94"/>
      <c r="H109" s="94"/>
      <c r="I109" s="94"/>
      <c r="J109" s="58"/>
      <c r="K109" s="59"/>
      <c r="L109" s="75"/>
      <c r="M109" s="77"/>
      <c r="N109" s="78"/>
      <c r="O109" s="92"/>
      <c r="P109" s="109"/>
      <c r="Q109" s="110"/>
      <c r="R109" s="110"/>
      <c r="S109" s="110"/>
      <c r="T109" s="110"/>
      <c r="U109" s="110"/>
      <c r="V109" s="211"/>
      <c r="W109" s="80"/>
    </row>
    <row r="110" spans="1:23" ht="20.25" customHeight="1">
      <c r="A110" s="73"/>
      <c r="B110" s="74"/>
      <c r="C110" s="94"/>
      <c r="D110" s="94"/>
      <c r="E110" s="94"/>
      <c r="F110" s="94"/>
      <c r="G110" s="94"/>
      <c r="H110" s="94"/>
      <c r="I110" s="94"/>
      <c r="J110" s="58"/>
      <c r="K110" s="59"/>
      <c r="L110" s="75"/>
      <c r="M110" s="77"/>
      <c r="N110" s="78"/>
      <c r="O110" s="92"/>
      <c r="P110" s="109"/>
      <c r="Q110" s="110"/>
      <c r="R110" s="110"/>
      <c r="S110" s="110"/>
      <c r="T110" s="110"/>
      <c r="U110" s="110"/>
      <c r="V110" s="211"/>
      <c r="W110" s="80"/>
    </row>
    <row r="111" spans="1:23" ht="20.25" customHeight="1">
      <c r="A111" s="73"/>
      <c r="B111" s="74"/>
      <c r="C111" s="94"/>
      <c r="D111" s="94"/>
      <c r="E111" s="94"/>
      <c r="F111" s="94"/>
      <c r="G111" s="94"/>
      <c r="H111" s="94"/>
      <c r="I111" s="94"/>
      <c r="J111" s="58"/>
      <c r="K111" s="59"/>
      <c r="L111" s="75"/>
      <c r="M111" s="77"/>
      <c r="N111" s="78"/>
      <c r="O111" s="92"/>
      <c r="P111" s="109"/>
      <c r="Q111" s="110"/>
      <c r="R111" s="110"/>
      <c r="S111" s="110"/>
      <c r="T111" s="110"/>
      <c r="U111" s="110"/>
      <c r="V111" s="211"/>
      <c r="W111" s="80"/>
    </row>
    <row r="112" spans="1:23" ht="20.25" customHeight="1">
      <c r="A112" s="73"/>
      <c r="B112" s="74"/>
      <c r="C112" s="94"/>
      <c r="D112" s="94"/>
      <c r="E112" s="94"/>
      <c r="F112" s="94"/>
      <c r="G112" s="94"/>
      <c r="H112" s="94"/>
      <c r="I112" s="94"/>
      <c r="J112" s="58"/>
      <c r="K112" s="59"/>
      <c r="L112" s="75"/>
      <c r="M112" s="77"/>
      <c r="N112" s="78"/>
      <c r="O112" s="92"/>
      <c r="P112" s="109"/>
      <c r="Q112" s="110"/>
      <c r="R112" s="110"/>
      <c r="S112" s="110"/>
      <c r="T112" s="110"/>
      <c r="U112" s="110"/>
      <c r="V112" s="211"/>
      <c r="W112" s="80"/>
    </row>
    <row r="113" spans="1:23" ht="20.25" customHeight="1">
      <c r="A113" s="73"/>
      <c r="B113" s="74"/>
      <c r="C113" s="94"/>
      <c r="D113" s="94"/>
      <c r="E113" s="94"/>
      <c r="F113" s="94"/>
      <c r="G113" s="94"/>
      <c r="H113" s="94"/>
      <c r="I113" s="94"/>
      <c r="J113" s="58"/>
      <c r="K113" s="59"/>
      <c r="L113" s="75"/>
      <c r="M113" s="77"/>
      <c r="N113" s="78"/>
      <c r="O113" s="92"/>
      <c r="P113" s="109"/>
      <c r="Q113" s="110"/>
      <c r="R113" s="110"/>
      <c r="S113" s="110"/>
      <c r="T113" s="110"/>
      <c r="U113" s="110"/>
      <c r="V113" s="211"/>
      <c r="W113" s="80"/>
    </row>
    <row r="114" spans="1:23" ht="20.25" customHeight="1">
      <c r="A114" s="73"/>
      <c r="B114" s="74"/>
      <c r="C114" s="94"/>
      <c r="D114" s="94"/>
      <c r="E114" s="94"/>
      <c r="F114" s="94"/>
      <c r="G114" s="94"/>
      <c r="H114" s="94"/>
      <c r="I114" s="94"/>
      <c r="J114" s="58"/>
      <c r="K114" s="59"/>
      <c r="L114" s="75"/>
      <c r="M114" s="77"/>
      <c r="N114" s="78"/>
      <c r="O114" s="92"/>
      <c r="P114" s="109"/>
      <c r="Q114" s="110"/>
      <c r="R114" s="110"/>
      <c r="S114" s="110"/>
      <c r="T114" s="110"/>
      <c r="U114" s="110"/>
      <c r="V114" s="211"/>
      <c r="W114" s="80"/>
    </row>
    <row r="115" spans="1:23" ht="20.25" customHeight="1">
      <c r="A115" s="73"/>
      <c r="B115" s="74"/>
      <c r="C115" s="94"/>
      <c r="D115" s="94"/>
      <c r="E115" s="94"/>
      <c r="F115" s="94"/>
      <c r="G115" s="94"/>
      <c r="H115" s="94"/>
      <c r="I115" s="94"/>
      <c r="J115" s="58"/>
      <c r="K115" s="59"/>
      <c r="L115" s="75"/>
      <c r="M115" s="77"/>
      <c r="N115" s="78"/>
      <c r="O115" s="92"/>
      <c r="P115" s="109"/>
      <c r="Q115" s="110"/>
      <c r="R115" s="110"/>
      <c r="S115" s="110"/>
      <c r="T115" s="110"/>
      <c r="U115" s="110"/>
      <c r="V115" s="211"/>
      <c r="W115" s="80"/>
    </row>
    <row r="116" spans="1:23" ht="20.25" customHeight="1">
      <c r="A116" s="73"/>
      <c r="B116" s="74"/>
      <c r="C116" s="94"/>
      <c r="D116" s="94"/>
      <c r="E116" s="94"/>
      <c r="F116" s="94"/>
      <c r="G116" s="94"/>
      <c r="H116" s="94"/>
      <c r="I116" s="94"/>
      <c r="J116" s="58"/>
      <c r="K116" s="59"/>
      <c r="L116" s="75"/>
      <c r="M116" s="77"/>
      <c r="N116" s="78"/>
      <c r="O116" s="92"/>
      <c r="P116" s="109"/>
      <c r="Q116" s="110"/>
      <c r="R116" s="110"/>
      <c r="S116" s="110"/>
      <c r="T116" s="110"/>
      <c r="U116" s="110"/>
      <c r="V116" s="211"/>
      <c r="W116" s="80"/>
    </row>
    <row r="117" spans="1:23" ht="20.25" customHeight="1">
      <c r="A117" s="73"/>
      <c r="B117" s="74"/>
      <c r="C117" s="94"/>
      <c r="D117" s="94"/>
      <c r="E117" s="94"/>
      <c r="F117" s="94"/>
      <c r="G117" s="94"/>
      <c r="H117" s="94"/>
      <c r="I117" s="94"/>
      <c r="J117" s="58"/>
      <c r="K117" s="59"/>
      <c r="L117" s="75"/>
      <c r="M117" s="77"/>
      <c r="N117" s="78"/>
      <c r="O117" s="92"/>
      <c r="P117" s="109"/>
      <c r="Q117" s="110"/>
      <c r="R117" s="110"/>
      <c r="S117" s="110"/>
      <c r="T117" s="110"/>
      <c r="U117" s="110"/>
      <c r="V117" s="211"/>
      <c r="W117" s="80"/>
    </row>
    <row r="118" spans="1:23" ht="20.25" customHeight="1">
      <c r="A118" s="73"/>
      <c r="B118" s="74"/>
      <c r="C118" s="94"/>
      <c r="D118" s="94"/>
      <c r="E118" s="94"/>
      <c r="F118" s="94"/>
      <c r="G118" s="94"/>
      <c r="H118" s="94"/>
      <c r="I118" s="94"/>
      <c r="J118" s="58"/>
      <c r="K118" s="59"/>
      <c r="L118" s="75"/>
      <c r="M118" s="77"/>
      <c r="N118" s="78"/>
      <c r="O118" s="92"/>
      <c r="P118" s="109"/>
      <c r="Q118" s="110"/>
      <c r="R118" s="110"/>
      <c r="S118" s="110"/>
      <c r="T118" s="110"/>
      <c r="U118" s="110"/>
      <c r="V118" s="211"/>
      <c r="W118" s="80"/>
    </row>
    <row r="119" spans="1:23" ht="20.25" customHeight="1">
      <c r="A119" s="73"/>
      <c r="B119" s="74"/>
      <c r="C119" s="94"/>
      <c r="D119" s="94"/>
      <c r="E119" s="94"/>
      <c r="F119" s="94"/>
      <c r="G119" s="94"/>
      <c r="H119" s="94"/>
      <c r="I119" s="94"/>
      <c r="J119" s="58"/>
      <c r="K119" s="59"/>
      <c r="L119" s="75"/>
      <c r="M119" s="77"/>
      <c r="N119" s="78"/>
      <c r="O119" s="92"/>
      <c r="P119" s="109"/>
      <c r="Q119" s="110"/>
      <c r="R119" s="110"/>
      <c r="S119" s="110"/>
      <c r="T119" s="110"/>
      <c r="U119" s="110"/>
      <c r="V119" s="211"/>
      <c r="W119" s="80"/>
    </row>
    <row r="120" spans="1:23" ht="20.25" customHeight="1">
      <c r="A120" s="73"/>
      <c r="B120" s="74"/>
      <c r="C120" s="94"/>
      <c r="D120" s="94"/>
      <c r="E120" s="94"/>
      <c r="F120" s="94"/>
      <c r="G120" s="94"/>
      <c r="H120" s="94"/>
      <c r="I120" s="94"/>
      <c r="J120" s="58"/>
      <c r="K120" s="59"/>
      <c r="L120" s="75"/>
      <c r="M120" s="77"/>
      <c r="N120" s="78"/>
      <c r="O120" s="92"/>
      <c r="P120" s="109"/>
      <c r="Q120" s="110"/>
      <c r="R120" s="110"/>
      <c r="S120" s="110"/>
      <c r="T120" s="110"/>
      <c r="U120" s="110"/>
      <c r="V120" s="211"/>
      <c r="W120" s="80"/>
    </row>
    <row r="121" spans="1:23" ht="20.25" customHeight="1">
      <c r="A121" s="73"/>
      <c r="B121" s="74"/>
      <c r="C121" s="94"/>
      <c r="D121" s="94"/>
      <c r="E121" s="94"/>
      <c r="F121" s="94"/>
      <c r="G121" s="94"/>
      <c r="H121" s="94"/>
      <c r="I121" s="94"/>
      <c r="J121" s="58"/>
      <c r="K121" s="59"/>
      <c r="L121" s="75"/>
      <c r="M121" s="77"/>
      <c r="N121" s="78"/>
      <c r="O121" s="92"/>
      <c r="P121" s="109"/>
      <c r="Q121" s="110"/>
      <c r="R121" s="110"/>
      <c r="S121" s="110"/>
      <c r="T121" s="110"/>
      <c r="U121" s="110"/>
      <c r="V121" s="211"/>
      <c r="W121" s="80"/>
    </row>
    <row r="122" spans="1:23" ht="20.25" customHeight="1">
      <c r="A122" s="73"/>
      <c r="B122" s="74"/>
      <c r="C122" s="94"/>
      <c r="D122" s="94"/>
      <c r="E122" s="94"/>
      <c r="F122" s="94"/>
      <c r="G122" s="94"/>
      <c r="H122" s="94"/>
      <c r="I122" s="94"/>
      <c r="J122" s="58"/>
      <c r="K122" s="59"/>
      <c r="L122" s="75"/>
      <c r="M122" s="77"/>
      <c r="N122" s="78"/>
      <c r="O122" s="92"/>
      <c r="P122" s="109"/>
      <c r="Q122" s="110"/>
      <c r="R122" s="110"/>
      <c r="S122" s="110"/>
      <c r="T122" s="110"/>
      <c r="U122" s="110"/>
      <c r="V122" s="211"/>
      <c r="W122" s="80"/>
    </row>
    <row r="123" spans="1:23" ht="20.25" customHeight="1">
      <c r="A123" s="73"/>
      <c r="B123" s="74"/>
      <c r="C123" s="94"/>
      <c r="D123" s="94"/>
      <c r="E123" s="94"/>
      <c r="F123" s="94"/>
      <c r="G123" s="94"/>
      <c r="H123" s="94"/>
      <c r="I123" s="94"/>
      <c r="J123" s="58"/>
      <c r="K123" s="59"/>
      <c r="L123" s="75"/>
      <c r="M123" s="77"/>
      <c r="N123" s="78"/>
      <c r="O123" s="92"/>
      <c r="P123" s="109"/>
      <c r="Q123" s="110"/>
      <c r="R123" s="110"/>
      <c r="S123" s="110"/>
      <c r="T123" s="110"/>
      <c r="U123" s="110"/>
      <c r="V123" s="211"/>
      <c r="W123" s="80"/>
    </row>
    <row r="124" spans="1:23" ht="20.25" customHeight="1">
      <c r="A124" s="73"/>
      <c r="B124" s="74"/>
      <c r="C124" s="94"/>
      <c r="D124" s="94"/>
      <c r="E124" s="94"/>
      <c r="F124" s="94"/>
      <c r="G124" s="94"/>
      <c r="H124" s="94"/>
      <c r="I124" s="94"/>
      <c r="J124" s="58"/>
      <c r="K124" s="59"/>
      <c r="L124" s="75"/>
      <c r="M124" s="77"/>
      <c r="N124" s="78"/>
      <c r="O124" s="92"/>
      <c r="P124" s="109"/>
      <c r="Q124" s="110"/>
      <c r="R124" s="110"/>
      <c r="S124" s="110"/>
      <c r="T124" s="110"/>
      <c r="U124" s="110"/>
      <c r="V124" s="211"/>
      <c r="W124" s="80"/>
    </row>
    <row r="125" spans="1:23" ht="20.25" customHeight="1">
      <c r="A125" s="73"/>
      <c r="B125" s="74"/>
      <c r="C125" s="94"/>
      <c r="D125" s="94"/>
      <c r="E125" s="94"/>
      <c r="F125" s="94"/>
      <c r="G125" s="94"/>
      <c r="H125" s="94"/>
      <c r="I125" s="94"/>
      <c r="J125" s="58"/>
      <c r="K125" s="59"/>
      <c r="L125" s="75"/>
      <c r="M125" s="77"/>
      <c r="N125" s="78"/>
      <c r="O125" s="92"/>
      <c r="P125" s="109"/>
      <c r="Q125" s="110"/>
      <c r="R125" s="110"/>
      <c r="S125" s="110"/>
      <c r="T125" s="110"/>
      <c r="U125" s="110"/>
      <c r="V125" s="211"/>
      <c r="W125" s="80"/>
    </row>
    <row r="126" spans="1:23" ht="20.25" customHeight="1">
      <c r="A126" s="73"/>
      <c r="B126" s="74"/>
      <c r="C126" s="94"/>
      <c r="D126" s="94"/>
      <c r="E126" s="94"/>
      <c r="F126" s="94"/>
      <c r="G126" s="94"/>
      <c r="H126" s="94"/>
      <c r="I126" s="94"/>
      <c r="J126" s="58"/>
      <c r="K126" s="59"/>
      <c r="L126" s="75"/>
      <c r="M126" s="77"/>
      <c r="N126" s="78"/>
      <c r="O126" s="92"/>
      <c r="P126" s="109"/>
      <c r="Q126" s="110"/>
      <c r="R126" s="110"/>
      <c r="S126" s="110"/>
      <c r="T126" s="110"/>
      <c r="U126" s="110"/>
      <c r="V126" s="211"/>
      <c r="W126" s="80"/>
    </row>
    <row r="127" spans="1:23" ht="20.25" customHeight="1">
      <c r="A127" s="73"/>
      <c r="B127" s="74"/>
      <c r="C127" s="94"/>
      <c r="D127" s="94"/>
      <c r="E127" s="94"/>
      <c r="F127" s="94"/>
      <c r="G127" s="94"/>
      <c r="H127" s="94"/>
      <c r="I127" s="94"/>
      <c r="J127" s="58"/>
      <c r="K127" s="59"/>
      <c r="L127" s="75"/>
      <c r="M127" s="77"/>
      <c r="N127" s="78"/>
      <c r="O127" s="92"/>
      <c r="P127" s="109"/>
      <c r="Q127" s="110"/>
      <c r="R127" s="110"/>
      <c r="S127" s="110"/>
      <c r="T127" s="110"/>
      <c r="U127" s="110"/>
      <c r="V127" s="211"/>
      <c r="W127" s="80"/>
    </row>
    <row r="128" spans="1:23" ht="20.25" customHeight="1">
      <c r="A128" s="73"/>
      <c r="B128" s="74"/>
      <c r="C128" s="94"/>
      <c r="D128" s="94"/>
      <c r="E128" s="94"/>
      <c r="F128" s="94"/>
      <c r="G128" s="94"/>
      <c r="H128" s="94"/>
      <c r="I128" s="94"/>
      <c r="J128" s="58"/>
      <c r="K128" s="59"/>
      <c r="L128" s="75"/>
      <c r="M128" s="77"/>
      <c r="N128" s="78"/>
      <c r="O128" s="92"/>
      <c r="P128" s="109"/>
      <c r="Q128" s="110"/>
      <c r="R128" s="110"/>
      <c r="S128" s="110"/>
      <c r="T128" s="110"/>
      <c r="U128" s="110"/>
      <c r="V128" s="211"/>
      <c r="W128" s="80"/>
    </row>
    <row r="129" spans="1:23" ht="20.25" customHeight="1">
      <c r="A129" s="73"/>
      <c r="B129" s="74"/>
      <c r="C129" s="94"/>
      <c r="D129" s="94"/>
      <c r="E129" s="94"/>
      <c r="F129" s="94"/>
      <c r="G129" s="94"/>
      <c r="H129" s="94"/>
      <c r="I129" s="94"/>
      <c r="J129" s="58"/>
      <c r="K129" s="59"/>
      <c r="L129" s="75"/>
      <c r="M129" s="77"/>
      <c r="N129" s="78"/>
      <c r="O129" s="92"/>
      <c r="P129" s="109"/>
      <c r="Q129" s="110"/>
      <c r="R129" s="110"/>
      <c r="S129" s="110"/>
      <c r="T129" s="110"/>
      <c r="U129" s="110"/>
      <c r="V129" s="211"/>
      <c r="W129" s="80"/>
    </row>
    <row r="130" spans="1:23" ht="20.25" customHeight="1">
      <c r="A130" s="73"/>
      <c r="B130" s="74"/>
      <c r="C130" s="94"/>
      <c r="D130" s="94"/>
      <c r="E130" s="94"/>
      <c r="F130" s="94"/>
      <c r="G130" s="94"/>
      <c r="H130" s="94"/>
      <c r="I130" s="94"/>
      <c r="J130" s="58"/>
      <c r="K130" s="59"/>
      <c r="L130" s="75"/>
      <c r="M130" s="77"/>
      <c r="N130" s="78"/>
      <c r="O130" s="92"/>
      <c r="P130" s="109"/>
      <c r="Q130" s="110"/>
      <c r="R130" s="110"/>
      <c r="S130" s="110"/>
      <c r="T130" s="110"/>
      <c r="U130" s="110"/>
      <c r="V130" s="211"/>
      <c r="W130" s="80"/>
    </row>
    <row r="131" spans="1:23" ht="20.25" customHeight="1">
      <c r="A131" s="73"/>
      <c r="B131" s="74"/>
      <c r="C131" s="94"/>
      <c r="D131" s="94"/>
      <c r="E131" s="94"/>
      <c r="F131" s="94"/>
      <c r="G131" s="94"/>
      <c r="H131" s="94"/>
      <c r="I131" s="94"/>
      <c r="J131" s="58"/>
      <c r="K131" s="59"/>
      <c r="L131" s="75"/>
      <c r="M131" s="77"/>
      <c r="N131" s="78"/>
      <c r="O131" s="92"/>
      <c r="P131" s="109"/>
      <c r="Q131" s="110"/>
      <c r="R131" s="110"/>
      <c r="S131" s="110"/>
      <c r="T131" s="110"/>
      <c r="U131" s="110"/>
      <c r="V131" s="211"/>
      <c r="W131" s="80"/>
    </row>
    <row r="132" spans="1:23" ht="20.25" customHeight="1">
      <c r="A132" s="73"/>
      <c r="B132" s="74"/>
      <c r="C132" s="94"/>
      <c r="D132" s="94"/>
      <c r="E132" s="94"/>
      <c r="F132" s="94"/>
      <c r="G132" s="94"/>
      <c r="H132" s="94"/>
      <c r="I132" s="94"/>
      <c r="J132" s="58"/>
      <c r="K132" s="59"/>
      <c r="L132" s="75"/>
      <c r="M132" s="77"/>
      <c r="N132" s="78"/>
      <c r="O132" s="92"/>
      <c r="P132" s="109"/>
      <c r="Q132" s="110"/>
      <c r="R132" s="110"/>
      <c r="S132" s="110"/>
      <c r="T132" s="110"/>
      <c r="U132" s="110"/>
      <c r="V132" s="211"/>
      <c r="W132" s="80"/>
    </row>
    <row r="133" spans="1:23" ht="20.25" customHeight="1">
      <c r="A133" s="73"/>
      <c r="B133" s="74"/>
      <c r="C133" s="94"/>
      <c r="D133" s="94"/>
      <c r="E133" s="94"/>
      <c r="F133" s="94"/>
      <c r="G133" s="94"/>
      <c r="H133" s="94"/>
      <c r="I133" s="94"/>
      <c r="J133" s="58"/>
      <c r="K133" s="59"/>
      <c r="L133" s="75"/>
      <c r="M133" s="77"/>
      <c r="N133" s="78"/>
      <c r="O133" s="92"/>
      <c r="P133" s="109"/>
      <c r="Q133" s="110"/>
      <c r="R133" s="110"/>
      <c r="S133" s="110"/>
      <c r="T133" s="110"/>
      <c r="U133" s="110"/>
      <c r="V133" s="211"/>
      <c r="W133" s="80"/>
    </row>
    <row r="134" spans="1:23" ht="20.25" customHeight="1">
      <c r="A134" s="73"/>
      <c r="B134" s="74"/>
      <c r="C134" s="94"/>
      <c r="D134" s="94"/>
      <c r="E134" s="94"/>
      <c r="F134" s="94"/>
      <c r="G134" s="94"/>
      <c r="H134" s="94"/>
      <c r="I134" s="94"/>
      <c r="J134" s="58"/>
      <c r="K134" s="59"/>
      <c r="L134" s="75"/>
      <c r="M134" s="77"/>
      <c r="N134" s="78"/>
      <c r="O134" s="92"/>
      <c r="P134" s="109"/>
      <c r="Q134" s="110"/>
      <c r="R134" s="110"/>
      <c r="S134" s="110"/>
      <c r="T134" s="110"/>
      <c r="U134" s="110"/>
      <c r="V134" s="211"/>
      <c r="W134" s="80"/>
    </row>
    <row r="135" spans="1:23" ht="20.25" customHeight="1">
      <c r="A135" s="73"/>
      <c r="B135" s="74"/>
      <c r="C135" s="94"/>
      <c r="D135" s="94"/>
      <c r="E135" s="94"/>
      <c r="F135" s="94"/>
      <c r="G135" s="94"/>
      <c r="H135" s="94"/>
      <c r="I135" s="94"/>
      <c r="J135" s="58"/>
      <c r="K135" s="59"/>
      <c r="L135" s="75"/>
      <c r="M135" s="77"/>
      <c r="N135" s="78"/>
      <c r="O135" s="92"/>
      <c r="P135" s="109"/>
      <c r="Q135" s="110"/>
      <c r="R135" s="110"/>
      <c r="S135" s="110"/>
      <c r="T135" s="110"/>
      <c r="U135" s="110"/>
      <c r="V135" s="211"/>
      <c r="W135" s="80"/>
    </row>
    <row r="136" spans="1:23" ht="20.25" customHeight="1">
      <c r="A136" s="73"/>
      <c r="B136" s="74"/>
      <c r="C136" s="94"/>
      <c r="D136" s="94"/>
      <c r="E136" s="94"/>
      <c r="F136" s="94"/>
      <c r="G136" s="94"/>
      <c r="H136" s="94"/>
      <c r="I136" s="94"/>
      <c r="J136" s="58"/>
      <c r="K136" s="59"/>
      <c r="L136" s="75"/>
      <c r="M136" s="77"/>
      <c r="N136" s="78"/>
      <c r="O136" s="92"/>
      <c r="P136" s="109"/>
      <c r="Q136" s="110"/>
      <c r="R136" s="110"/>
      <c r="S136" s="110"/>
      <c r="T136" s="110"/>
      <c r="U136" s="110"/>
      <c r="V136" s="211"/>
      <c r="W136" s="80"/>
    </row>
    <row r="137" spans="1:23" ht="20.25" customHeight="1">
      <c r="A137" s="333"/>
      <c r="B137" s="74"/>
      <c r="C137" s="94"/>
      <c r="D137" s="94"/>
      <c r="E137" s="94"/>
      <c r="F137" s="94"/>
      <c r="G137" s="94"/>
      <c r="H137" s="94"/>
      <c r="I137" s="94"/>
      <c r="J137" s="58"/>
      <c r="K137" s="59"/>
      <c r="L137" s="75"/>
      <c r="M137" s="77"/>
      <c r="N137" s="78"/>
      <c r="O137" s="91"/>
      <c r="P137" s="109"/>
      <c r="Q137" s="113"/>
      <c r="R137" s="110"/>
      <c r="S137" s="110"/>
      <c r="T137" s="110"/>
      <c r="U137" s="110"/>
      <c r="V137" s="211"/>
      <c r="W137" s="80"/>
    </row>
    <row r="138" spans="1:23" ht="20.25" customHeight="1">
      <c r="A138" s="333"/>
      <c r="B138" s="74"/>
      <c r="C138" s="94"/>
      <c r="D138" s="94"/>
      <c r="E138" s="94"/>
      <c r="F138" s="94"/>
      <c r="G138" s="94"/>
      <c r="H138" s="94"/>
      <c r="I138" s="94"/>
      <c r="J138" s="58"/>
      <c r="K138" s="59"/>
      <c r="L138" s="75"/>
      <c r="M138" s="77"/>
      <c r="N138" s="78"/>
      <c r="O138" s="91"/>
      <c r="P138" s="109"/>
      <c r="Q138" s="113"/>
      <c r="R138" s="110"/>
      <c r="S138" s="110"/>
      <c r="T138" s="110"/>
      <c r="U138" s="110"/>
      <c r="V138" s="211"/>
      <c r="W138" s="80"/>
    </row>
    <row r="139" spans="1:23" ht="20.25" customHeight="1">
      <c r="A139" s="333"/>
      <c r="B139" s="74"/>
      <c r="C139" s="94"/>
      <c r="D139" s="94"/>
      <c r="E139" s="94"/>
      <c r="F139" s="94"/>
      <c r="G139" s="94"/>
      <c r="H139" s="94"/>
      <c r="I139" s="94"/>
      <c r="J139" s="58"/>
      <c r="K139" s="59"/>
      <c r="L139" s="75"/>
      <c r="M139" s="77"/>
      <c r="N139" s="78"/>
      <c r="O139" s="91"/>
      <c r="P139" s="109"/>
      <c r="Q139" s="113"/>
      <c r="R139" s="110"/>
      <c r="S139" s="110"/>
      <c r="T139" s="110"/>
      <c r="U139" s="110"/>
      <c r="V139" s="211"/>
      <c r="W139" s="80"/>
    </row>
    <row r="140" spans="1:23" ht="20.25" customHeight="1">
      <c r="A140" s="333"/>
      <c r="B140" s="74"/>
      <c r="C140" s="94"/>
      <c r="D140" s="94"/>
      <c r="E140" s="94"/>
      <c r="F140" s="94"/>
      <c r="G140" s="94"/>
      <c r="H140" s="94"/>
      <c r="I140" s="94"/>
      <c r="J140" s="58"/>
      <c r="K140" s="59"/>
      <c r="L140" s="75"/>
      <c r="M140" s="77"/>
      <c r="N140" s="78"/>
      <c r="O140" s="91"/>
      <c r="P140" s="109"/>
      <c r="Q140" s="113"/>
      <c r="R140" s="110"/>
      <c r="S140" s="110"/>
      <c r="T140" s="110"/>
      <c r="U140" s="110"/>
      <c r="V140" s="211"/>
      <c r="W140" s="80"/>
    </row>
    <row r="141" spans="1:23" ht="20.25" customHeight="1">
      <c r="A141" s="333"/>
      <c r="B141" s="74"/>
      <c r="C141" s="94"/>
      <c r="D141" s="94"/>
      <c r="E141" s="94"/>
      <c r="F141" s="94"/>
      <c r="G141" s="94"/>
      <c r="H141" s="94"/>
      <c r="I141" s="94"/>
      <c r="J141" s="58"/>
      <c r="K141" s="59"/>
      <c r="L141" s="75"/>
      <c r="M141" s="77"/>
      <c r="N141" s="78"/>
      <c r="O141" s="91"/>
      <c r="P141" s="109"/>
      <c r="Q141" s="113"/>
      <c r="R141" s="110"/>
      <c r="S141" s="110"/>
      <c r="T141" s="110"/>
      <c r="U141" s="110"/>
      <c r="V141" s="211"/>
      <c r="W141" s="80"/>
    </row>
    <row r="142" spans="1:23" ht="20.25" customHeight="1">
      <c r="A142" s="333"/>
      <c r="B142" s="74"/>
      <c r="C142" s="94"/>
      <c r="D142" s="94"/>
      <c r="E142" s="94"/>
      <c r="F142" s="94"/>
      <c r="G142" s="94"/>
      <c r="H142" s="94"/>
      <c r="I142" s="94"/>
      <c r="J142" s="58"/>
      <c r="K142" s="59"/>
      <c r="L142" s="75"/>
      <c r="M142" s="77"/>
      <c r="N142" s="78"/>
      <c r="O142" s="91"/>
      <c r="P142" s="109"/>
      <c r="Q142" s="113"/>
      <c r="R142" s="110"/>
      <c r="S142" s="110"/>
      <c r="T142" s="110"/>
      <c r="U142" s="110"/>
      <c r="V142" s="211"/>
      <c r="W142" s="80"/>
    </row>
    <row r="143" spans="1:23" ht="20.25" customHeight="1">
      <c r="A143" s="333"/>
      <c r="B143" s="74"/>
      <c r="C143" s="94"/>
      <c r="D143" s="94"/>
      <c r="E143" s="94"/>
      <c r="F143" s="94"/>
      <c r="G143" s="94"/>
      <c r="H143" s="94"/>
      <c r="I143" s="94"/>
      <c r="J143" s="58"/>
      <c r="K143" s="59"/>
      <c r="L143" s="75"/>
      <c r="M143" s="77"/>
      <c r="N143" s="78"/>
      <c r="O143" s="91"/>
      <c r="P143" s="109"/>
      <c r="Q143" s="113"/>
      <c r="R143" s="110"/>
      <c r="S143" s="110"/>
      <c r="T143" s="110"/>
      <c r="U143" s="110"/>
      <c r="V143" s="211"/>
      <c r="W143" s="80"/>
    </row>
    <row r="144" spans="1:23" ht="20.25" customHeight="1">
      <c r="A144" s="333"/>
      <c r="B144" s="74"/>
      <c r="C144" s="94"/>
      <c r="D144" s="94"/>
      <c r="E144" s="94"/>
      <c r="F144" s="94"/>
      <c r="G144" s="94"/>
      <c r="H144" s="94"/>
      <c r="I144" s="94"/>
      <c r="J144" s="58"/>
      <c r="K144" s="59"/>
      <c r="L144" s="75"/>
      <c r="M144" s="77"/>
      <c r="N144" s="78"/>
      <c r="O144" s="91"/>
      <c r="P144" s="109"/>
      <c r="Q144" s="113"/>
      <c r="R144" s="110"/>
      <c r="S144" s="110"/>
      <c r="T144" s="110"/>
      <c r="U144" s="110"/>
      <c r="V144" s="211"/>
      <c r="W144" s="80"/>
    </row>
    <row r="145" spans="1:23" ht="20.25" customHeight="1">
      <c r="A145" s="333"/>
      <c r="B145" s="74"/>
      <c r="C145" s="94"/>
      <c r="D145" s="94"/>
      <c r="E145" s="94"/>
      <c r="F145" s="94"/>
      <c r="G145" s="94"/>
      <c r="H145" s="94"/>
      <c r="I145" s="94"/>
      <c r="J145" s="58"/>
      <c r="K145" s="59"/>
      <c r="L145" s="75"/>
      <c r="M145" s="77"/>
      <c r="N145" s="78"/>
      <c r="O145" s="91"/>
      <c r="P145" s="109"/>
      <c r="Q145" s="113"/>
      <c r="R145" s="110"/>
      <c r="S145" s="110"/>
      <c r="T145" s="110"/>
      <c r="U145" s="110"/>
      <c r="V145" s="211"/>
      <c r="W145" s="80"/>
    </row>
    <row r="146" spans="1:23" ht="20.25" customHeight="1">
      <c r="A146" s="333"/>
      <c r="B146" s="74"/>
      <c r="C146" s="94"/>
      <c r="D146" s="94"/>
      <c r="E146" s="94"/>
      <c r="F146" s="94"/>
      <c r="G146" s="94"/>
      <c r="H146" s="94"/>
      <c r="I146" s="94"/>
      <c r="J146" s="58"/>
      <c r="K146" s="59"/>
      <c r="L146" s="75"/>
      <c r="M146" s="77"/>
      <c r="N146" s="78"/>
      <c r="O146" s="91"/>
      <c r="P146" s="109"/>
      <c r="Q146" s="113"/>
      <c r="R146" s="110"/>
      <c r="S146" s="110"/>
      <c r="T146" s="110"/>
      <c r="U146" s="110"/>
      <c r="V146" s="211"/>
      <c r="W146" s="80"/>
    </row>
    <row r="147" spans="1:23" ht="20.25" customHeight="1">
      <c r="A147" s="333"/>
      <c r="B147" s="74"/>
      <c r="C147" s="94"/>
      <c r="D147" s="94"/>
      <c r="E147" s="94"/>
      <c r="F147" s="94"/>
      <c r="G147" s="94"/>
      <c r="H147" s="94"/>
      <c r="I147" s="94"/>
      <c r="J147" s="58"/>
      <c r="K147" s="59"/>
      <c r="L147" s="75"/>
      <c r="M147" s="77"/>
      <c r="N147" s="78"/>
      <c r="O147" s="91"/>
      <c r="P147" s="109"/>
      <c r="Q147" s="113"/>
      <c r="R147" s="110"/>
      <c r="S147" s="110"/>
      <c r="T147" s="110"/>
      <c r="U147" s="110"/>
      <c r="V147" s="211"/>
      <c r="W147" s="80"/>
    </row>
    <row r="148" spans="1:23" ht="20.25" customHeight="1">
      <c r="A148" s="333"/>
      <c r="B148" s="74"/>
      <c r="C148" s="94"/>
      <c r="D148" s="94"/>
      <c r="E148" s="94"/>
      <c r="F148" s="94"/>
      <c r="G148" s="94"/>
      <c r="H148" s="94"/>
      <c r="I148" s="94"/>
      <c r="J148" s="58"/>
      <c r="K148" s="59"/>
      <c r="L148" s="75"/>
      <c r="M148" s="77"/>
      <c r="N148" s="78"/>
      <c r="O148" s="91"/>
      <c r="P148" s="109"/>
      <c r="Q148" s="113"/>
      <c r="R148" s="110"/>
      <c r="S148" s="110"/>
      <c r="T148" s="110"/>
      <c r="U148" s="110"/>
      <c r="V148" s="211"/>
      <c r="W148" s="80"/>
    </row>
    <row r="149" spans="1:23" ht="20.25" customHeight="1">
      <c r="A149" s="333"/>
      <c r="B149" s="74"/>
      <c r="C149" s="94"/>
      <c r="D149" s="94"/>
      <c r="E149" s="94"/>
      <c r="F149" s="94"/>
      <c r="G149" s="94"/>
      <c r="H149" s="94"/>
      <c r="I149" s="94"/>
      <c r="J149" s="58"/>
      <c r="K149" s="59"/>
      <c r="L149" s="75"/>
      <c r="M149" s="77"/>
      <c r="N149" s="78"/>
      <c r="O149" s="91"/>
      <c r="P149" s="109"/>
      <c r="Q149" s="113"/>
      <c r="R149" s="110"/>
      <c r="S149" s="110"/>
      <c r="T149" s="110"/>
      <c r="U149" s="110"/>
      <c r="V149" s="211"/>
      <c r="W149" s="80"/>
    </row>
    <row r="150" spans="1:23" ht="20.25" customHeight="1">
      <c r="A150" s="333"/>
      <c r="B150" s="74"/>
      <c r="C150" s="94"/>
      <c r="D150" s="94"/>
      <c r="E150" s="94"/>
      <c r="F150" s="94"/>
      <c r="G150" s="94"/>
      <c r="H150" s="94"/>
      <c r="I150" s="94"/>
      <c r="J150" s="58"/>
      <c r="K150" s="59"/>
      <c r="L150" s="75"/>
      <c r="M150" s="77"/>
      <c r="N150" s="78"/>
      <c r="O150" s="91"/>
      <c r="P150" s="109"/>
      <c r="Q150" s="113"/>
      <c r="R150" s="110"/>
      <c r="S150" s="110"/>
      <c r="T150" s="110"/>
      <c r="U150" s="110"/>
      <c r="V150" s="211"/>
      <c r="W150" s="80"/>
    </row>
    <row r="151" spans="1:23" ht="20.25" customHeight="1">
      <c r="A151" s="333"/>
      <c r="B151" s="74"/>
      <c r="C151" s="94"/>
      <c r="D151" s="94"/>
      <c r="E151" s="94"/>
      <c r="F151" s="94"/>
      <c r="G151" s="94"/>
      <c r="H151" s="94"/>
      <c r="I151" s="94"/>
      <c r="J151" s="58"/>
      <c r="K151" s="59"/>
      <c r="L151" s="75"/>
      <c r="M151" s="77"/>
      <c r="N151" s="78"/>
      <c r="O151" s="91"/>
      <c r="P151" s="109"/>
      <c r="Q151" s="113"/>
      <c r="R151" s="110"/>
      <c r="S151" s="110"/>
      <c r="T151" s="110"/>
      <c r="U151" s="110"/>
      <c r="V151" s="211"/>
      <c r="W151" s="80"/>
    </row>
    <row r="152" spans="1:23" ht="20.25" customHeight="1">
      <c r="A152" s="333"/>
      <c r="B152" s="74"/>
      <c r="C152" s="94"/>
      <c r="D152" s="94"/>
      <c r="E152" s="94"/>
      <c r="F152" s="94"/>
      <c r="G152" s="94"/>
      <c r="H152" s="94"/>
      <c r="I152" s="94"/>
      <c r="J152" s="58"/>
      <c r="K152" s="59"/>
      <c r="L152" s="75"/>
      <c r="M152" s="77"/>
      <c r="N152" s="78"/>
      <c r="O152" s="91"/>
      <c r="P152" s="109"/>
      <c r="Q152" s="113"/>
      <c r="R152" s="110"/>
      <c r="S152" s="110"/>
      <c r="T152" s="110"/>
      <c r="U152" s="110"/>
      <c r="V152" s="211"/>
      <c r="W152" s="80"/>
    </row>
    <row r="153" spans="1:23" ht="20.25" customHeight="1">
      <c r="A153" s="333"/>
      <c r="B153" s="74"/>
      <c r="C153" s="94"/>
      <c r="D153" s="94"/>
      <c r="E153" s="94"/>
      <c r="F153" s="94"/>
      <c r="G153" s="94"/>
      <c r="H153" s="94"/>
      <c r="I153" s="94"/>
      <c r="J153" s="58"/>
      <c r="K153" s="59"/>
      <c r="L153" s="75"/>
      <c r="M153" s="77"/>
      <c r="N153" s="78"/>
      <c r="O153" s="91"/>
      <c r="P153" s="109"/>
      <c r="Q153" s="113"/>
      <c r="R153" s="110"/>
      <c r="S153" s="110"/>
      <c r="T153" s="110"/>
      <c r="U153" s="110"/>
      <c r="V153" s="211"/>
      <c r="W153" s="80"/>
    </row>
    <row r="154" spans="1:23" ht="20.25" customHeight="1">
      <c r="A154" s="333"/>
      <c r="B154" s="74"/>
      <c r="C154" s="94"/>
      <c r="D154" s="94"/>
      <c r="E154" s="94"/>
      <c r="F154" s="94"/>
      <c r="G154" s="94"/>
      <c r="H154" s="94"/>
      <c r="I154" s="94"/>
      <c r="J154" s="58"/>
      <c r="K154" s="59"/>
      <c r="L154" s="75"/>
      <c r="M154" s="77"/>
      <c r="N154" s="78"/>
      <c r="O154" s="91"/>
      <c r="P154" s="109"/>
      <c r="Q154" s="113"/>
      <c r="R154" s="110"/>
      <c r="S154" s="110"/>
      <c r="T154" s="110"/>
      <c r="U154" s="110"/>
      <c r="V154" s="211"/>
      <c r="W154" s="80"/>
    </row>
    <row r="155" spans="1:23" ht="20.25" customHeight="1">
      <c r="A155" s="333"/>
      <c r="B155" s="74"/>
      <c r="C155" s="94"/>
      <c r="D155" s="94"/>
      <c r="E155" s="94"/>
      <c r="F155" s="94"/>
      <c r="G155" s="94"/>
      <c r="H155" s="94"/>
      <c r="I155" s="94"/>
      <c r="J155" s="58"/>
      <c r="K155" s="59"/>
      <c r="L155" s="75"/>
      <c r="M155" s="77"/>
      <c r="N155" s="78"/>
      <c r="O155" s="91"/>
      <c r="P155" s="109"/>
      <c r="Q155" s="113"/>
      <c r="R155" s="110"/>
      <c r="S155" s="110"/>
      <c r="T155" s="110"/>
      <c r="U155" s="110"/>
      <c r="V155" s="211"/>
      <c r="W155" s="80"/>
    </row>
    <row r="156" spans="1:23" ht="20.25" customHeight="1">
      <c r="A156" s="333"/>
      <c r="B156" s="74"/>
      <c r="C156" s="94"/>
      <c r="D156" s="94"/>
      <c r="E156" s="94"/>
      <c r="F156" s="94"/>
      <c r="G156" s="94"/>
      <c r="H156" s="94"/>
      <c r="I156" s="94"/>
      <c r="J156" s="58"/>
      <c r="K156" s="59"/>
      <c r="L156" s="75"/>
      <c r="M156" s="77"/>
      <c r="N156" s="78"/>
      <c r="O156" s="91"/>
      <c r="P156" s="109"/>
      <c r="Q156" s="113"/>
      <c r="R156" s="110"/>
      <c r="S156" s="110"/>
      <c r="T156" s="110"/>
      <c r="U156" s="110"/>
      <c r="V156" s="211"/>
      <c r="W156" s="80"/>
    </row>
    <row r="157" spans="1:23" ht="20.25" customHeight="1">
      <c r="A157" s="333"/>
      <c r="B157" s="74"/>
      <c r="C157" s="94"/>
      <c r="D157" s="94"/>
      <c r="E157" s="94"/>
      <c r="F157" s="94"/>
      <c r="G157" s="94"/>
      <c r="H157" s="94"/>
      <c r="I157" s="94"/>
      <c r="J157" s="58"/>
      <c r="K157" s="59"/>
      <c r="L157" s="75"/>
      <c r="M157" s="77"/>
      <c r="N157" s="78"/>
      <c r="O157" s="91"/>
      <c r="P157" s="109"/>
      <c r="Q157" s="113"/>
      <c r="R157" s="110"/>
      <c r="S157" s="110"/>
      <c r="T157" s="110"/>
      <c r="U157" s="110"/>
      <c r="V157" s="211"/>
      <c r="W157" s="80"/>
    </row>
    <row r="158" spans="1:23" ht="20.25" customHeight="1">
      <c r="A158" s="333"/>
      <c r="B158" s="74"/>
      <c r="C158" s="94"/>
      <c r="D158" s="94"/>
      <c r="E158" s="94"/>
      <c r="F158" s="94"/>
      <c r="G158" s="94"/>
      <c r="H158" s="94"/>
      <c r="I158" s="94"/>
      <c r="J158" s="58"/>
      <c r="K158" s="59"/>
      <c r="L158" s="75"/>
      <c r="M158" s="77"/>
      <c r="N158" s="78"/>
      <c r="O158" s="91"/>
      <c r="P158" s="109"/>
      <c r="Q158" s="113"/>
      <c r="R158" s="110"/>
      <c r="S158" s="110"/>
      <c r="T158" s="110"/>
      <c r="U158" s="110"/>
      <c r="V158" s="211"/>
      <c r="W158" s="80"/>
    </row>
    <row r="159" spans="1:23" ht="20.25" customHeight="1">
      <c r="A159" s="333"/>
      <c r="B159" s="74"/>
      <c r="C159" s="94"/>
      <c r="D159" s="94"/>
      <c r="E159" s="94"/>
      <c r="F159" s="94"/>
      <c r="G159" s="94"/>
      <c r="H159" s="94"/>
      <c r="I159" s="94"/>
      <c r="J159" s="58"/>
      <c r="K159" s="59"/>
      <c r="L159" s="75"/>
      <c r="M159" s="77"/>
      <c r="N159" s="78"/>
      <c r="O159" s="91"/>
      <c r="P159" s="109"/>
      <c r="Q159" s="113"/>
      <c r="R159" s="110"/>
      <c r="S159" s="110"/>
      <c r="T159" s="110"/>
      <c r="U159" s="110"/>
      <c r="V159" s="211"/>
      <c r="W159" s="80"/>
    </row>
    <row r="160" spans="1:23" ht="20.25" customHeight="1">
      <c r="A160" s="333"/>
      <c r="B160" s="74"/>
      <c r="C160" s="94"/>
      <c r="D160" s="94"/>
      <c r="E160" s="94"/>
      <c r="F160" s="94"/>
      <c r="G160" s="94"/>
      <c r="H160" s="94"/>
      <c r="I160" s="94"/>
      <c r="J160" s="58"/>
      <c r="K160" s="59"/>
      <c r="L160" s="75"/>
      <c r="M160" s="77"/>
      <c r="N160" s="78"/>
      <c r="O160" s="91"/>
      <c r="P160" s="109"/>
      <c r="Q160" s="113"/>
      <c r="R160" s="110"/>
      <c r="S160" s="110"/>
      <c r="T160" s="110"/>
      <c r="U160" s="110"/>
      <c r="V160" s="211"/>
      <c r="W160" s="80"/>
    </row>
    <row r="161" spans="1:23" ht="20.25" customHeight="1">
      <c r="A161" s="333"/>
      <c r="B161" s="74"/>
      <c r="C161" s="94"/>
      <c r="D161" s="94"/>
      <c r="E161" s="94"/>
      <c r="F161" s="94"/>
      <c r="G161" s="94"/>
      <c r="H161" s="94"/>
      <c r="I161" s="94"/>
      <c r="J161" s="58"/>
      <c r="K161" s="59"/>
      <c r="L161" s="75"/>
      <c r="M161" s="77"/>
      <c r="N161" s="78"/>
      <c r="O161" s="91"/>
      <c r="P161" s="109"/>
      <c r="Q161" s="113"/>
      <c r="R161" s="110"/>
      <c r="S161" s="110"/>
      <c r="T161" s="110"/>
      <c r="U161" s="110"/>
      <c r="V161" s="211"/>
      <c r="W161" s="80"/>
    </row>
    <row r="162" spans="1:23" ht="20.25" customHeight="1">
      <c r="A162" s="333"/>
      <c r="B162" s="74"/>
      <c r="C162" s="94"/>
      <c r="D162" s="94"/>
      <c r="E162" s="94"/>
      <c r="F162" s="94"/>
      <c r="G162" s="94"/>
      <c r="H162" s="94"/>
      <c r="I162" s="94"/>
      <c r="J162" s="58"/>
      <c r="K162" s="59"/>
      <c r="L162" s="75"/>
      <c r="M162" s="77"/>
      <c r="N162" s="78"/>
      <c r="O162" s="91"/>
      <c r="P162" s="109"/>
      <c r="Q162" s="113"/>
      <c r="R162" s="110"/>
      <c r="S162" s="110"/>
      <c r="T162" s="110"/>
      <c r="U162" s="110"/>
      <c r="V162" s="211"/>
      <c r="W162" s="80"/>
    </row>
    <row r="163" spans="1:23" ht="20.25" customHeight="1">
      <c r="A163" s="333"/>
      <c r="B163" s="74"/>
      <c r="C163" s="94"/>
      <c r="D163" s="94"/>
      <c r="E163" s="94"/>
      <c r="F163" s="94"/>
      <c r="G163" s="94"/>
      <c r="H163" s="94"/>
      <c r="I163" s="94"/>
      <c r="J163" s="58"/>
      <c r="K163" s="59"/>
      <c r="L163" s="75"/>
      <c r="M163" s="77"/>
      <c r="N163" s="78"/>
      <c r="O163" s="91"/>
      <c r="P163" s="109"/>
      <c r="Q163" s="113"/>
      <c r="R163" s="110"/>
      <c r="S163" s="110"/>
      <c r="T163" s="110"/>
      <c r="U163" s="110"/>
      <c r="V163" s="211"/>
      <c r="W163" s="80"/>
    </row>
    <row r="164" spans="1:23" ht="20.25" customHeight="1">
      <c r="A164" s="333"/>
      <c r="B164" s="74"/>
      <c r="C164" s="94"/>
      <c r="D164" s="94"/>
      <c r="E164" s="94"/>
      <c r="F164" s="94"/>
      <c r="G164" s="94"/>
      <c r="H164" s="94"/>
      <c r="I164" s="94"/>
      <c r="J164" s="58"/>
      <c r="K164" s="59"/>
      <c r="L164" s="75"/>
      <c r="M164" s="77"/>
      <c r="N164" s="78"/>
      <c r="O164" s="91"/>
      <c r="P164" s="109"/>
      <c r="Q164" s="113"/>
      <c r="R164" s="110"/>
      <c r="S164" s="110"/>
      <c r="T164" s="110"/>
      <c r="U164" s="110"/>
      <c r="V164" s="211"/>
      <c r="W164" s="80"/>
    </row>
    <row r="165" spans="1:23" ht="20.25" customHeight="1">
      <c r="A165" s="333"/>
      <c r="B165" s="74"/>
      <c r="C165" s="94"/>
      <c r="D165" s="94"/>
      <c r="E165" s="94"/>
      <c r="F165" s="94"/>
      <c r="G165" s="94"/>
      <c r="H165" s="94"/>
      <c r="I165" s="94"/>
      <c r="J165" s="58"/>
      <c r="K165" s="59"/>
      <c r="L165" s="75"/>
      <c r="M165" s="77"/>
      <c r="N165" s="78"/>
      <c r="O165" s="91"/>
      <c r="P165" s="109"/>
      <c r="Q165" s="113"/>
      <c r="R165" s="110"/>
      <c r="S165" s="110"/>
      <c r="T165" s="110"/>
      <c r="U165" s="110"/>
      <c r="V165" s="211"/>
      <c r="W165" s="80"/>
    </row>
    <row r="166" spans="1:23" ht="20.25" customHeight="1">
      <c r="A166" s="333"/>
      <c r="B166" s="74"/>
      <c r="C166" s="94"/>
      <c r="D166" s="94"/>
      <c r="E166" s="94"/>
      <c r="F166" s="94"/>
      <c r="G166" s="94"/>
      <c r="H166" s="94"/>
      <c r="I166" s="94"/>
      <c r="J166" s="58"/>
      <c r="K166" s="59"/>
      <c r="L166" s="75"/>
      <c r="M166" s="77"/>
      <c r="N166" s="78"/>
      <c r="O166" s="91"/>
      <c r="P166" s="109"/>
      <c r="Q166" s="113"/>
      <c r="R166" s="110"/>
      <c r="S166" s="110"/>
      <c r="T166" s="110"/>
      <c r="U166" s="110"/>
      <c r="V166" s="211"/>
      <c r="W166" s="80"/>
    </row>
    <row r="167" spans="1:23" ht="20.25" customHeight="1">
      <c r="A167" s="333"/>
      <c r="B167" s="74"/>
      <c r="C167" s="94"/>
      <c r="D167" s="94"/>
      <c r="E167" s="94"/>
      <c r="F167" s="94"/>
      <c r="G167" s="94"/>
      <c r="H167" s="94"/>
      <c r="I167" s="94"/>
      <c r="J167" s="58"/>
      <c r="K167" s="59"/>
      <c r="L167" s="75"/>
      <c r="M167" s="77"/>
      <c r="N167" s="78"/>
      <c r="O167" s="91"/>
      <c r="P167" s="109"/>
      <c r="Q167" s="113"/>
      <c r="R167" s="110"/>
      <c r="S167" s="110"/>
      <c r="T167" s="110"/>
      <c r="U167" s="110"/>
      <c r="V167" s="211"/>
      <c r="W167" s="80"/>
    </row>
    <row r="168" spans="1:23" ht="20.25" customHeight="1">
      <c r="A168" s="333"/>
      <c r="B168" s="74"/>
      <c r="C168" s="94"/>
      <c r="D168" s="94"/>
      <c r="E168" s="94"/>
      <c r="F168" s="94"/>
      <c r="G168" s="94"/>
      <c r="H168" s="94"/>
      <c r="I168" s="94"/>
      <c r="J168" s="58"/>
      <c r="K168" s="59"/>
      <c r="L168" s="75"/>
      <c r="M168" s="77"/>
      <c r="N168" s="78"/>
      <c r="O168" s="91"/>
      <c r="P168" s="109"/>
      <c r="Q168" s="113"/>
      <c r="R168" s="110"/>
      <c r="S168" s="110"/>
      <c r="T168" s="110"/>
      <c r="U168" s="110"/>
      <c r="V168" s="211"/>
      <c r="W168" s="80"/>
    </row>
    <row r="169" spans="1:23" ht="20.25" customHeight="1">
      <c r="A169" s="333"/>
      <c r="B169" s="74"/>
      <c r="C169" s="94"/>
      <c r="D169" s="94"/>
      <c r="E169" s="94"/>
      <c r="F169" s="94"/>
      <c r="G169" s="94"/>
      <c r="H169" s="94"/>
      <c r="I169" s="94"/>
      <c r="J169" s="58"/>
      <c r="K169" s="59"/>
      <c r="L169" s="75"/>
      <c r="M169" s="77"/>
      <c r="N169" s="78"/>
      <c r="O169" s="91"/>
      <c r="P169" s="109"/>
      <c r="Q169" s="113"/>
      <c r="R169" s="110"/>
      <c r="S169" s="110"/>
      <c r="T169" s="110"/>
      <c r="U169" s="110"/>
      <c r="V169" s="211"/>
      <c r="W169" s="80"/>
    </row>
    <row r="170" spans="1:23" ht="20.25" customHeight="1">
      <c r="A170" s="333"/>
      <c r="B170" s="74"/>
      <c r="C170" s="94"/>
      <c r="D170" s="94"/>
      <c r="E170" s="94"/>
      <c r="F170" s="94"/>
      <c r="G170" s="94"/>
      <c r="H170" s="94"/>
      <c r="I170" s="94"/>
      <c r="J170" s="58"/>
      <c r="K170" s="59"/>
      <c r="L170" s="75"/>
      <c r="M170" s="77"/>
      <c r="N170" s="78"/>
      <c r="O170" s="91"/>
      <c r="P170" s="109"/>
      <c r="Q170" s="113"/>
      <c r="R170" s="110"/>
      <c r="S170" s="110"/>
      <c r="T170" s="110"/>
      <c r="U170" s="110"/>
      <c r="V170" s="211"/>
      <c r="W170" s="80"/>
    </row>
    <row r="171" spans="1:23" ht="20.25" customHeight="1">
      <c r="A171" s="333"/>
      <c r="B171" s="74"/>
      <c r="C171" s="94"/>
      <c r="D171" s="94"/>
      <c r="E171" s="94"/>
      <c r="F171" s="94"/>
      <c r="G171" s="94"/>
      <c r="H171" s="94"/>
      <c r="I171" s="94"/>
      <c r="J171" s="58"/>
      <c r="K171" s="59"/>
      <c r="L171" s="75"/>
      <c r="M171" s="77"/>
      <c r="N171" s="78"/>
      <c r="O171" s="91"/>
      <c r="P171" s="109"/>
      <c r="Q171" s="113"/>
      <c r="R171" s="110"/>
      <c r="S171" s="110"/>
      <c r="T171" s="110"/>
      <c r="U171" s="110"/>
      <c r="V171" s="211"/>
      <c r="W171" s="80"/>
    </row>
    <row r="172" spans="1:23" ht="20.25" customHeight="1">
      <c r="A172" s="333"/>
      <c r="B172" s="74"/>
      <c r="C172" s="94"/>
      <c r="D172" s="94"/>
      <c r="E172" s="94"/>
      <c r="F172" s="94"/>
      <c r="G172" s="94"/>
      <c r="H172" s="94"/>
      <c r="I172" s="94"/>
      <c r="J172" s="58"/>
      <c r="K172" s="59"/>
      <c r="L172" s="75"/>
      <c r="M172" s="77"/>
      <c r="N172" s="78"/>
      <c r="O172" s="91"/>
      <c r="P172" s="109"/>
      <c r="Q172" s="113"/>
      <c r="R172" s="110"/>
      <c r="S172" s="110"/>
      <c r="T172" s="110"/>
      <c r="U172" s="110"/>
      <c r="V172" s="211"/>
      <c r="W172" s="80"/>
    </row>
    <row r="173" spans="1:23" ht="20.25" customHeight="1">
      <c r="A173" s="333"/>
      <c r="B173" s="74"/>
      <c r="C173" s="94"/>
      <c r="D173" s="94"/>
      <c r="E173" s="94"/>
      <c r="F173" s="94"/>
      <c r="G173" s="94"/>
      <c r="H173" s="94"/>
      <c r="I173" s="94"/>
      <c r="J173" s="58"/>
      <c r="K173" s="59"/>
      <c r="L173" s="75"/>
      <c r="M173" s="77"/>
      <c r="N173" s="78"/>
      <c r="O173" s="91"/>
      <c r="P173" s="109"/>
      <c r="Q173" s="113"/>
      <c r="R173" s="110"/>
      <c r="S173" s="110"/>
      <c r="T173" s="110"/>
      <c r="U173" s="110"/>
      <c r="V173" s="211"/>
      <c r="W173" s="80"/>
    </row>
    <row r="174" spans="1:23" ht="20.25" customHeight="1">
      <c r="A174" s="333"/>
      <c r="B174" s="74"/>
      <c r="C174" s="94"/>
      <c r="D174" s="94"/>
      <c r="E174" s="94"/>
      <c r="F174" s="94"/>
      <c r="G174" s="94"/>
      <c r="H174" s="94"/>
      <c r="I174" s="94"/>
      <c r="J174" s="58"/>
      <c r="K174" s="59"/>
      <c r="L174" s="75"/>
      <c r="M174" s="77"/>
      <c r="N174" s="78"/>
      <c r="O174" s="91"/>
      <c r="P174" s="109"/>
      <c r="Q174" s="113"/>
      <c r="R174" s="110"/>
      <c r="S174" s="110"/>
      <c r="T174" s="110"/>
      <c r="U174" s="110"/>
      <c r="V174" s="211"/>
      <c r="W174" s="80"/>
    </row>
    <row r="175" spans="1:23" ht="20.25" customHeight="1">
      <c r="A175" s="333"/>
      <c r="B175" s="74"/>
      <c r="C175" s="94"/>
      <c r="D175" s="94"/>
      <c r="E175" s="94"/>
      <c r="F175" s="94"/>
      <c r="G175" s="94"/>
      <c r="H175" s="94"/>
      <c r="I175" s="94"/>
      <c r="J175" s="58"/>
      <c r="K175" s="59"/>
      <c r="L175" s="75"/>
      <c r="M175" s="77"/>
      <c r="N175" s="78"/>
      <c r="O175" s="91"/>
      <c r="P175" s="109"/>
      <c r="Q175" s="113"/>
      <c r="R175" s="110"/>
      <c r="S175" s="110"/>
      <c r="T175" s="110"/>
      <c r="U175" s="110"/>
      <c r="V175" s="211"/>
      <c r="W175" s="80"/>
    </row>
    <row r="176" spans="1:23" ht="20.25" customHeight="1">
      <c r="A176" s="333"/>
      <c r="B176" s="74"/>
      <c r="C176" s="94"/>
      <c r="D176" s="94"/>
      <c r="E176" s="94"/>
      <c r="F176" s="94"/>
      <c r="G176" s="94"/>
      <c r="H176" s="94"/>
      <c r="I176" s="94"/>
      <c r="J176" s="58"/>
      <c r="K176" s="59"/>
      <c r="L176" s="75"/>
      <c r="M176" s="77"/>
      <c r="N176" s="78"/>
      <c r="O176" s="91"/>
      <c r="P176" s="109"/>
      <c r="Q176" s="113"/>
      <c r="R176" s="110"/>
      <c r="S176" s="110"/>
      <c r="T176" s="110"/>
      <c r="U176" s="110"/>
      <c r="V176" s="211"/>
      <c r="W176" s="80"/>
    </row>
    <row r="177" spans="1:23" ht="20.25" customHeight="1">
      <c r="A177" s="333"/>
      <c r="B177" s="74"/>
      <c r="C177" s="94"/>
      <c r="D177" s="94"/>
      <c r="E177" s="94"/>
      <c r="F177" s="94"/>
      <c r="G177" s="94"/>
      <c r="H177" s="94"/>
      <c r="I177" s="94"/>
      <c r="J177" s="58"/>
      <c r="K177" s="59"/>
      <c r="L177" s="75"/>
      <c r="M177" s="77"/>
      <c r="N177" s="78"/>
      <c r="O177" s="91"/>
      <c r="P177" s="109"/>
      <c r="Q177" s="113"/>
      <c r="R177" s="110"/>
      <c r="S177" s="110"/>
      <c r="T177" s="110"/>
      <c r="U177" s="110"/>
      <c r="V177" s="211"/>
      <c r="W177" s="80"/>
    </row>
    <row r="178" spans="1:23" ht="20.25" customHeight="1">
      <c r="A178" s="333"/>
      <c r="B178" s="74"/>
      <c r="C178" s="94"/>
      <c r="D178" s="94"/>
      <c r="E178" s="94"/>
      <c r="F178" s="94"/>
      <c r="G178" s="94"/>
      <c r="H178" s="94"/>
      <c r="I178" s="94"/>
      <c r="J178" s="58"/>
      <c r="K178" s="59"/>
      <c r="L178" s="75"/>
      <c r="M178" s="77"/>
      <c r="N178" s="78"/>
      <c r="O178" s="91"/>
      <c r="P178" s="109"/>
      <c r="Q178" s="113"/>
      <c r="R178" s="110"/>
      <c r="S178" s="110"/>
      <c r="T178" s="110"/>
      <c r="U178" s="110"/>
      <c r="V178" s="211"/>
      <c r="W178" s="80"/>
    </row>
    <row r="179" spans="1:23" ht="20.25" customHeight="1">
      <c r="A179" s="333"/>
      <c r="B179" s="74"/>
      <c r="C179" s="94"/>
      <c r="D179" s="94"/>
      <c r="E179" s="94"/>
      <c r="F179" s="94"/>
      <c r="G179" s="94"/>
      <c r="H179" s="94"/>
      <c r="I179" s="94"/>
      <c r="J179" s="58"/>
      <c r="K179" s="59"/>
      <c r="L179" s="75"/>
      <c r="M179" s="77"/>
      <c r="N179" s="78"/>
      <c r="O179" s="91"/>
      <c r="P179" s="109"/>
      <c r="Q179" s="113"/>
      <c r="R179" s="110"/>
      <c r="S179" s="110"/>
      <c r="T179" s="110"/>
      <c r="U179" s="110"/>
      <c r="V179" s="211"/>
      <c r="W179" s="80"/>
    </row>
    <row r="180" spans="1:23" ht="20.25" customHeight="1">
      <c r="A180" s="333"/>
      <c r="B180" s="74"/>
      <c r="C180" s="94"/>
      <c r="D180" s="94"/>
      <c r="E180" s="94"/>
      <c r="F180" s="94"/>
      <c r="G180" s="94"/>
      <c r="H180" s="94"/>
      <c r="I180" s="94"/>
      <c r="J180" s="58"/>
      <c r="K180" s="59"/>
      <c r="L180" s="75"/>
      <c r="M180" s="77"/>
      <c r="N180" s="78"/>
      <c r="O180" s="91"/>
      <c r="P180" s="109"/>
      <c r="Q180" s="113"/>
      <c r="R180" s="110"/>
      <c r="S180" s="110"/>
      <c r="T180" s="110"/>
      <c r="U180" s="110"/>
      <c r="V180" s="211"/>
      <c r="W180" s="80"/>
    </row>
    <row r="181" spans="1:23" ht="20.25" customHeight="1">
      <c r="A181" s="333"/>
      <c r="B181" s="74"/>
      <c r="C181" s="94"/>
      <c r="D181" s="94"/>
      <c r="E181" s="94"/>
      <c r="F181" s="94"/>
      <c r="G181" s="94"/>
      <c r="H181" s="94"/>
      <c r="I181" s="94"/>
      <c r="J181" s="58"/>
      <c r="K181" s="59"/>
      <c r="L181" s="75"/>
      <c r="M181" s="77"/>
      <c r="N181" s="78"/>
      <c r="O181" s="91"/>
      <c r="P181" s="109"/>
      <c r="Q181" s="113"/>
      <c r="R181" s="110"/>
      <c r="S181" s="110"/>
      <c r="T181" s="110"/>
      <c r="U181" s="110"/>
      <c r="V181" s="211"/>
      <c r="W181" s="80"/>
    </row>
    <row r="182" spans="1:23" ht="20.25" customHeight="1">
      <c r="A182" s="333"/>
      <c r="B182" s="74"/>
      <c r="C182" s="94"/>
      <c r="D182" s="94"/>
      <c r="E182" s="94"/>
      <c r="F182" s="94"/>
      <c r="G182" s="94"/>
      <c r="H182" s="94"/>
      <c r="I182" s="94"/>
      <c r="J182" s="58"/>
      <c r="K182" s="59"/>
      <c r="L182" s="75"/>
      <c r="M182" s="77"/>
      <c r="N182" s="78"/>
      <c r="O182" s="91"/>
      <c r="P182" s="109"/>
      <c r="Q182" s="113"/>
      <c r="R182" s="110"/>
      <c r="S182" s="110"/>
      <c r="T182" s="110"/>
      <c r="U182" s="110"/>
      <c r="V182" s="211"/>
      <c r="W182" s="80"/>
    </row>
    <row r="183" spans="1:23" ht="20.25" customHeight="1">
      <c r="A183" s="333"/>
      <c r="B183" s="74"/>
      <c r="C183" s="94"/>
      <c r="D183" s="94"/>
      <c r="E183" s="94"/>
      <c r="F183" s="94"/>
      <c r="G183" s="94"/>
      <c r="H183" s="94"/>
      <c r="I183" s="94"/>
      <c r="J183" s="58"/>
      <c r="K183" s="59"/>
      <c r="L183" s="75"/>
      <c r="M183" s="77"/>
      <c r="N183" s="78"/>
      <c r="O183" s="91"/>
      <c r="P183" s="109"/>
      <c r="Q183" s="113"/>
      <c r="R183" s="110"/>
      <c r="S183" s="110"/>
      <c r="T183" s="110"/>
      <c r="U183" s="110"/>
      <c r="V183" s="211"/>
      <c r="W183" s="80"/>
    </row>
    <row r="184" spans="1:23" ht="20.25" customHeight="1">
      <c r="A184" s="333"/>
      <c r="B184" s="74"/>
      <c r="C184" s="94"/>
      <c r="D184" s="94"/>
      <c r="E184" s="94"/>
      <c r="F184" s="94"/>
      <c r="G184" s="94"/>
      <c r="H184" s="94"/>
      <c r="I184" s="94"/>
      <c r="J184" s="58"/>
      <c r="K184" s="59"/>
      <c r="L184" s="75"/>
      <c r="M184" s="77"/>
      <c r="N184" s="78"/>
      <c r="O184" s="91"/>
      <c r="P184" s="109"/>
      <c r="Q184" s="113"/>
      <c r="R184" s="110"/>
      <c r="S184" s="110"/>
      <c r="T184" s="110"/>
      <c r="U184" s="110"/>
      <c r="V184" s="211"/>
      <c r="W184" s="80"/>
    </row>
    <row r="185" spans="1:23" ht="20.25" customHeight="1">
      <c r="A185" s="333"/>
      <c r="B185" s="74"/>
      <c r="C185" s="94"/>
      <c r="D185" s="94"/>
      <c r="E185" s="94"/>
      <c r="F185" s="94"/>
      <c r="G185" s="94"/>
      <c r="H185" s="94"/>
      <c r="I185" s="94"/>
      <c r="J185" s="58"/>
      <c r="K185" s="59"/>
      <c r="L185" s="75"/>
      <c r="M185" s="77"/>
      <c r="N185" s="78"/>
      <c r="O185" s="91"/>
      <c r="P185" s="109"/>
      <c r="Q185" s="113"/>
      <c r="R185" s="110"/>
      <c r="S185" s="110"/>
      <c r="T185" s="110"/>
      <c r="U185" s="110"/>
      <c r="V185" s="211"/>
      <c r="W185" s="80"/>
    </row>
    <row r="186" spans="1:23" ht="20.25" customHeight="1">
      <c r="A186" s="333"/>
      <c r="B186" s="74"/>
      <c r="C186" s="94"/>
      <c r="D186" s="94"/>
      <c r="E186" s="94"/>
      <c r="F186" s="94"/>
      <c r="G186" s="94"/>
      <c r="H186" s="94"/>
      <c r="I186" s="94"/>
      <c r="J186" s="58"/>
      <c r="K186" s="59"/>
      <c r="L186" s="75"/>
      <c r="M186" s="77"/>
      <c r="N186" s="78"/>
      <c r="O186" s="91"/>
      <c r="P186" s="109"/>
      <c r="Q186" s="113"/>
      <c r="R186" s="110"/>
      <c r="S186" s="110"/>
      <c r="T186" s="110"/>
      <c r="U186" s="110"/>
      <c r="V186" s="211"/>
      <c r="W186" s="80"/>
    </row>
    <row r="187" spans="1:23" ht="20.25" customHeight="1">
      <c r="A187" s="333"/>
      <c r="B187" s="74"/>
      <c r="C187" s="94"/>
      <c r="D187" s="94"/>
      <c r="E187" s="94"/>
      <c r="F187" s="94"/>
      <c r="G187" s="94"/>
      <c r="H187" s="94"/>
      <c r="I187" s="94"/>
      <c r="J187" s="58"/>
      <c r="K187" s="59"/>
      <c r="L187" s="75"/>
      <c r="M187" s="77"/>
      <c r="N187" s="78"/>
      <c r="O187" s="91"/>
      <c r="P187" s="109"/>
      <c r="Q187" s="113"/>
      <c r="R187" s="110"/>
      <c r="S187" s="110"/>
      <c r="T187" s="110"/>
      <c r="U187" s="110"/>
      <c r="V187" s="211"/>
      <c r="W187" s="80"/>
    </row>
    <row r="188" spans="1:23" ht="20.25" customHeight="1">
      <c r="A188" s="333"/>
      <c r="B188" s="74"/>
      <c r="C188" s="94"/>
      <c r="D188" s="94"/>
      <c r="E188" s="94"/>
      <c r="F188" s="94"/>
      <c r="G188" s="94"/>
      <c r="H188" s="94"/>
      <c r="I188" s="94"/>
      <c r="J188" s="58"/>
      <c r="K188" s="59"/>
      <c r="L188" s="75"/>
      <c r="M188" s="77"/>
      <c r="N188" s="78"/>
      <c r="O188" s="91"/>
      <c r="P188" s="109"/>
      <c r="Q188" s="113"/>
      <c r="R188" s="110"/>
      <c r="S188" s="110"/>
      <c r="T188" s="110"/>
      <c r="U188" s="110"/>
      <c r="V188" s="211"/>
      <c r="W188" s="80"/>
    </row>
    <row r="189" spans="1:23" ht="20.25" customHeight="1">
      <c r="A189" s="333"/>
      <c r="B189" s="74"/>
      <c r="C189" s="94"/>
      <c r="D189" s="94"/>
      <c r="E189" s="94"/>
      <c r="F189" s="94"/>
      <c r="G189" s="94"/>
      <c r="H189" s="94"/>
      <c r="I189" s="94"/>
      <c r="J189" s="58"/>
      <c r="K189" s="59"/>
      <c r="L189" s="75"/>
      <c r="M189" s="77"/>
      <c r="N189" s="78"/>
      <c r="O189" s="91"/>
      <c r="P189" s="109"/>
      <c r="Q189" s="113"/>
      <c r="R189" s="110"/>
      <c r="S189" s="110"/>
      <c r="T189" s="110"/>
      <c r="U189" s="110"/>
      <c r="V189" s="211"/>
      <c r="W189" s="80"/>
    </row>
    <row r="190" spans="1:23" ht="20.25" customHeight="1">
      <c r="A190" s="333"/>
      <c r="B190" s="74"/>
      <c r="C190" s="94"/>
      <c r="D190" s="94"/>
      <c r="E190" s="94"/>
      <c r="F190" s="94"/>
      <c r="G190" s="94"/>
      <c r="H190" s="94"/>
      <c r="I190" s="94"/>
      <c r="J190" s="58"/>
      <c r="K190" s="59"/>
      <c r="L190" s="75"/>
      <c r="M190" s="77"/>
      <c r="N190" s="78"/>
      <c r="O190" s="91"/>
      <c r="P190" s="109"/>
      <c r="Q190" s="113"/>
      <c r="R190" s="110"/>
      <c r="S190" s="110"/>
      <c r="T190" s="110"/>
      <c r="U190" s="110"/>
      <c r="V190" s="211"/>
      <c r="W190" s="80"/>
    </row>
    <row r="191" spans="1:23" ht="20.25" customHeight="1">
      <c r="A191" s="333"/>
      <c r="B191" s="74"/>
      <c r="C191" s="94"/>
      <c r="D191" s="94"/>
      <c r="E191" s="94"/>
      <c r="F191" s="94"/>
      <c r="G191" s="94"/>
      <c r="H191" s="94"/>
      <c r="I191" s="94"/>
      <c r="J191" s="58"/>
      <c r="K191" s="59"/>
      <c r="L191" s="75"/>
      <c r="M191" s="77"/>
      <c r="N191" s="78"/>
      <c r="O191" s="91"/>
      <c r="P191" s="109"/>
      <c r="Q191" s="113"/>
      <c r="R191" s="110"/>
      <c r="S191" s="110"/>
      <c r="T191" s="110"/>
      <c r="U191" s="110"/>
      <c r="V191" s="211"/>
      <c r="W191" s="80"/>
    </row>
    <row r="192" spans="1:23" ht="20.25" customHeight="1">
      <c r="A192" s="333"/>
      <c r="B192" s="74"/>
      <c r="C192" s="94"/>
      <c r="D192" s="94"/>
      <c r="E192" s="94"/>
      <c r="F192" s="94"/>
      <c r="G192" s="94"/>
      <c r="H192" s="94"/>
      <c r="I192" s="94"/>
      <c r="J192" s="58"/>
      <c r="K192" s="59"/>
      <c r="L192" s="75"/>
      <c r="M192" s="77"/>
      <c r="N192" s="78"/>
      <c r="O192" s="91"/>
      <c r="P192" s="109"/>
      <c r="Q192" s="113"/>
      <c r="R192" s="110"/>
      <c r="S192" s="110"/>
      <c r="T192" s="110"/>
      <c r="U192" s="110"/>
      <c r="V192" s="211"/>
      <c r="W192" s="80"/>
    </row>
    <row r="193" spans="1:23" ht="20.25" customHeight="1">
      <c r="A193" s="333"/>
      <c r="B193" s="74"/>
      <c r="C193" s="94"/>
      <c r="D193" s="94"/>
      <c r="E193" s="94"/>
      <c r="F193" s="94"/>
      <c r="G193" s="94"/>
      <c r="H193" s="94"/>
      <c r="I193" s="94"/>
      <c r="J193" s="58"/>
      <c r="K193" s="59"/>
      <c r="L193" s="75"/>
      <c r="M193" s="77"/>
      <c r="N193" s="78"/>
      <c r="O193" s="91"/>
      <c r="P193" s="109"/>
      <c r="Q193" s="113"/>
      <c r="R193" s="110"/>
      <c r="S193" s="110"/>
      <c r="T193" s="110"/>
      <c r="U193" s="110"/>
      <c r="V193" s="211"/>
      <c r="W193" s="80"/>
    </row>
    <row r="194" spans="1:23" ht="20.25" customHeight="1">
      <c r="A194" s="333"/>
      <c r="B194" s="74"/>
      <c r="C194" s="94"/>
      <c r="D194" s="94"/>
      <c r="E194" s="94"/>
      <c r="F194" s="94"/>
      <c r="G194" s="94"/>
      <c r="H194" s="94"/>
      <c r="I194" s="94"/>
      <c r="J194" s="58"/>
      <c r="K194" s="59"/>
      <c r="L194" s="75"/>
      <c r="M194" s="77"/>
      <c r="N194" s="78"/>
      <c r="O194" s="91"/>
      <c r="P194" s="109"/>
      <c r="Q194" s="113"/>
      <c r="R194" s="110"/>
      <c r="S194" s="110"/>
      <c r="T194" s="110"/>
      <c r="U194" s="110"/>
      <c r="V194" s="211"/>
      <c r="W194" s="80"/>
    </row>
    <row r="195" spans="1:23" ht="20.25" customHeight="1">
      <c r="A195" s="333"/>
      <c r="B195" s="74"/>
      <c r="C195" s="94"/>
      <c r="D195" s="94"/>
      <c r="E195" s="94"/>
      <c r="F195" s="94"/>
      <c r="G195" s="94"/>
      <c r="H195" s="94"/>
      <c r="I195" s="94"/>
      <c r="J195" s="58"/>
      <c r="K195" s="59"/>
      <c r="L195" s="75"/>
      <c r="M195" s="77"/>
      <c r="N195" s="78"/>
      <c r="O195" s="91"/>
      <c r="P195" s="109"/>
      <c r="Q195" s="113"/>
      <c r="R195" s="110"/>
      <c r="S195" s="110"/>
      <c r="T195" s="110"/>
      <c r="U195" s="110"/>
      <c r="V195" s="211"/>
      <c r="W195" s="80"/>
    </row>
    <row r="196" spans="1:23" ht="20.25" customHeight="1">
      <c r="A196" s="333"/>
      <c r="B196" s="74"/>
      <c r="C196" s="94"/>
      <c r="D196" s="94"/>
      <c r="E196" s="94"/>
      <c r="F196" s="94"/>
      <c r="G196" s="94"/>
      <c r="H196" s="94"/>
      <c r="I196" s="94"/>
      <c r="J196" s="58"/>
      <c r="K196" s="59"/>
      <c r="L196" s="75"/>
      <c r="M196" s="77"/>
      <c r="N196" s="78"/>
      <c r="O196" s="91"/>
      <c r="P196" s="109"/>
      <c r="Q196" s="113"/>
      <c r="R196" s="110"/>
      <c r="S196" s="110"/>
      <c r="T196" s="110"/>
      <c r="U196" s="110"/>
      <c r="V196" s="211"/>
      <c r="W196" s="80"/>
    </row>
    <row r="197" spans="1:23" ht="20.25" customHeight="1">
      <c r="A197" s="333"/>
      <c r="B197" s="74"/>
      <c r="C197" s="94"/>
      <c r="D197" s="94"/>
      <c r="E197" s="94"/>
      <c r="F197" s="94"/>
      <c r="G197" s="94"/>
      <c r="H197" s="94"/>
      <c r="I197" s="94"/>
      <c r="J197" s="58"/>
      <c r="K197" s="59"/>
      <c r="L197" s="75"/>
      <c r="M197" s="77"/>
      <c r="N197" s="78"/>
      <c r="O197" s="91"/>
      <c r="P197" s="109"/>
      <c r="Q197" s="113"/>
      <c r="R197" s="110"/>
      <c r="S197" s="110"/>
      <c r="T197" s="110"/>
      <c r="U197" s="110"/>
      <c r="V197" s="211"/>
      <c r="W197" s="80"/>
    </row>
    <row r="198" spans="1:23" ht="20.25" customHeight="1">
      <c r="A198" s="333"/>
      <c r="B198" s="74"/>
      <c r="C198" s="94"/>
      <c r="D198" s="94"/>
      <c r="E198" s="94"/>
      <c r="F198" s="94"/>
      <c r="G198" s="94"/>
      <c r="H198" s="94"/>
      <c r="I198" s="94"/>
      <c r="J198" s="58"/>
      <c r="K198" s="59"/>
      <c r="L198" s="75"/>
      <c r="M198" s="77"/>
      <c r="N198" s="78"/>
      <c r="O198" s="91"/>
      <c r="P198" s="109"/>
      <c r="Q198" s="113"/>
      <c r="R198" s="110"/>
      <c r="S198" s="110"/>
      <c r="T198" s="110"/>
      <c r="U198" s="110"/>
      <c r="V198" s="211"/>
      <c r="W198" s="80"/>
    </row>
    <row r="199" spans="1:23" ht="20.25" customHeight="1">
      <c r="A199" s="333"/>
      <c r="B199" s="74"/>
      <c r="C199" s="94"/>
      <c r="D199" s="94"/>
      <c r="E199" s="94"/>
      <c r="F199" s="94"/>
      <c r="G199" s="94"/>
      <c r="H199" s="94"/>
      <c r="I199" s="94"/>
      <c r="J199" s="58"/>
      <c r="K199" s="59"/>
      <c r="L199" s="75"/>
      <c r="M199" s="77"/>
      <c r="N199" s="78"/>
      <c r="O199" s="91"/>
      <c r="P199" s="109"/>
      <c r="Q199" s="113"/>
      <c r="R199" s="110"/>
      <c r="S199" s="110"/>
      <c r="T199" s="110"/>
      <c r="U199" s="110"/>
      <c r="V199" s="211"/>
      <c r="W199" s="80"/>
    </row>
    <row r="200" spans="1:23" ht="20.25" customHeight="1">
      <c r="A200" s="333"/>
      <c r="B200" s="74"/>
      <c r="C200" s="94"/>
      <c r="D200" s="94"/>
      <c r="E200" s="94"/>
      <c r="F200" s="94"/>
      <c r="G200" s="94"/>
      <c r="H200" s="94"/>
      <c r="I200" s="94"/>
      <c r="J200" s="58"/>
      <c r="K200" s="59"/>
      <c r="L200" s="75"/>
      <c r="M200" s="77"/>
      <c r="N200" s="78"/>
      <c r="O200" s="91"/>
      <c r="P200" s="109"/>
      <c r="Q200" s="113"/>
      <c r="R200" s="110"/>
      <c r="S200" s="110"/>
      <c r="T200" s="110"/>
      <c r="U200" s="110"/>
      <c r="V200" s="211"/>
      <c r="W200" s="80"/>
    </row>
    <row r="201" spans="1:23" ht="20.25" customHeight="1">
      <c r="A201" s="333"/>
      <c r="B201" s="74"/>
      <c r="C201" s="94"/>
      <c r="D201" s="94"/>
      <c r="E201" s="94"/>
      <c r="F201" s="94"/>
      <c r="G201" s="94"/>
      <c r="H201" s="94"/>
      <c r="I201" s="94"/>
      <c r="J201" s="58"/>
      <c r="K201" s="59"/>
      <c r="L201" s="75"/>
      <c r="M201" s="77"/>
      <c r="N201" s="78"/>
      <c r="O201" s="91"/>
      <c r="P201" s="109"/>
      <c r="Q201" s="113"/>
      <c r="R201" s="110"/>
      <c r="S201" s="110"/>
      <c r="T201" s="110"/>
      <c r="U201" s="110"/>
      <c r="V201" s="211"/>
      <c r="W201" s="80"/>
    </row>
    <row r="202" spans="1:23" ht="20.25" customHeight="1">
      <c r="A202" s="333"/>
      <c r="B202" s="74"/>
      <c r="C202" s="94"/>
      <c r="D202" s="94"/>
      <c r="E202" s="94"/>
      <c r="F202" s="94"/>
      <c r="G202" s="94"/>
      <c r="H202" s="94"/>
      <c r="I202" s="94"/>
      <c r="J202" s="58"/>
      <c r="K202" s="59"/>
      <c r="L202" s="75"/>
      <c r="M202" s="77"/>
      <c r="N202" s="78"/>
      <c r="O202" s="91"/>
      <c r="P202" s="109"/>
      <c r="Q202" s="113"/>
      <c r="R202" s="110"/>
      <c r="S202" s="110"/>
      <c r="T202" s="110"/>
      <c r="U202" s="110"/>
      <c r="V202" s="211"/>
      <c r="W202" s="80"/>
    </row>
    <row r="203" spans="1:23" ht="20.25" customHeight="1">
      <c r="A203" s="333"/>
      <c r="B203" s="74"/>
      <c r="C203" s="94"/>
      <c r="D203" s="94"/>
      <c r="E203" s="94"/>
      <c r="F203" s="94"/>
      <c r="G203" s="94"/>
      <c r="H203" s="94"/>
      <c r="I203" s="94"/>
      <c r="J203" s="58"/>
      <c r="K203" s="59"/>
      <c r="L203" s="75"/>
      <c r="M203" s="77"/>
      <c r="N203" s="78"/>
      <c r="O203" s="91"/>
      <c r="P203" s="109"/>
      <c r="Q203" s="113"/>
      <c r="R203" s="110"/>
      <c r="S203" s="110"/>
      <c r="T203" s="110"/>
      <c r="U203" s="110"/>
      <c r="V203" s="211"/>
      <c r="W203" s="80"/>
    </row>
    <row r="204" spans="1:23" ht="20.25" customHeight="1">
      <c r="A204" s="333"/>
      <c r="B204" s="74"/>
      <c r="C204" s="94"/>
      <c r="D204" s="94"/>
      <c r="E204" s="94"/>
      <c r="F204" s="94"/>
      <c r="G204" s="94"/>
      <c r="H204" s="94"/>
      <c r="I204" s="94"/>
      <c r="J204" s="58"/>
      <c r="K204" s="59"/>
      <c r="L204" s="75"/>
      <c r="M204" s="77"/>
      <c r="N204" s="78"/>
      <c r="O204" s="91"/>
      <c r="P204" s="109"/>
      <c r="Q204" s="113"/>
      <c r="R204" s="110"/>
      <c r="S204" s="110"/>
      <c r="T204" s="110"/>
      <c r="U204" s="110"/>
      <c r="V204" s="211"/>
      <c r="W204" s="80"/>
    </row>
    <row r="205" spans="1:23" ht="20.25" customHeight="1">
      <c r="A205" s="333"/>
      <c r="B205" s="74"/>
      <c r="C205" s="94"/>
      <c r="D205" s="94"/>
      <c r="E205" s="94"/>
      <c r="F205" s="94"/>
      <c r="G205" s="94"/>
      <c r="H205" s="94"/>
      <c r="I205" s="94"/>
      <c r="J205" s="58"/>
      <c r="K205" s="59"/>
      <c r="L205" s="75"/>
      <c r="M205" s="77"/>
      <c r="N205" s="78"/>
      <c r="O205" s="91"/>
      <c r="P205" s="109"/>
      <c r="Q205" s="113"/>
      <c r="R205" s="110"/>
      <c r="S205" s="110"/>
      <c r="T205" s="110"/>
      <c r="U205" s="110"/>
      <c r="V205" s="211"/>
      <c r="W205" s="80"/>
    </row>
    <row r="206" spans="1:23" ht="20.25" customHeight="1">
      <c r="A206" s="333"/>
      <c r="B206" s="74"/>
      <c r="C206" s="94"/>
      <c r="D206" s="94"/>
      <c r="E206" s="94"/>
      <c r="F206" s="94"/>
      <c r="G206" s="94"/>
      <c r="H206" s="94"/>
      <c r="I206" s="94"/>
      <c r="J206" s="58"/>
      <c r="K206" s="59"/>
      <c r="L206" s="75"/>
      <c r="M206" s="77"/>
      <c r="N206" s="78"/>
      <c r="O206" s="91"/>
      <c r="P206" s="109"/>
      <c r="Q206" s="113"/>
      <c r="R206" s="110"/>
      <c r="S206" s="110"/>
      <c r="T206" s="110"/>
      <c r="U206" s="110"/>
      <c r="V206" s="211"/>
      <c r="W206" s="80"/>
    </row>
    <row r="207" spans="1:23" ht="20.25" customHeight="1">
      <c r="A207" s="333"/>
      <c r="B207" s="74"/>
      <c r="C207" s="94"/>
      <c r="D207" s="94"/>
      <c r="E207" s="94"/>
      <c r="F207" s="94"/>
      <c r="G207" s="94"/>
      <c r="H207" s="94"/>
      <c r="I207" s="94"/>
      <c r="J207" s="58"/>
      <c r="K207" s="59"/>
      <c r="L207" s="75"/>
      <c r="M207" s="77"/>
      <c r="N207" s="78"/>
      <c r="O207" s="91"/>
      <c r="P207" s="109"/>
      <c r="Q207" s="113"/>
      <c r="R207" s="110"/>
      <c r="S207" s="110"/>
      <c r="T207" s="110"/>
      <c r="U207" s="110"/>
      <c r="V207" s="211"/>
      <c r="W207" s="80"/>
    </row>
    <row r="208" spans="1:23" ht="20.25" customHeight="1">
      <c r="A208" s="333"/>
      <c r="B208" s="74"/>
      <c r="C208" s="94"/>
      <c r="D208" s="94"/>
      <c r="E208" s="94"/>
      <c r="F208" s="94"/>
      <c r="G208" s="94"/>
      <c r="H208" s="94"/>
      <c r="I208" s="94"/>
      <c r="J208" s="58"/>
      <c r="K208" s="59"/>
      <c r="L208" s="75"/>
      <c r="M208" s="77"/>
      <c r="N208" s="78"/>
      <c r="O208" s="91"/>
      <c r="P208" s="109"/>
      <c r="Q208" s="113"/>
      <c r="R208" s="110"/>
      <c r="S208" s="110"/>
      <c r="T208" s="110"/>
      <c r="U208" s="110"/>
      <c r="V208" s="211"/>
      <c r="W208" s="80"/>
    </row>
    <row r="209" spans="1:23" ht="20.25" customHeight="1">
      <c r="A209" s="333"/>
      <c r="B209" s="74"/>
      <c r="C209" s="94"/>
      <c r="D209" s="94"/>
      <c r="E209" s="94"/>
      <c r="F209" s="94"/>
      <c r="G209" s="94"/>
      <c r="H209" s="94"/>
      <c r="I209" s="94"/>
      <c r="J209" s="58"/>
      <c r="K209" s="59"/>
      <c r="L209" s="75"/>
      <c r="M209" s="77"/>
      <c r="N209" s="78"/>
      <c r="O209" s="91"/>
      <c r="P209" s="109"/>
      <c r="Q209" s="113"/>
      <c r="R209" s="110"/>
      <c r="S209" s="110"/>
      <c r="T209" s="110"/>
      <c r="U209" s="110"/>
      <c r="V209" s="211"/>
      <c r="W209" s="80"/>
    </row>
    <row r="210" spans="1:23" ht="20.25" customHeight="1">
      <c r="A210" s="333"/>
      <c r="B210" s="74"/>
      <c r="C210" s="94"/>
      <c r="D210" s="94"/>
      <c r="E210" s="94"/>
      <c r="F210" s="94"/>
      <c r="G210" s="94"/>
      <c r="H210" s="94"/>
      <c r="I210" s="94"/>
      <c r="J210" s="58"/>
      <c r="K210" s="59"/>
      <c r="L210" s="75"/>
      <c r="M210" s="77"/>
      <c r="N210" s="78"/>
      <c r="O210" s="91"/>
      <c r="P210" s="109"/>
      <c r="Q210" s="113"/>
      <c r="R210" s="110"/>
      <c r="S210" s="110"/>
      <c r="T210" s="110"/>
      <c r="U210" s="110"/>
      <c r="V210" s="211"/>
      <c r="W210" s="80"/>
    </row>
    <row r="211" spans="1:23" ht="20.25" customHeight="1">
      <c r="A211" s="333"/>
      <c r="B211" s="74"/>
      <c r="C211" s="94"/>
      <c r="D211" s="94"/>
      <c r="E211" s="94"/>
      <c r="F211" s="94"/>
      <c r="G211" s="94"/>
      <c r="H211" s="94"/>
      <c r="I211" s="94"/>
      <c r="J211" s="58"/>
      <c r="K211" s="59"/>
      <c r="L211" s="75"/>
      <c r="M211" s="77"/>
      <c r="N211" s="78"/>
      <c r="O211" s="91"/>
      <c r="P211" s="109"/>
      <c r="Q211" s="113"/>
      <c r="R211" s="110"/>
      <c r="S211" s="110"/>
      <c r="T211" s="110"/>
      <c r="U211" s="110"/>
      <c r="V211" s="211"/>
      <c r="W211" s="80"/>
    </row>
    <row r="212" spans="1:23" ht="20.25" customHeight="1">
      <c r="A212" s="333"/>
      <c r="B212" s="74"/>
      <c r="C212" s="94"/>
      <c r="D212" s="94"/>
      <c r="E212" s="94"/>
      <c r="F212" s="94"/>
      <c r="G212" s="94"/>
      <c r="H212" s="94"/>
      <c r="I212" s="94"/>
      <c r="J212" s="58"/>
      <c r="K212" s="59"/>
      <c r="L212" s="75"/>
      <c r="M212" s="77"/>
      <c r="N212" s="78"/>
      <c r="O212" s="91"/>
      <c r="P212" s="109"/>
      <c r="Q212" s="113"/>
      <c r="R212" s="110"/>
      <c r="S212" s="110"/>
      <c r="T212" s="110"/>
      <c r="U212" s="110"/>
      <c r="V212" s="211"/>
      <c r="W212" s="80"/>
    </row>
    <row r="213" spans="1:23" ht="20.25" customHeight="1">
      <c r="A213" s="333"/>
      <c r="B213" s="74"/>
      <c r="C213" s="94"/>
      <c r="D213" s="94"/>
      <c r="E213" s="94"/>
      <c r="F213" s="94"/>
      <c r="G213" s="94"/>
      <c r="H213" s="94"/>
      <c r="I213" s="94"/>
      <c r="J213" s="58"/>
      <c r="K213" s="59"/>
      <c r="L213" s="75"/>
      <c r="M213" s="77"/>
      <c r="N213" s="78"/>
      <c r="O213" s="91"/>
      <c r="P213" s="109"/>
      <c r="Q213" s="113"/>
      <c r="R213" s="110"/>
      <c r="S213" s="110"/>
      <c r="T213" s="110"/>
      <c r="U213" s="110"/>
      <c r="V213" s="211"/>
      <c r="W213" s="80"/>
    </row>
    <row r="214" spans="1:23" ht="20.25" customHeight="1">
      <c r="A214" s="333"/>
      <c r="B214" s="74"/>
      <c r="C214" s="94"/>
      <c r="D214" s="94"/>
      <c r="E214" s="94"/>
      <c r="F214" s="94"/>
      <c r="G214" s="94"/>
      <c r="H214" s="94"/>
      <c r="I214" s="94"/>
      <c r="J214" s="58"/>
      <c r="K214" s="59"/>
      <c r="L214" s="75"/>
      <c r="M214" s="77"/>
      <c r="N214" s="78"/>
      <c r="O214" s="91"/>
      <c r="P214" s="109"/>
      <c r="Q214" s="113"/>
      <c r="R214" s="110"/>
      <c r="S214" s="110"/>
      <c r="T214" s="110"/>
      <c r="U214" s="110"/>
      <c r="V214" s="211"/>
      <c r="W214" s="80"/>
    </row>
    <row r="215" spans="1:23" ht="20.25" customHeight="1">
      <c r="A215" s="333"/>
      <c r="B215" s="74"/>
      <c r="C215" s="94"/>
      <c r="D215" s="94"/>
      <c r="E215" s="94"/>
      <c r="F215" s="94"/>
      <c r="G215" s="94"/>
      <c r="H215" s="94"/>
      <c r="I215" s="94"/>
      <c r="J215" s="58"/>
      <c r="K215" s="59"/>
      <c r="L215" s="75"/>
      <c r="M215" s="77"/>
      <c r="N215" s="78"/>
      <c r="O215" s="91"/>
      <c r="P215" s="109"/>
      <c r="Q215" s="113"/>
      <c r="R215" s="110"/>
      <c r="S215" s="110"/>
      <c r="T215" s="110"/>
      <c r="U215" s="110"/>
      <c r="V215" s="211"/>
      <c r="W215" s="80"/>
    </row>
    <row r="216" spans="1:23" ht="20.25" customHeight="1">
      <c r="A216" s="333"/>
      <c r="B216" s="74"/>
      <c r="C216" s="94"/>
      <c r="D216" s="94"/>
      <c r="E216" s="94"/>
      <c r="F216" s="94"/>
      <c r="G216" s="94"/>
      <c r="H216" s="94"/>
      <c r="I216" s="94"/>
      <c r="J216" s="58"/>
      <c r="K216" s="59"/>
      <c r="L216" s="75"/>
      <c r="M216" s="77"/>
      <c r="N216" s="78"/>
      <c r="O216" s="91"/>
      <c r="P216" s="109"/>
      <c r="Q216" s="113"/>
      <c r="R216" s="110"/>
      <c r="S216" s="110"/>
      <c r="T216" s="110"/>
      <c r="U216" s="110"/>
      <c r="V216" s="211"/>
      <c r="W216" s="80"/>
    </row>
    <row r="217" spans="1:23" ht="20.25" customHeight="1">
      <c r="A217" s="333"/>
      <c r="B217" s="74"/>
      <c r="C217" s="94"/>
      <c r="D217" s="94"/>
      <c r="E217" s="94"/>
      <c r="F217" s="94"/>
      <c r="G217" s="94"/>
      <c r="H217" s="94"/>
      <c r="I217" s="94"/>
      <c r="J217" s="58"/>
      <c r="K217" s="59"/>
      <c r="L217" s="75"/>
      <c r="M217" s="77"/>
      <c r="N217" s="78"/>
      <c r="O217" s="91"/>
      <c r="P217" s="109"/>
      <c r="Q217" s="113"/>
      <c r="R217" s="110"/>
      <c r="S217" s="110"/>
      <c r="T217" s="110"/>
      <c r="U217" s="110"/>
      <c r="V217" s="211"/>
      <c r="W217" s="80"/>
    </row>
    <row r="218" spans="1:23" ht="20.25" customHeight="1">
      <c r="A218" s="333"/>
      <c r="B218" s="74"/>
      <c r="C218" s="94"/>
      <c r="D218" s="94"/>
      <c r="E218" s="94"/>
      <c r="F218" s="94"/>
      <c r="G218" s="94"/>
      <c r="H218" s="94"/>
      <c r="I218" s="94"/>
      <c r="J218" s="58"/>
      <c r="K218" s="59"/>
      <c r="L218" s="75"/>
      <c r="M218" s="77"/>
      <c r="N218" s="78"/>
      <c r="O218" s="91"/>
      <c r="P218" s="109"/>
      <c r="Q218" s="113"/>
      <c r="R218" s="110"/>
      <c r="S218" s="110"/>
      <c r="T218" s="110"/>
      <c r="U218" s="110"/>
      <c r="V218" s="211"/>
      <c r="W218" s="80"/>
    </row>
    <row r="219" spans="1:23" ht="20.25" customHeight="1">
      <c r="A219" s="333"/>
      <c r="B219" s="74"/>
      <c r="C219" s="94"/>
      <c r="D219" s="94"/>
      <c r="E219" s="94"/>
      <c r="F219" s="94"/>
      <c r="G219" s="94"/>
      <c r="H219" s="94"/>
      <c r="I219" s="94"/>
      <c r="J219" s="58"/>
      <c r="K219" s="59"/>
      <c r="L219" s="75"/>
      <c r="M219" s="77"/>
      <c r="N219" s="78"/>
      <c r="O219" s="91"/>
      <c r="P219" s="109"/>
      <c r="Q219" s="113"/>
      <c r="R219" s="110"/>
      <c r="S219" s="110"/>
      <c r="T219" s="110"/>
      <c r="U219" s="110"/>
      <c r="V219" s="211"/>
      <c r="W219" s="80"/>
    </row>
    <row r="220" spans="1:23" ht="20.25" customHeight="1">
      <c r="A220" s="333"/>
      <c r="B220" s="74"/>
      <c r="C220" s="94"/>
      <c r="D220" s="94"/>
      <c r="E220" s="94"/>
      <c r="F220" s="94"/>
      <c r="G220" s="94"/>
      <c r="H220" s="94"/>
      <c r="I220" s="94"/>
      <c r="J220" s="58"/>
      <c r="K220" s="59"/>
      <c r="L220" s="75"/>
      <c r="M220" s="77"/>
      <c r="N220" s="78"/>
      <c r="O220" s="91"/>
      <c r="P220" s="109"/>
      <c r="Q220" s="113"/>
      <c r="R220" s="110"/>
      <c r="S220" s="110"/>
      <c r="T220" s="110"/>
      <c r="U220" s="110"/>
      <c r="V220" s="211"/>
      <c r="W220" s="80"/>
    </row>
    <row r="221" spans="1:23" ht="20.25" customHeight="1">
      <c r="A221" s="333"/>
      <c r="B221" s="74"/>
      <c r="C221" s="94"/>
      <c r="D221" s="94"/>
      <c r="E221" s="94"/>
      <c r="F221" s="94"/>
      <c r="G221" s="94"/>
      <c r="H221" s="94"/>
      <c r="I221" s="94"/>
      <c r="J221" s="58"/>
      <c r="K221" s="59"/>
      <c r="L221" s="75"/>
      <c r="M221" s="77"/>
      <c r="N221" s="78"/>
      <c r="O221" s="91"/>
      <c r="P221" s="109"/>
      <c r="Q221" s="113"/>
      <c r="R221" s="110"/>
      <c r="S221" s="110"/>
      <c r="T221" s="110"/>
      <c r="U221" s="110"/>
      <c r="V221" s="211"/>
      <c r="W221" s="80"/>
    </row>
    <row r="222" spans="1:23" ht="20.25" customHeight="1">
      <c r="A222" s="333"/>
      <c r="B222" s="74"/>
      <c r="C222" s="94"/>
      <c r="D222" s="94"/>
      <c r="E222" s="94"/>
      <c r="F222" s="94"/>
      <c r="G222" s="94"/>
      <c r="H222" s="94"/>
      <c r="I222" s="94"/>
      <c r="J222" s="58"/>
      <c r="K222" s="59"/>
      <c r="L222" s="75"/>
      <c r="M222" s="77"/>
      <c r="N222" s="78"/>
      <c r="O222" s="91"/>
      <c r="P222" s="109"/>
      <c r="Q222" s="113"/>
      <c r="R222" s="110"/>
      <c r="S222" s="110"/>
      <c r="T222" s="110"/>
      <c r="U222" s="110"/>
      <c r="V222" s="211"/>
      <c r="W222" s="80"/>
    </row>
    <row r="223" spans="1:23" ht="20.25" customHeight="1">
      <c r="A223" s="333"/>
      <c r="B223" s="74"/>
      <c r="C223" s="94"/>
      <c r="D223" s="94"/>
      <c r="E223" s="94"/>
      <c r="F223" s="94"/>
      <c r="G223" s="94"/>
      <c r="H223" s="94"/>
      <c r="I223" s="94"/>
      <c r="J223" s="58"/>
      <c r="K223" s="59"/>
      <c r="L223" s="75"/>
      <c r="M223" s="77"/>
      <c r="N223" s="78"/>
      <c r="O223" s="91"/>
      <c r="P223" s="109"/>
      <c r="Q223" s="113"/>
      <c r="R223" s="110"/>
      <c r="S223" s="110"/>
      <c r="T223" s="110"/>
      <c r="U223" s="110"/>
      <c r="V223" s="211"/>
      <c r="W223" s="80"/>
    </row>
    <row r="224" spans="1:23" ht="20.25" customHeight="1">
      <c r="A224" s="333"/>
      <c r="B224" s="74"/>
      <c r="C224" s="94"/>
      <c r="D224" s="94"/>
      <c r="E224" s="94"/>
      <c r="F224" s="94"/>
      <c r="G224" s="94"/>
      <c r="H224" s="94"/>
      <c r="I224" s="94"/>
      <c r="J224" s="58"/>
      <c r="K224" s="59"/>
      <c r="L224" s="75"/>
      <c r="M224" s="77"/>
      <c r="N224" s="78"/>
      <c r="O224" s="91"/>
      <c r="P224" s="109"/>
      <c r="Q224" s="113"/>
      <c r="R224" s="110"/>
      <c r="S224" s="110"/>
      <c r="T224" s="110"/>
      <c r="U224" s="110"/>
      <c r="V224" s="211"/>
      <c r="W224" s="80"/>
    </row>
    <row r="225" spans="1:23" ht="20.25" customHeight="1">
      <c r="A225" s="333"/>
      <c r="B225" s="74"/>
      <c r="C225" s="94"/>
      <c r="D225" s="94"/>
      <c r="E225" s="94"/>
      <c r="F225" s="94"/>
      <c r="G225" s="94"/>
      <c r="H225" s="94"/>
      <c r="I225" s="94"/>
      <c r="J225" s="58"/>
      <c r="K225" s="59"/>
      <c r="L225" s="75"/>
      <c r="M225" s="77"/>
      <c r="N225" s="78"/>
      <c r="O225" s="91"/>
      <c r="P225" s="109"/>
      <c r="Q225" s="110"/>
      <c r="R225" s="110"/>
      <c r="S225" s="110"/>
      <c r="T225" s="110"/>
      <c r="U225" s="110"/>
      <c r="V225" s="211"/>
      <c r="W225" s="80"/>
    </row>
    <row r="226" spans="1:23" ht="20.25" customHeight="1">
      <c r="A226" s="333"/>
      <c r="B226" s="74"/>
      <c r="C226" s="94"/>
      <c r="D226" s="94"/>
      <c r="E226" s="94"/>
      <c r="F226" s="94"/>
      <c r="G226" s="94"/>
      <c r="H226" s="94"/>
      <c r="I226" s="94"/>
      <c r="J226" s="58"/>
      <c r="K226" s="59"/>
      <c r="L226" s="75"/>
      <c r="M226" s="77"/>
      <c r="N226" s="78"/>
      <c r="O226" s="91"/>
      <c r="P226" s="109"/>
      <c r="Q226" s="110"/>
      <c r="R226" s="110"/>
      <c r="S226" s="110"/>
      <c r="T226" s="110"/>
      <c r="U226" s="110"/>
      <c r="V226" s="211"/>
      <c r="W226" s="80"/>
    </row>
    <row r="227" spans="1:23" ht="20.25" customHeight="1">
      <c r="A227" s="333"/>
      <c r="B227" s="74"/>
      <c r="C227" s="94"/>
      <c r="D227" s="94"/>
      <c r="E227" s="94"/>
      <c r="F227" s="94"/>
      <c r="G227" s="94"/>
      <c r="H227" s="94"/>
      <c r="I227" s="94"/>
      <c r="J227" s="58"/>
      <c r="K227" s="59"/>
      <c r="L227" s="75"/>
      <c r="M227" s="77"/>
      <c r="N227" s="78"/>
      <c r="O227" s="91"/>
      <c r="P227" s="109"/>
      <c r="Q227" s="110"/>
      <c r="R227" s="110"/>
      <c r="S227" s="110"/>
      <c r="T227" s="110"/>
      <c r="U227" s="110"/>
      <c r="V227" s="211"/>
      <c r="W227" s="80"/>
    </row>
    <row r="228" spans="1:23" ht="20.25" customHeight="1">
      <c r="A228" s="333"/>
      <c r="B228" s="74"/>
      <c r="C228" s="94"/>
      <c r="D228" s="94"/>
      <c r="E228" s="94"/>
      <c r="F228" s="94"/>
      <c r="G228" s="94"/>
      <c r="H228" s="94"/>
      <c r="I228" s="94"/>
      <c r="J228" s="58"/>
      <c r="K228" s="59"/>
      <c r="L228" s="75"/>
      <c r="M228" s="77"/>
      <c r="N228" s="78"/>
      <c r="O228" s="91"/>
      <c r="P228" s="109"/>
      <c r="Q228" s="110"/>
      <c r="R228" s="110"/>
      <c r="S228" s="110"/>
      <c r="T228" s="110"/>
      <c r="U228" s="110"/>
      <c r="V228" s="211"/>
      <c r="W228" s="80"/>
    </row>
    <row r="229" spans="1:23" ht="20.25" customHeight="1">
      <c r="A229" s="73"/>
      <c r="B229" s="74"/>
      <c r="C229" s="94"/>
      <c r="D229" s="94"/>
      <c r="E229" s="94"/>
      <c r="F229" s="94"/>
      <c r="G229" s="94"/>
      <c r="H229" s="94"/>
      <c r="I229" s="94"/>
      <c r="J229" s="58"/>
      <c r="K229" s="59"/>
      <c r="L229" s="75"/>
      <c r="M229" s="77"/>
      <c r="N229" s="78"/>
      <c r="O229" s="92"/>
      <c r="P229" s="109"/>
      <c r="Q229" s="110"/>
      <c r="R229" s="110"/>
      <c r="S229" s="110"/>
      <c r="T229" s="110"/>
      <c r="U229" s="110"/>
      <c r="V229" s="211"/>
      <c r="W229" s="80"/>
    </row>
    <row r="230" spans="1:23" ht="20.25" customHeight="1">
      <c r="A230" s="73"/>
      <c r="B230" s="74"/>
      <c r="C230" s="94"/>
      <c r="D230" s="94"/>
      <c r="E230" s="94"/>
      <c r="F230" s="94"/>
      <c r="G230" s="94"/>
      <c r="H230" s="94"/>
      <c r="I230" s="94"/>
      <c r="J230" s="58"/>
      <c r="K230" s="59"/>
      <c r="L230" s="75"/>
      <c r="M230" s="77"/>
      <c r="N230" s="78"/>
      <c r="O230" s="92"/>
      <c r="P230" s="109"/>
      <c r="Q230" s="110"/>
      <c r="R230" s="110"/>
      <c r="S230" s="110"/>
      <c r="T230" s="110"/>
      <c r="U230" s="110"/>
      <c r="V230" s="211"/>
      <c r="W230" s="80"/>
    </row>
    <row r="231" spans="1:23" ht="20.25" customHeight="1">
      <c r="A231" s="73"/>
      <c r="B231" s="74"/>
      <c r="C231" s="94"/>
      <c r="D231" s="94"/>
      <c r="E231" s="94"/>
      <c r="F231" s="94"/>
      <c r="G231" s="94"/>
      <c r="H231" s="94"/>
      <c r="I231" s="94"/>
      <c r="J231" s="58"/>
      <c r="K231" s="59"/>
      <c r="L231" s="75"/>
      <c r="M231" s="77"/>
      <c r="N231" s="78"/>
      <c r="O231" s="92"/>
      <c r="P231" s="109"/>
      <c r="Q231" s="110"/>
      <c r="R231" s="110"/>
      <c r="S231" s="110"/>
      <c r="T231" s="110"/>
      <c r="U231" s="110"/>
      <c r="V231" s="211"/>
      <c r="W231" s="80"/>
    </row>
    <row r="232" spans="1:23" ht="20.25" customHeight="1">
      <c r="A232" s="73"/>
      <c r="B232" s="74"/>
      <c r="C232" s="94"/>
      <c r="D232" s="94"/>
      <c r="E232" s="94"/>
      <c r="F232" s="94"/>
      <c r="G232" s="94"/>
      <c r="H232" s="94"/>
      <c r="I232" s="94"/>
      <c r="J232" s="58"/>
      <c r="K232" s="59"/>
      <c r="L232" s="75"/>
      <c r="M232" s="77"/>
      <c r="N232" s="78"/>
      <c r="O232" s="92"/>
      <c r="P232" s="109"/>
      <c r="Q232" s="110"/>
      <c r="R232" s="110"/>
      <c r="S232" s="110"/>
      <c r="T232" s="110"/>
      <c r="U232" s="110"/>
      <c r="V232" s="211"/>
      <c r="W232" s="80"/>
    </row>
    <row r="233" spans="1:23" ht="20.25" customHeight="1">
      <c r="A233" s="73"/>
      <c r="B233" s="74"/>
      <c r="C233" s="94"/>
      <c r="D233" s="94"/>
      <c r="E233" s="94"/>
      <c r="F233" s="94"/>
      <c r="G233" s="94"/>
      <c r="H233" s="94"/>
      <c r="I233" s="94"/>
      <c r="J233" s="58"/>
      <c r="K233" s="59"/>
      <c r="L233" s="75"/>
      <c r="M233" s="77"/>
      <c r="N233" s="78"/>
      <c r="O233" s="92"/>
      <c r="P233" s="109"/>
      <c r="Q233" s="110"/>
      <c r="R233" s="110"/>
      <c r="S233" s="110"/>
      <c r="T233" s="110"/>
      <c r="U233" s="110"/>
      <c r="V233" s="211"/>
      <c r="W233" s="80"/>
    </row>
    <row r="234" spans="1:23" ht="20.25" customHeight="1">
      <c r="A234" s="73"/>
      <c r="B234" s="74"/>
      <c r="C234" s="94"/>
      <c r="D234" s="94"/>
      <c r="E234" s="94"/>
      <c r="F234" s="94"/>
      <c r="G234" s="94"/>
      <c r="H234" s="94"/>
      <c r="I234" s="94"/>
      <c r="J234" s="58"/>
      <c r="K234" s="59"/>
      <c r="L234" s="75"/>
      <c r="M234" s="77"/>
      <c r="N234" s="78"/>
      <c r="O234" s="92"/>
      <c r="P234" s="109"/>
      <c r="Q234" s="110"/>
      <c r="R234" s="110"/>
      <c r="S234" s="110"/>
      <c r="T234" s="110"/>
      <c r="U234" s="110"/>
      <c r="V234" s="211"/>
      <c r="W234" s="80"/>
    </row>
    <row r="235" spans="1:23" ht="20.25" customHeight="1">
      <c r="A235" s="73"/>
      <c r="B235" s="74"/>
      <c r="C235" s="94"/>
      <c r="D235" s="94"/>
      <c r="E235" s="94"/>
      <c r="F235" s="94"/>
      <c r="G235" s="94"/>
      <c r="H235" s="94"/>
      <c r="I235" s="94"/>
      <c r="J235" s="58"/>
      <c r="K235" s="59"/>
      <c r="L235" s="75"/>
      <c r="M235" s="77"/>
      <c r="N235" s="78"/>
      <c r="O235" s="92"/>
      <c r="P235" s="109"/>
      <c r="Q235" s="110"/>
      <c r="R235" s="110"/>
      <c r="S235" s="110"/>
      <c r="T235" s="110"/>
      <c r="U235" s="110"/>
      <c r="V235" s="211"/>
      <c r="W235" s="80"/>
    </row>
    <row r="236" spans="1:23" ht="20.25" customHeight="1">
      <c r="A236" s="73"/>
      <c r="B236" s="74"/>
      <c r="C236" s="94"/>
      <c r="D236" s="94"/>
      <c r="E236" s="94"/>
      <c r="F236" s="94"/>
      <c r="G236" s="94"/>
      <c r="H236" s="94"/>
      <c r="I236" s="94"/>
      <c r="J236" s="58"/>
      <c r="K236" s="59"/>
      <c r="L236" s="75"/>
      <c r="M236" s="77"/>
      <c r="N236" s="78"/>
      <c r="O236" s="92"/>
      <c r="P236" s="109"/>
      <c r="Q236" s="110"/>
      <c r="R236" s="110"/>
      <c r="S236" s="110"/>
      <c r="T236" s="110"/>
      <c r="U236" s="110"/>
      <c r="V236" s="211"/>
      <c r="W236" s="80"/>
    </row>
    <row r="237" spans="1:23" ht="20.25" customHeight="1">
      <c r="A237" s="73"/>
      <c r="B237" s="74"/>
      <c r="C237" s="94"/>
      <c r="D237" s="94"/>
      <c r="E237" s="94"/>
      <c r="F237" s="94"/>
      <c r="G237" s="94"/>
      <c r="H237" s="94"/>
      <c r="I237" s="94"/>
      <c r="J237" s="58"/>
      <c r="K237" s="59"/>
      <c r="L237" s="75"/>
      <c r="M237" s="77"/>
      <c r="N237" s="78"/>
      <c r="O237" s="92"/>
      <c r="P237" s="109"/>
      <c r="Q237" s="110"/>
      <c r="R237" s="110"/>
      <c r="S237" s="110"/>
      <c r="T237" s="110"/>
      <c r="U237" s="110"/>
      <c r="V237" s="211"/>
      <c r="W237" s="80"/>
    </row>
    <row r="238" spans="1:23" ht="20.25" customHeight="1">
      <c r="A238" s="73"/>
      <c r="B238" s="74"/>
      <c r="C238" s="94"/>
      <c r="D238" s="94"/>
      <c r="E238" s="94"/>
      <c r="F238" s="94"/>
      <c r="G238" s="94"/>
      <c r="H238" s="94"/>
      <c r="I238" s="94"/>
      <c r="J238" s="58"/>
      <c r="K238" s="59"/>
      <c r="L238" s="75"/>
      <c r="M238" s="77"/>
      <c r="N238" s="78"/>
      <c r="O238" s="92"/>
      <c r="P238" s="109"/>
      <c r="Q238" s="110"/>
      <c r="R238" s="110"/>
      <c r="S238" s="110"/>
      <c r="T238" s="110"/>
      <c r="U238" s="110"/>
      <c r="V238" s="211"/>
      <c r="W238" s="80"/>
    </row>
    <row r="239" spans="1:23" ht="20.25" customHeight="1">
      <c r="A239" s="73"/>
      <c r="B239" s="74"/>
      <c r="C239" s="94"/>
      <c r="D239" s="94"/>
      <c r="E239" s="94"/>
      <c r="F239" s="94"/>
      <c r="G239" s="94"/>
      <c r="H239" s="94"/>
      <c r="I239" s="94"/>
      <c r="J239" s="58"/>
      <c r="K239" s="59"/>
      <c r="L239" s="75"/>
      <c r="M239" s="77"/>
      <c r="N239" s="78"/>
      <c r="O239" s="92"/>
      <c r="P239" s="109"/>
      <c r="Q239" s="110"/>
      <c r="R239" s="110"/>
      <c r="S239" s="110"/>
      <c r="T239" s="110"/>
      <c r="U239" s="110"/>
      <c r="V239" s="211"/>
      <c r="W239" s="80"/>
    </row>
    <row r="240" spans="1:23" ht="20.25" customHeight="1">
      <c r="A240" s="73"/>
      <c r="B240" s="74"/>
      <c r="C240" s="94"/>
      <c r="D240" s="94"/>
      <c r="E240" s="94"/>
      <c r="F240" s="94"/>
      <c r="G240" s="94"/>
      <c r="H240" s="94"/>
      <c r="I240" s="94"/>
      <c r="J240" s="58"/>
      <c r="K240" s="59"/>
      <c r="L240" s="75"/>
      <c r="M240" s="77"/>
      <c r="N240" s="78"/>
      <c r="O240" s="92"/>
      <c r="P240" s="109"/>
      <c r="Q240" s="110"/>
      <c r="R240" s="110"/>
      <c r="S240" s="110"/>
      <c r="T240" s="110"/>
      <c r="U240" s="110"/>
      <c r="V240" s="211"/>
      <c r="W240" s="80"/>
    </row>
    <row r="241" spans="1:23" ht="20.25" customHeight="1">
      <c r="A241" s="73"/>
      <c r="B241" s="74"/>
      <c r="C241" s="94"/>
      <c r="D241" s="94"/>
      <c r="E241" s="94"/>
      <c r="F241" s="94"/>
      <c r="G241" s="94"/>
      <c r="H241" s="94"/>
      <c r="I241" s="94"/>
      <c r="J241" s="58"/>
      <c r="K241" s="59"/>
      <c r="L241" s="75"/>
      <c r="M241" s="77"/>
      <c r="N241" s="78"/>
      <c r="O241" s="92"/>
      <c r="P241" s="109"/>
      <c r="Q241" s="110"/>
      <c r="R241" s="110"/>
      <c r="S241" s="110"/>
      <c r="T241" s="110"/>
      <c r="U241" s="110"/>
      <c r="V241" s="211"/>
      <c r="W241" s="80"/>
    </row>
    <row r="242" spans="1:23" ht="20.25" customHeight="1">
      <c r="A242" s="73"/>
      <c r="B242" s="74"/>
      <c r="C242" s="94"/>
      <c r="D242" s="94"/>
      <c r="E242" s="94"/>
      <c r="F242" s="94"/>
      <c r="G242" s="94"/>
      <c r="H242" s="94"/>
      <c r="I242" s="94"/>
      <c r="J242" s="58"/>
      <c r="K242" s="59"/>
      <c r="L242" s="75"/>
      <c r="M242" s="77"/>
      <c r="N242" s="78"/>
      <c r="O242" s="92"/>
      <c r="P242" s="109"/>
      <c r="Q242" s="110"/>
      <c r="R242" s="110"/>
      <c r="S242" s="110"/>
      <c r="T242" s="110"/>
      <c r="U242" s="110"/>
      <c r="V242" s="211"/>
      <c r="W242" s="80"/>
    </row>
    <row r="243" spans="1:23" ht="20.25" customHeight="1">
      <c r="A243" s="73"/>
      <c r="B243" s="74"/>
      <c r="C243" s="94"/>
      <c r="D243" s="94"/>
      <c r="E243" s="94"/>
      <c r="F243" s="94"/>
      <c r="G243" s="94"/>
      <c r="H243" s="94"/>
      <c r="I243" s="94"/>
      <c r="J243" s="58"/>
      <c r="K243" s="59"/>
      <c r="L243" s="75"/>
      <c r="M243" s="77"/>
      <c r="N243" s="78"/>
      <c r="O243" s="92"/>
      <c r="P243" s="109"/>
      <c r="Q243" s="110"/>
      <c r="R243" s="110"/>
      <c r="S243" s="110"/>
      <c r="T243" s="110"/>
      <c r="U243" s="110"/>
      <c r="V243" s="211"/>
      <c r="W243" s="80"/>
    </row>
    <row r="244" spans="1:23" ht="20.25" customHeight="1">
      <c r="A244" s="73"/>
      <c r="B244" s="74"/>
      <c r="C244" s="94"/>
      <c r="D244" s="94"/>
      <c r="E244" s="94"/>
      <c r="F244" s="94"/>
      <c r="G244" s="94"/>
      <c r="H244" s="94"/>
      <c r="I244" s="94"/>
      <c r="J244" s="58"/>
      <c r="K244" s="59"/>
      <c r="L244" s="75"/>
      <c r="M244" s="77"/>
      <c r="N244" s="78"/>
      <c r="O244" s="92"/>
      <c r="P244" s="109"/>
      <c r="Q244" s="110"/>
      <c r="R244" s="110"/>
      <c r="S244" s="110"/>
      <c r="T244" s="110"/>
      <c r="U244" s="110"/>
      <c r="V244" s="211"/>
      <c r="W244" s="80"/>
    </row>
    <row r="245" spans="1:23" ht="20.25" customHeight="1">
      <c r="A245" s="73"/>
      <c r="B245" s="74"/>
      <c r="C245" s="94"/>
      <c r="D245" s="94"/>
      <c r="E245" s="94"/>
      <c r="F245" s="94"/>
      <c r="G245" s="94"/>
      <c r="H245" s="94"/>
      <c r="I245" s="94"/>
      <c r="J245" s="58"/>
      <c r="K245" s="59"/>
      <c r="L245" s="75"/>
      <c r="M245" s="77"/>
      <c r="N245" s="78"/>
      <c r="O245" s="92"/>
      <c r="P245" s="109"/>
      <c r="Q245" s="110"/>
      <c r="R245" s="110"/>
      <c r="S245" s="110"/>
      <c r="T245" s="110"/>
      <c r="U245" s="110"/>
      <c r="V245" s="211"/>
      <c r="W245" s="80"/>
    </row>
    <row r="246" spans="1:23" ht="20.25" customHeight="1">
      <c r="A246" s="73"/>
      <c r="B246" s="74"/>
      <c r="C246" s="94"/>
      <c r="D246" s="94"/>
      <c r="E246" s="94"/>
      <c r="F246" s="94"/>
      <c r="G246" s="94"/>
      <c r="H246" s="94"/>
      <c r="I246" s="94"/>
      <c r="J246" s="58"/>
      <c r="K246" s="59"/>
      <c r="L246" s="75"/>
      <c r="M246" s="77"/>
      <c r="N246" s="78"/>
      <c r="O246" s="92"/>
      <c r="P246" s="109"/>
      <c r="Q246" s="110"/>
      <c r="R246" s="110"/>
      <c r="S246" s="110"/>
      <c r="T246" s="110"/>
      <c r="U246" s="110"/>
      <c r="V246" s="211"/>
      <c r="W246" s="80"/>
    </row>
    <row r="247" spans="1:23" ht="20.25" customHeight="1">
      <c r="A247" s="73"/>
      <c r="B247" s="74"/>
      <c r="C247" s="94"/>
      <c r="D247" s="94"/>
      <c r="E247" s="94"/>
      <c r="F247" s="94"/>
      <c r="G247" s="94"/>
      <c r="H247" s="94"/>
      <c r="I247" s="94"/>
      <c r="J247" s="58"/>
      <c r="K247" s="59"/>
      <c r="L247" s="75"/>
      <c r="M247" s="77"/>
      <c r="N247" s="78"/>
      <c r="O247" s="92"/>
      <c r="P247" s="109"/>
      <c r="Q247" s="110"/>
      <c r="R247" s="110"/>
      <c r="S247" s="110"/>
      <c r="T247" s="110"/>
      <c r="U247" s="110"/>
      <c r="V247" s="211"/>
      <c r="W247" s="80"/>
    </row>
    <row r="248" spans="1:23" ht="20.25" customHeight="1">
      <c r="A248" s="73"/>
      <c r="B248" s="74"/>
      <c r="C248" s="94"/>
      <c r="D248" s="94"/>
      <c r="E248" s="94"/>
      <c r="F248" s="94"/>
      <c r="G248" s="94"/>
      <c r="H248" s="94"/>
      <c r="I248" s="94"/>
      <c r="J248" s="58"/>
      <c r="K248" s="59"/>
      <c r="L248" s="75"/>
      <c r="M248" s="77"/>
      <c r="N248" s="78"/>
      <c r="O248" s="92"/>
      <c r="P248" s="109"/>
      <c r="Q248" s="110"/>
      <c r="R248" s="110"/>
      <c r="S248" s="110"/>
      <c r="T248" s="110"/>
      <c r="U248" s="110"/>
      <c r="V248" s="211"/>
      <c r="W248" s="80"/>
    </row>
    <row r="249" spans="1:23" ht="20.25" customHeight="1">
      <c r="A249" s="73"/>
      <c r="B249" s="74"/>
      <c r="C249" s="94"/>
      <c r="D249" s="94"/>
      <c r="E249" s="94"/>
      <c r="F249" s="94"/>
      <c r="G249" s="94"/>
      <c r="H249" s="94"/>
      <c r="I249" s="94"/>
      <c r="J249" s="58"/>
      <c r="K249" s="59"/>
      <c r="L249" s="75"/>
      <c r="M249" s="77"/>
      <c r="N249" s="78"/>
      <c r="O249" s="92"/>
      <c r="P249" s="109"/>
      <c r="Q249" s="110"/>
      <c r="R249" s="110"/>
      <c r="S249" s="110"/>
      <c r="T249" s="110"/>
      <c r="U249" s="110"/>
      <c r="V249" s="211"/>
      <c r="W249" s="80"/>
    </row>
    <row r="250" spans="1:23" ht="20.25" customHeight="1">
      <c r="A250" s="73"/>
      <c r="B250" s="74"/>
      <c r="C250" s="94"/>
      <c r="D250" s="94"/>
      <c r="E250" s="94"/>
      <c r="F250" s="94"/>
      <c r="G250" s="94"/>
      <c r="H250" s="94"/>
      <c r="I250" s="94"/>
      <c r="J250" s="58"/>
      <c r="K250" s="59"/>
      <c r="L250" s="75"/>
      <c r="M250" s="77"/>
      <c r="N250" s="78"/>
      <c r="O250" s="92"/>
      <c r="P250" s="109"/>
      <c r="Q250" s="110"/>
      <c r="R250" s="110"/>
      <c r="S250" s="110"/>
      <c r="T250" s="110"/>
      <c r="U250" s="110"/>
      <c r="V250" s="211"/>
      <c r="W250" s="80"/>
    </row>
    <row r="251" spans="1:23" ht="20.25" customHeight="1">
      <c r="A251" s="73"/>
      <c r="B251" s="74"/>
      <c r="C251" s="94"/>
      <c r="D251" s="94"/>
      <c r="E251" s="94"/>
      <c r="F251" s="94"/>
      <c r="G251" s="94"/>
      <c r="H251" s="94"/>
      <c r="I251" s="94"/>
      <c r="J251" s="58"/>
      <c r="K251" s="59"/>
      <c r="L251" s="75"/>
      <c r="M251" s="77"/>
      <c r="N251" s="78"/>
      <c r="O251" s="92"/>
      <c r="P251" s="109"/>
      <c r="Q251" s="110"/>
      <c r="R251" s="110"/>
      <c r="S251" s="110"/>
      <c r="T251" s="110"/>
      <c r="U251" s="110"/>
      <c r="V251" s="211"/>
      <c r="W251" s="80"/>
    </row>
    <row r="252" spans="1:23" ht="20.25" customHeight="1">
      <c r="A252" s="73"/>
      <c r="B252" s="74"/>
      <c r="C252" s="94"/>
      <c r="D252" s="94"/>
      <c r="E252" s="94"/>
      <c r="F252" s="94"/>
      <c r="G252" s="94"/>
      <c r="H252" s="94"/>
      <c r="I252" s="94"/>
      <c r="J252" s="58"/>
      <c r="K252" s="59"/>
      <c r="L252" s="75"/>
      <c r="M252" s="77"/>
      <c r="N252" s="78"/>
      <c r="O252" s="92"/>
      <c r="P252" s="109"/>
      <c r="Q252" s="110"/>
      <c r="R252" s="110"/>
      <c r="S252" s="110"/>
      <c r="T252" s="110"/>
      <c r="U252" s="110"/>
      <c r="V252" s="211"/>
      <c r="W252" s="80"/>
    </row>
    <row r="253" spans="1:23" ht="20.25" customHeight="1">
      <c r="A253" s="73"/>
      <c r="B253" s="74"/>
      <c r="C253" s="94"/>
      <c r="D253" s="94"/>
      <c r="E253" s="94"/>
      <c r="F253" s="94"/>
      <c r="G253" s="94"/>
      <c r="H253" s="94"/>
      <c r="I253" s="94"/>
      <c r="J253" s="58"/>
      <c r="K253" s="59"/>
      <c r="L253" s="75"/>
      <c r="M253" s="77"/>
      <c r="N253" s="78"/>
      <c r="O253" s="92"/>
      <c r="P253" s="109"/>
      <c r="Q253" s="110"/>
      <c r="R253" s="110"/>
      <c r="S253" s="110"/>
      <c r="T253" s="110"/>
      <c r="U253" s="110"/>
      <c r="V253" s="211"/>
      <c r="W253" s="80"/>
    </row>
    <row r="254" spans="1:23" ht="20.25" customHeight="1">
      <c r="A254" s="73"/>
      <c r="B254" s="74"/>
      <c r="C254" s="94"/>
      <c r="D254" s="94"/>
      <c r="E254" s="94"/>
      <c r="F254" s="94"/>
      <c r="G254" s="94"/>
      <c r="H254" s="94"/>
      <c r="I254" s="94"/>
      <c r="J254" s="58"/>
      <c r="K254" s="59"/>
      <c r="L254" s="75"/>
      <c r="M254" s="77"/>
      <c r="N254" s="78"/>
      <c r="O254" s="92"/>
      <c r="P254" s="109"/>
      <c r="Q254" s="110"/>
      <c r="R254" s="110"/>
      <c r="S254" s="110"/>
      <c r="T254" s="110"/>
      <c r="U254" s="110"/>
      <c r="V254" s="211"/>
      <c r="W254" s="80"/>
    </row>
    <row r="255" spans="1:23" ht="20.25" customHeight="1">
      <c r="A255" s="73"/>
      <c r="B255" s="74"/>
      <c r="C255" s="94"/>
      <c r="D255" s="94"/>
      <c r="E255" s="94"/>
      <c r="F255" s="94"/>
      <c r="G255" s="94"/>
      <c r="H255" s="94"/>
      <c r="I255" s="94"/>
      <c r="J255" s="58"/>
      <c r="K255" s="59"/>
      <c r="L255" s="75"/>
      <c r="M255" s="77"/>
      <c r="N255" s="78"/>
      <c r="O255" s="92"/>
      <c r="P255" s="109"/>
      <c r="Q255" s="110"/>
      <c r="R255" s="110"/>
      <c r="S255" s="110"/>
      <c r="T255" s="110"/>
      <c r="U255" s="110"/>
      <c r="V255" s="211"/>
      <c r="W255" s="80"/>
    </row>
    <row r="256" spans="1:23" ht="20.25" customHeight="1">
      <c r="A256" s="73"/>
      <c r="B256" s="74"/>
      <c r="C256" s="94"/>
      <c r="D256" s="94"/>
      <c r="E256" s="94"/>
      <c r="F256" s="94"/>
      <c r="G256" s="94"/>
      <c r="H256" s="94"/>
      <c r="I256" s="94"/>
      <c r="J256" s="58"/>
      <c r="K256" s="59"/>
      <c r="L256" s="75"/>
      <c r="M256" s="77"/>
      <c r="N256" s="78"/>
      <c r="O256" s="92"/>
      <c r="P256" s="109"/>
      <c r="Q256" s="110"/>
      <c r="R256" s="110"/>
      <c r="S256" s="110"/>
      <c r="T256" s="110"/>
      <c r="U256" s="110"/>
      <c r="V256" s="211"/>
      <c r="W256" s="80"/>
    </row>
    <row r="257" spans="1:23" ht="20.25" customHeight="1">
      <c r="A257" s="73"/>
      <c r="B257" s="74"/>
      <c r="C257" s="94"/>
      <c r="D257" s="94"/>
      <c r="E257" s="94"/>
      <c r="F257" s="94"/>
      <c r="G257" s="94"/>
      <c r="H257" s="94"/>
      <c r="I257" s="94"/>
      <c r="J257" s="58"/>
      <c r="K257" s="59"/>
      <c r="L257" s="75"/>
      <c r="M257" s="77"/>
      <c r="N257" s="78"/>
      <c r="O257" s="92"/>
      <c r="P257" s="109"/>
      <c r="Q257" s="110"/>
      <c r="R257" s="110"/>
      <c r="S257" s="110"/>
      <c r="T257" s="110"/>
      <c r="U257" s="110"/>
      <c r="V257" s="211"/>
      <c r="W257" s="80"/>
    </row>
    <row r="258" spans="1:23" ht="20.25" customHeight="1">
      <c r="A258" s="73"/>
      <c r="B258" s="74"/>
      <c r="C258" s="94"/>
      <c r="D258" s="94"/>
      <c r="E258" s="94"/>
      <c r="F258" s="94"/>
      <c r="G258" s="94"/>
      <c r="H258" s="94"/>
      <c r="I258" s="94"/>
      <c r="J258" s="58"/>
      <c r="K258" s="59"/>
      <c r="L258" s="75"/>
      <c r="M258" s="77"/>
      <c r="N258" s="78"/>
      <c r="O258" s="92"/>
      <c r="P258" s="109"/>
      <c r="Q258" s="110"/>
      <c r="R258" s="110"/>
      <c r="S258" s="110"/>
      <c r="T258" s="110"/>
      <c r="U258" s="110"/>
      <c r="V258" s="211"/>
      <c r="W258" s="80"/>
    </row>
    <row r="259" spans="1:23" ht="20.25" customHeight="1">
      <c r="A259" s="73"/>
      <c r="B259" s="74"/>
      <c r="C259" s="94"/>
      <c r="D259" s="94"/>
      <c r="E259" s="94"/>
      <c r="F259" s="94"/>
      <c r="G259" s="94"/>
      <c r="H259" s="94"/>
      <c r="I259" s="94"/>
      <c r="J259" s="58"/>
      <c r="K259" s="59"/>
      <c r="L259" s="75"/>
      <c r="M259" s="77"/>
      <c r="N259" s="78"/>
      <c r="O259" s="92"/>
      <c r="P259" s="109"/>
      <c r="Q259" s="110"/>
      <c r="R259" s="110"/>
      <c r="S259" s="110"/>
      <c r="T259" s="110"/>
      <c r="U259" s="110"/>
      <c r="V259" s="211"/>
      <c r="W259" s="80"/>
    </row>
    <row r="260" spans="1:23" ht="20.25" customHeight="1">
      <c r="A260" s="73"/>
      <c r="B260" s="74"/>
      <c r="C260" s="94"/>
      <c r="D260" s="94"/>
      <c r="E260" s="94"/>
      <c r="F260" s="94"/>
      <c r="G260" s="94"/>
      <c r="H260" s="94"/>
      <c r="I260" s="94"/>
      <c r="J260" s="58"/>
      <c r="K260" s="59"/>
      <c r="L260" s="75"/>
      <c r="M260" s="77"/>
      <c r="N260" s="78"/>
      <c r="O260" s="92"/>
      <c r="P260" s="109"/>
      <c r="Q260" s="110"/>
      <c r="R260" s="110"/>
      <c r="S260" s="110"/>
      <c r="T260" s="110"/>
      <c r="U260" s="110"/>
      <c r="V260" s="211"/>
      <c r="W260" s="80"/>
    </row>
    <row r="261" spans="1:23" ht="20.25" customHeight="1">
      <c r="A261" s="73"/>
      <c r="B261" s="74"/>
      <c r="C261" s="94"/>
      <c r="D261" s="94"/>
      <c r="E261" s="94"/>
      <c r="F261" s="94"/>
      <c r="G261" s="94"/>
      <c r="H261" s="94"/>
      <c r="I261" s="94"/>
      <c r="J261" s="58"/>
      <c r="K261" s="59"/>
      <c r="L261" s="75"/>
      <c r="M261" s="77"/>
      <c r="N261" s="78"/>
      <c r="O261" s="92"/>
      <c r="P261" s="109"/>
      <c r="Q261" s="110"/>
      <c r="R261" s="110"/>
      <c r="S261" s="110"/>
      <c r="T261" s="110"/>
      <c r="U261" s="110"/>
      <c r="V261" s="211"/>
      <c r="W261" s="80"/>
    </row>
    <row r="262" spans="1:23" ht="20.25" customHeight="1">
      <c r="A262" s="73"/>
      <c r="B262" s="74"/>
      <c r="C262" s="94"/>
      <c r="D262" s="94"/>
      <c r="E262" s="94"/>
      <c r="F262" s="94"/>
      <c r="G262" s="94"/>
      <c r="H262" s="94"/>
      <c r="I262" s="94"/>
      <c r="J262" s="58"/>
      <c r="K262" s="59"/>
      <c r="L262" s="75"/>
      <c r="M262" s="77"/>
      <c r="N262" s="78"/>
      <c r="O262" s="92"/>
      <c r="P262" s="109"/>
      <c r="Q262" s="110"/>
      <c r="R262" s="110"/>
      <c r="S262" s="110"/>
      <c r="T262" s="110"/>
      <c r="U262" s="110"/>
      <c r="V262" s="211"/>
      <c r="W262" s="80"/>
    </row>
    <row r="263" spans="1:23" ht="20.25" customHeight="1">
      <c r="A263" s="73"/>
      <c r="B263" s="74"/>
      <c r="C263" s="94"/>
      <c r="D263" s="94"/>
      <c r="E263" s="94"/>
      <c r="F263" s="94"/>
      <c r="G263" s="94"/>
      <c r="H263" s="94"/>
      <c r="I263" s="94"/>
      <c r="J263" s="58"/>
      <c r="K263" s="59"/>
      <c r="L263" s="75"/>
      <c r="M263" s="77"/>
      <c r="N263" s="78"/>
      <c r="O263" s="92"/>
      <c r="P263" s="109"/>
      <c r="Q263" s="110"/>
      <c r="R263" s="110"/>
      <c r="S263" s="110"/>
      <c r="T263" s="110"/>
      <c r="U263" s="110"/>
      <c r="V263" s="211"/>
      <c r="W263" s="80"/>
    </row>
    <row r="264" spans="1:23" ht="20.25" customHeight="1">
      <c r="A264" s="73"/>
      <c r="B264" s="74"/>
      <c r="C264" s="94"/>
      <c r="D264" s="94"/>
      <c r="E264" s="94"/>
      <c r="F264" s="94"/>
      <c r="G264" s="94"/>
      <c r="H264" s="94"/>
      <c r="I264" s="94"/>
      <c r="J264" s="58"/>
      <c r="K264" s="59"/>
      <c r="L264" s="75"/>
      <c r="M264" s="77"/>
      <c r="N264" s="78"/>
      <c r="O264" s="92"/>
      <c r="P264" s="109"/>
      <c r="Q264" s="110"/>
      <c r="R264" s="110"/>
      <c r="S264" s="110"/>
      <c r="T264" s="110"/>
      <c r="U264" s="110"/>
      <c r="V264" s="211"/>
      <c r="W264" s="80"/>
    </row>
    <row r="265" spans="1:23" ht="20.25" customHeight="1">
      <c r="A265" s="73"/>
      <c r="B265" s="74"/>
      <c r="C265" s="94"/>
      <c r="D265" s="94"/>
      <c r="E265" s="94"/>
      <c r="F265" s="94"/>
      <c r="G265" s="94"/>
      <c r="H265" s="94"/>
      <c r="I265" s="94"/>
      <c r="J265" s="58"/>
      <c r="K265" s="59"/>
      <c r="L265" s="75"/>
      <c r="M265" s="77"/>
      <c r="N265" s="78"/>
      <c r="O265" s="92"/>
      <c r="P265" s="109"/>
      <c r="Q265" s="110"/>
      <c r="R265" s="110"/>
      <c r="S265" s="110"/>
      <c r="T265" s="110"/>
      <c r="U265" s="110"/>
      <c r="V265" s="211"/>
      <c r="W265" s="80"/>
    </row>
    <row r="266" spans="1:23" ht="20.25" customHeight="1">
      <c r="A266" s="73"/>
      <c r="B266" s="74"/>
      <c r="C266" s="94"/>
      <c r="D266" s="94"/>
      <c r="E266" s="94"/>
      <c r="F266" s="94"/>
      <c r="G266" s="94"/>
      <c r="H266" s="94"/>
      <c r="I266" s="94"/>
      <c r="J266" s="58"/>
      <c r="K266" s="59"/>
      <c r="L266" s="75"/>
      <c r="M266" s="77"/>
      <c r="N266" s="78"/>
      <c r="O266" s="92"/>
      <c r="P266" s="109"/>
      <c r="Q266" s="110"/>
      <c r="R266" s="110"/>
      <c r="S266" s="110"/>
      <c r="T266" s="110"/>
      <c r="U266" s="110"/>
      <c r="V266" s="211"/>
      <c r="W266" s="80"/>
    </row>
    <row r="267" spans="1:23" ht="20.25" customHeight="1">
      <c r="A267" s="73"/>
      <c r="B267" s="74"/>
      <c r="C267" s="94"/>
      <c r="D267" s="94"/>
      <c r="E267" s="94"/>
      <c r="F267" s="94"/>
      <c r="G267" s="94"/>
      <c r="H267" s="94"/>
      <c r="I267" s="94"/>
      <c r="J267" s="58"/>
      <c r="K267" s="59"/>
      <c r="L267" s="75"/>
      <c r="M267" s="77"/>
      <c r="N267" s="78"/>
      <c r="O267" s="92"/>
      <c r="P267" s="109"/>
      <c r="Q267" s="110"/>
      <c r="R267" s="110"/>
      <c r="S267" s="110"/>
      <c r="T267" s="110"/>
      <c r="U267" s="110"/>
      <c r="V267" s="211"/>
      <c r="W267" s="80"/>
    </row>
    <row r="268" spans="1:23" ht="20.25" customHeight="1">
      <c r="A268" s="73"/>
      <c r="B268" s="74"/>
      <c r="C268" s="94"/>
      <c r="D268" s="94"/>
      <c r="E268" s="94"/>
      <c r="F268" s="94"/>
      <c r="G268" s="94"/>
      <c r="H268" s="94"/>
      <c r="I268" s="94"/>
      <c r="J268" s="58"/>
      <c r="K268" s="59"/>
      <c r="L268" s="75"/>
      <c r="M268" s="77"/>
      <c r="N268" s="78"/>
      <c r="O268" s="92"/>
      <c r="P268" s="109"/>
      <c r="Q268" s="110"/>
      <c r="R268" s="110"/>
      <c r="S268" s="110"/>
      <c r="T268" s="110"/>
      <c r="U268" s="110"/>
      <c r="V268" s="211"/>
      <c r="W268" s="80"/>
    </row>
    <row r="269" spans="1:23" ht="20.25" customHeight="1">
      <c r="A269" s="73"/>
      <c r="B269" s="74"/>
      <c r="C269" s="94"/>
      <c r="D269" s="94"/>
      <c r="E269" s="94"/>
      <c r="F269" s="94"/>
      <c r="G269" s="94"/>
      <c r="H269" s="94"/>
      <c r="I269" s="94"/>
      <c r="J269" s="58"/>
      <c r="K269" s="59"/>
      <c r="L269" s="75"/>
      <c r="M269" s="77"/>
      <c r="N269" s="78"/>
      <c r="O269" s="92"/>
      <c r="P269" s="109"/>
      <c r="Q269" s="110"/>
      <c r="R269" s="110"/>
      <c r="S269" s="110"/>
      <c r="T269" s="110"/>
      <c r="U269" s="110"/>
      <c r="V269" s="211"/>
      <c r="W269" s="80"/>
    </row>
    <row r="270" spans="1:23" ht="20.25" customHeight="1">
      <c r="A270" s="73"/>
      <c r="B270" s="74"/>
      <c r="C270" s="94"/>
      <c r="D270" s="94"/>
      <c r="E270" s="94"/>
      <c r="F270" s="94"/>
      <c r="G270" s="94"/>
      <c r="H270" s="94"/>
      <c r="I270" s="94"/>
      <c r="J270" s="58"/>
      <c r="K270" s="59"/>
      <c r="L270" s="75"/>
      <c r="M270" s="77"/>
      <c r="N270" s="78"/>
      <c r="O270" s="92"/>
      <c r="P270" s="109"/>
      <c r="Q270" s="110"/>
      <c r="R270" s="110"/>
      <c r="S270" s="110"/>
      <c r="T270" s="110"/>
      <c r="U270" s="110"/>
      <c r="V270" s="211"/>
      <c r="W270" s="80"/>
    </row>
    <row r="271" spans="1:23" ht="20.25" customHeight="1">
      <c r="A271" s="73"/>
      <c r="B271" s="74"/>
      <c r="C271" s="94"/>
      <c r="D271" s="94"/>
      <c r="E271" s="94"/>
      <c r="F271" s="94"/>
      <c r="G271" s="94"/>
      <c r="H271" s="94"/>
      <c r="I271" s="94"/>
      <c r="J271" s="58"/>
      <c r="K271" s="59"/>
      <c r="L271" s="75"/>
      <c r="M271" s="77"/>
      <c r="N271" s="78"/>
      <c r="O271" s="92"/>
      <c r="P271" s="109"/>
      <c r="Q271" s="110"/>
      <c r="R271" s="110"/>
      <c r="S271" s="110"/>
      <c r="T271" s="110"/>
      <c r="U271" s="110"/>
      <c r="V271" s="211"/>
      <c r="W271" s="80"/>
    </row>
    <row r="272" spans="1:23" ht="20.25" customHeight="1">
      <c r="A272" s="73"/>
      <c r="B272" s="74"/>
      <c r="C272" s="94"/>
      <c r="D272" s="94"/>
      <c r="E272" s="94"/>
      <c r="F272" s="94"/>
      <c r="G272" s="94"/>
      <c r="H272" s="94"/>
      <c r="I272" s="94"/>
      <c r="J272" s="58"/>
      <c r="K272" s="59"/>
      <c r="L272" s="75"/>
      <c r="M272" s="77"/>
      <c r="N272" s="78"/>
      <c r="O272" s="92"/>
      <c r="P272" s="109"/>
      <c r="Q272" s="110"/>
      <c r="R272" s="110"/>
      <c r="S272" s="110"/>
      <c r="T272" s="110"/>
      <c r="U272" s="110"/>
      <c r="V272" s="211"/>
      <c r="W272" s="80"/>
    </row>
    <row r="273" spans="1:23" ht="20.25" customHeight="1">
      <c r="A273" s="73"/>
      <c r="B273" s="74"/>
      <c r="C273" s="94"/>
      <c r="D273" s="94"/>
      <c r="E273" s="94"/>
      <c r="F273" s="94"/>
      <c r="G273" s="94"/>
      <c r="H273" s="94"/>
      <c r="I273" s="94"/>
      <c r="J273" s="58"/>
      <c r="K273" s="59"/>
      <c r="L273" s="75"/>
      <c r="M273" s="77"/>
      <c r="N273" s="78"/>
      <c r="O273" s="92"/>
      <c r="P273" s="109"/>
      <c r="Q273" s="110"/>
      <c r="R273" s="110"/>
      <c r="S273" s="110"/>
      <c r="T273" s="110"/>
      <c r="U273" s="110"/>
      <c r="V273" s="211"/>
      <c r="W273" s="80"/>
    </row>
    <row r="274" spans="1:23" ht="20.25" customHeight="1">
      <c r="A274" s="73"/>
      <c r="B274" s="74"/>
      <c r="C274" s="94"/>
      <c r="D274" s="94"/>
      <c r="E274" s="94"/>
      <c r="F274" s="94"/>
      <c r="G274" s="94"/>
      <c r="H274" s="94"/>
      <c r="I274" s="94"/>
      <c r="J274" s="58"/>
      <c r="K274" s="59"/>
      <c r="L274" s="75"/>
      <c r="M274" s="77"/>
      <c r="N274" s="78"/>
      <c r="O274" s="92"/>
      <c r="P274" s="109"/>
      <c r="Q274" s="110"/>
      <c r="R274" s="110"/>
      <c r="S274" s="110"/>
      <c r="T274" s="110"/>
      <c r="U274" s="110"/>
      <c r="V274" s="211"/>
      <c r="W274" s="80"/>
    </row>
    <row r="275" spans="1:23" ht="20.25" customHeight="1">
      <c r="A275" s="73"/>
      <c r="B275" s="74"/>
      <c r="C275" s="94"/>
      <c r="D275" s="94"/>
      <c r="E275" s="94"/>
      <c r="F275" s="94"/>
      <c r="G275" s="94"/>
      <c r="H275" s="94"/>
      <c r="I275" s="94"/>
      <c r="J275" s="58"/>
      <c r="K275" s="59"/>
      <c r="L275" s="75"/>
      <c r="M275" s="77"/>
      <c r="N275" s="78"/>
      <c r="O275" s="92"/>
      <c r="P275" s="109"/>
      <c r="Q275" s="110"/>
      <c r="R275" s="110"/>
      <c r="S275" s="110"/>
      <c r="T275" s="110"/>
      <c r="U275" s="110"/>
      <c r="V275" s="211"/>
      <c r="W275" s="80"/>
    </row>
    <row r="276" spans="1:23" ht="20.25" customHeight="1">
      <c r="A276" s="73"/>
      <c r="B276" s="74"/>
      <c r="C276" s="94"/>
      <c r="D276" s="94"/>
      <c r="E276" s="94"/>
      <c r="F276" s="94"/>
      <c r="G276" s="94"/>
      <c r="H276" s="94"/>
      <c r="I276" s="94"/>
      <c r="J276" s="58"/>
      <c r="K276" s="59"/>
      <c r="L276" s="75"/>
      <c r="M276" s="77"/>
      <c r="N276" s="78"/>
      <c r="O276" s="92"/>
      <c r="P276" s="109"/>
      <c r="Q276" s="110"/>
      <c r="R276" s="110"/>
      <c r="S276" s="110"/>
      <c r="T276" s="110"/>
      <c r="U276" s="110"/>
      <c r="V276" s="211"/>
      <c r="W276" s="80"/>
    </row>
    <row r="277" spans="1:23" ht="20.25" customHeight="1">
      <c r="A277" s="73"/>
      <c r="B277" s="74"/>
      <c r="C277" s="94"/>
      <c r="D277" s="94"/>
      <c r="E277" s="94"/>
      <c r="F277" s="94"/>
      <c r="G277" s="94"/>
      <c r="H277" s="94"/>
      <c r="I277" s="94"/>
      <c r="J277" s="58"/>
      <c r="K277" s="59"/>
      <c r="L277" s="75"/>
      <c r="M277" s="77"/>
      <c r="N277" s="78"/>
      <c r="O277" s="92"/>
      <c r="P277" s="109"/>
      <c r="Q277" s="110"/>
      <c r="R277" s="110"/>
      <c r="S277" s="110"/>
      <c r="T277" s="110"/>
      <c r="U277" s="110"/>
      <c r="V277" s="211"/>
      <c r="W277" s="80"/>
    </row>
    <row r="278" spans="1:23" ht="20.25" customHeight="1">
      <c r="A278" s="73"/>
      <c r="B278" s="74"/>
      <c r="C278" s="94"/>
      <c r="D278" s="94"/>
      <c r="E278" s="94"/>
      <c r="F278" s="94"/>
      <c r="G278" s="94"/>
      <c r="H278" s="94"/>
      <c r="I278" s="94"/>
      <c r="J278" s="58"/>
      <c r="K278" s="59"/>
      <c r="L278" s="75"/>
      <c r="M278" s="77"/>
      <c r="N278" s="78"/>
      <c r="O278" s="92"/>
      <c r="P278" s="109"/>
      <c r="Q278" s="110"/>
      <c r="R278" s="110"/>
      <c r="S278" s="110"/>
      <c r="T278" s="110"/>
      <c r="U278" s="110"/>
      <c r="V278" s="211"/>
      <c r="W278" s="80"/>
    </row>
    <row r="279" spans="1:23" ht="20.25" customHeight="1">
      <c r="A279" s="73"/>
      <c r="B279" s="74"/>
      <c r="C279" s="94"/>
      <c r="D279" s="94"/>
      <c r="E279" s="94"/>
      <c r="F279" s="94"/>
      <c r="G279" s="94"/>
      <c r="H279" s="94"/>
      <c r="I279" s="94"/>
      <c r="J279" s="58"/>
      <c r="K279" s="59"/>
      <c r="L279" s="75"/>
      <c r="M279" s="77"/>
      <c r="N279" s="78"/>
      <c r="O279" s="92"/>
      <c r="P279" s="109"/>
      <c r="Q279" s="110"/>
      <c r="R279" s="110"/>
      <c r="S279" s="110"/>
      <c r="T279" s="110"/>
      <c r="U279" s="110"/>
      <c r="V279" s="211"/>
      <c r="W279" s="80"/>
    </row>
    <row r="280" spans="1:23" ht="20.25" customHeight="1">
      <c r="A280" s="73"/>
      <c r="B280" s="74"/>
      <c r="C280" s="94"/>
      <c r="D280" s="94"/>
      <c r="E280" s="94"/>
      <c r="F280" s="94"/>
      <c r="G280" s="94"/>
      <c r="H280" s="94"/>
      <c r="I280" s="94"/>
      <c r="J280" s="58"/>
      <c r="K280" s="59"/>
      <c r="L280" s="75"/>
      <c r="M280" s="77"/>
      <c r="N280" s="78"/>
      <c r="O280" s="92"/>
      <c r="P280" s="109"/>
      <c r="Q280" s="110"/>
      <c r="R280" s="110"/>
      <c r="S280" s="110"/>
      <c r="T280" s="110"/>
      <c r="U280" s="110"/>
      <c r="V280" s="211"/>
      <c r="W280" s="80"/>
    </row>
    <row r="281" spans="1:23" ht="20.25" customHeight="1">
      <c r="A281" s="73"/>
      <c r="B281" s="74"/>
      <c r="C281" s="94"/>
      <c r="D281" s="94"/>
      <c r="E281" s="94"/>
      <c r="F281" s="94"/>
      <c r="G281" s="94"/>
      <c r="H281" s="94"/>
      <c r="I281" s="94"/>
      <c r="J281" s="58"/>
      <c r="K281" s="59"/>
      <c r="L281" s="75"/>
      <c r="M281" s="77"/>
      <c r="N281" s="78"/>
      <c r="O281" s="92"/>
      <c r="P281" s="109"/>
      <c r="Q281" s="110"/>
      <c r="R281" s="110"/>
      <c r="S281" s="110"/>
      <c r="T281" s="110"/>
      <c r="U281" s="110"/>
      <c r="V281" s="211"/>
      <c r="W281" s="80"/>
    </row>
    <row r="282" spans="1:23" ht="20.25" customHeight="1">
      <c r="A282" s="73"/>
      <c r="B282" s="74"/>
      <c r="C282" s="94"/>
      <c r="D282" s="94"/>
      <c r="E282" s="94"/>
      <c r="F282" s="94"/>
      <c r="G282" s="94"/>
      <c r="H282" s="94"/>
      <c r="I282" s="94"/>
      <c r="J282" s="58"/>
      <c r="K282" s="59"/>
      <c r="L282" s="75"/>
      <c r="M282" s="77"/>
      <c r="N282" s="78"/>
      <c r="O282" s="92"/>
      <c r="P282" s="109"/>
      <c r="Q282" s="110"/>
      <c r="R282" s="110"/>
      <c r="S282" s="110"/>
      <c r="T282" s="110"/>
      <c r="U282" s="110"/>
      <c r="V282" s="211"/>
      <c r="W282" s="80"/>
    </row>
    <row r="283" spans="1:23" ht="20.25" customHeight="1">
      <c r="A283" s="73"/>
      <c r="B283" s="74"/>
      <c r="C283" s="94"/>
      <c r="D283" s="94"/>
      <c r="E283" s="94"/>
      <c r="F283" s="94"/>
      <c r="G283" s="94"/>
      <c r="H283" s="94"/>
      <c r="I283" s="94"/>
      <c r="J283" s="58"/>
      <c r="K283" s="59"/>
      <c r="L283" s="75"/>
      <c r="M283" s="77"/>
      <c r="N283" s="78"/>
      <c r="O283" s="92"/>
      <c r="P283" s="109"/>
      <c r="Q283" s="110"/>
      <c r="R283" s="110"/>
      <c r="S283" s="110"/>
      <c r="T283" s="110"/>
      <c r="U283" s="110"/>
      <c r="V283" s="211"/>
      <c r="W283" s="80"/>
    </row>
    <row r="284" spans="1:23" ht="20.25" customHeight="1">
      <c r="A284" s="73"/>
      <c r="B284" s="74"/>
      <c r="C284" s="94"/>
      <c r="D284" s="94"/>
      <c r="E284" s="94"/>
      <c r="F284" s="94"/>
      <c r="G284" s="94"/>
      <c r="H284" s="94"/>
      <c r="I284" s="94"/>
      <c r="J284" s="58"/>
      <c r="K284" s="59"/>
      <c r="L284" s="75"/>
      <c r="M284" s="77"/>
      <c r="N284" s="78"/>
      <c r="O284" s="92"/>
      <c r="P284" s="109"/>
      <c r="Q284" s="110"/>
      <c r="R284" s="110"/>
      <c r="S284" s="110"/>
      <c r="T284" s="110"/>
      <c r="U284" s="110"/>
      <c r="V284" s="211"/>
      <c r="W284" s="80"/>
    </row>
    <row r="285" spans="1:23" ht="20.25" customHeight="1">
      <c r="A285" s="73"/>
      <c r="B285" s="74"/>
      <c r="C285" s="94"/>
      <c r="D285" s="94"/>
      <c r="E285" s="94"/>
      <c r="F285" s="94"/>
      <c r="G285" s="94"/>
      <c r="H285" s="94"/>
      <c r="I285" s="94"/>
      <c r="J285" s="58"/>
      <c r="K285" s="59"/>
      <c r="L285" s="75"/>
      <c r="M285" s="77"/>
      <c r="N285" s="78"/>
      <c r="O285" s="92"/>
      <c r="P285" s="109"/>
      <c r="Q285" s="110"/>
      <c r="R285" s="110"/>
      <c r="S285" s="110"/>
      <c r="T285" s="110"/>
      <c r="U285" s="110"/>
      <c r="V285" s="211"/>
      <c r="W285" s="80"/>
    </row>
    <row r="286" spans="1:23" ht="20.25" customHeight="1">
      <c r="A286" s="73"/>
      <c r="B286" s="74"/>
      <c r="C286" s="94"/>
      <c r="D286" s="94"/>
      <c r="E286" s="94"/>
      <c r="F286" s="94"/>
      <c r="G286" s="94"/>
      <c r="H286" s="94"/>
      <c r="I286" s="94"/>
      <c r="J286" s="58"/>
      <c r="K286" s="59"/>
      <c r="L286" s="75"/>
      <c r="M286" s="77"/>
      <c r="N286" s="78"/>
      <c r="O286" s="92"/>
      <c r="P286" s="109"/>
      <c r="Q286" s="110"/>
      <c r="R286" s="110"/>
      <c r="S286" s="110"/>
      <c r="T286" s="110"/>
      <c r="U286" s="110"/>
      <c r="V286" s="211"/>
      <c r="W286" s="80"/>
    </row>
    <row r="287" spans="1:23" ht="20.25" customHeight="1">
      <c r="A287" s="73"/>
      <c r="B287" s="74"/>
      <c r="C287" s="94"/>
      <c r="D287" s="94"/>
      <c r="E287" s="94"/>
      <c r="F287" s="94"/>
      <c r="G287" s="94"/>
      <c r="H287" s="94"/>
      <c r="I287" s="94"/>
      <c r="J287" s="58"/>
      <c r="K287" s="59"/>
      <c r="L287" s="75"/>
      <c r="M287" s="77"/>
      <c r="N287" s="78"/>
      <c r="O287" s="92"/>
      <c r="P287" s="109"/>
      <c r="Q287" s="110"/>
      <c r="R287" s="110"/>
      <c r="S287" s="110"/>
      <c r="T287" s="110"/>
      <c r="U287" s="110"/>
      <c r="V287" s="211"/>
      <c r="W287" s="80"/>
    </row>
    <row r="288" spans="1:23" ht="20.25" customHeight="1">
      <c r="A288" s="73"/>
      <c r="B288" s="74"/>
      <c r="C288" s="94"/>
      <c r="D288" s="94"/>
      <c r="E288" s="94"/>
      <c r="F288" s="94"/>
      <c r="G288" s="94"/>
      <c r="H288" s="94"/>
      <c r="I288" s="94"/>
      <c r="J288" s="58"/>
      <c r="K288" s="59"/>
      <c r="L288" s="75"/>
      <c r="M288" s="77"/>
      <c r="N288" s="78"/>
      <c r="O288" s="92"/>
      <c r="P288" s="109"/>
      <c r="Q288" s="110"/>
      <c r="R288" s="110"/>
      <c r="S288" s="110"/>
      <c r="T288" s="110"/>
      <c r="U288" s="110"/>
      <c r="V288" s="211"/>
      <c r="W288" s="80"/>
    </row>
    <row r="289" spans="1:23" ht="20.25" customHeight="1">
      <c r="A289" s="73"/>
      <c r="B289" s="74"/>
      <c r="C289" s="94"/>
      <c r="D289" s="94"/>
      <c r="E289" s="94"/>
      <c r="F289" s="94"/>
      <c r="G289" s="94"/>
      <c r="H289" s="94"/>
      <c r="I289" s="94"/>
      <c r="J289" s="58"/>
      <c r="K289" s="59"/>
      <c r="L289" s="75"/>
      <c r="M289" s="77"/>
      <c r="N289" s="78"/>
      <c r="O289" s="92"/>
      <c r="P289" s="109"/>
      <c r="Q289" s="110"/>
      <c r="R289" s="110"/>
      <c r="S289" s="110"/>
      <c r="T289" s="110"/>
      <c r="U289" s="110"/>
      <c r="V289" s="211"/>
      <c r="W289" s="80"/>
    </row>
    <row r="290" spans="1:23" ht="20.25" customHeight="1">
      <c r="A290" s="73"/>
      <c r="B290" s="74"/>
      <c r="C290" s="94"/>
      <c r="D290" s="94"/>
      <c r="E290" s="94"/>
      <c r="F290" s="94"/>
      <c r="G290" s="94"/>
      <c r="H290" s="94"/>
      <c r="I290" s="94"/>
      <c r="J290" s="58"/>
      <c r="K290" s="59"/>
      <c r="L290" s="75"/>
      <c r="M290" s="77"/>
      <c r="N290" s="78"/>
      <c r="O290" s="92"/>
      <c r="P290" s="109"/>
      <c r="Q290" s="110"/>
      <c r="R290" s="110"/>
      <c r="S290" s="110"/>
      <c r="T290" s="110"/>
      <c r="U290" s="110"/>
      <c r="V290" s="211"/>
      <c r="W290" s="80"/>
    </row>
    <row r="291" spans="1:23" ht="20.25" customHeight="1">
      <c r="A291" s="73"/>
      <c r="B291" s="74"/>
      <c r="C291" s="94"/>
      <c r="D291" s="94"/>
      <c r="E291" s="94"/>
      <c r="F291" s="94"/>
      <c r="G291" s="94"/>
      <c r="H291" s="94"/>
      <c r="I291" s="94"/>
      <c r="J291" s="58"/>
      <c r="K291" s="59"/>
      <c r="L291" s="75"/>
      <c r="M291" s="77"/>
      <c r="N291" s="78"/>
      <c r="O291" s="92"/>
      <c r="P291" s="109"/>
      <c r="Q291" s="110"/>
      <c r="R291" s="110"/>
      <c r="S291" s="110"/>
      <c r="T291" s="110"/>
      <c r="U291" s="110"/>
      <c r="V291" s="211"/>
      <c r="W291" s="80"/>
    </row>
    <row r="292" spans="1:23" ht="20.25" customHeight="1">
      <c r="A292" s="73"/>
      <c r="B292" s="74"/>
      <c r="C292" s="94"/>
      <c r="D292" s="94"/>
      <c r="E292" s="94"/>
      <c r="F292" s="94"/>
      <c r="G292" s="94"/>
      <c r="H292" s="94"/>
      <c r="I292" s="94"/>
      <c r="J292" s="58"/>
      <c r="K292" s="59"/>
      <c r="L292" s="75"/>
      <c r="M292" s="77"/>
      <c r="N292" s="78"/>
      <c r="O292" s="92"/>
      <c r="P292" s="109"/>
      <c r="Q292" s="110"/>
      <c r="R292" s="110"/>
      <c r="S292" s="110"/>
      <c r="T292" s="110"/>
      <c r="U292" s="110"/>
      <c r="V292" s="211"/>
      <c r="W292" s="80"/>
    </row>
    <row r="293" spans="1:23" ht="20.25" customHeight="1">
      <c r="A293" s="73"/>
      <c r="B293" s="74"/>
      <c r="C293" s="94"/>
      <c r="D293" s="94"/>
      <c r="E293" s="94"/>
      <c r="F293" s="94"/>
      <c r="G293" s="94"/>
      <c r="H293" s="94"/>
      <c r="I293" s="94"/>
      <c r="J293" s="58"/>
      <c r="K293" s="59"/>
      <c r="L293" s="75"/>
      <c r="M293" s="77"/>
      <c r="N293" s="78"/>
      <c r="O293" s="92"/>
      <c r="P293" s="109"/>
      <c r="Q293" s="110"/>
      <c r="R293" s="110"/>
      <c r="S293" s="110"/>
      <c r="T293" s="110"/>
      <c r="U293" s="110"/>
      <c r="V293" s="211"/>
      <c r="W293" s="80"/>
    </row>
    <row r="294" spans="1:23" ht="20.25" customHeight="1">
      <c r="A294" s="73"/>
      <c r="B294" s="74"/>
      <c r="C294" s="94"/>
      <c r="D294" s="94"/>
      <c r="E294" s="94"/>
      <c r="F294" s="94"/>
      <c r="G294" s="94"/>
      <c r="H294" s="94"/>
      <c r="I294" s="94"/>
      <c r="J294" s="58"/>
      <c r="K294" s="59"/>
      <c r="L294" s="75"/>
      <c r="M294" s="77"/>
      <c r="N294" s="78"/>
      <c r="O294" s="92"/>
      <c r="P294" s="109"/>
      <c r="Q294" s="110"/>
      <c r="R294" s="110"/>
      <c r="S294" s="110"/>
      <c r="T294" s="110"/>
      <c r="U294" s="110"/>
      <c r="V294" s="211"/>
      <c r="W294" s="80"/>
    </row>
    <row r="295" spans="1:23" ht="20.25" customHeight="1">
      <c r="A295" s="73"/>
      <c r="B295" s="74"/>
      <c r="C295" s="94"/>
      <c r="D295" s="94"/>
      <c r="E295" s="94"/>
      <c r="F295" s="94"/>
      <c r="G295" s="94"/>
      <c r="H295" s="94"/>
      <c r="I295" s="94"/>
      <c r="J295" s="58"/>
      <c r="K295" s="59"/>
      <c r="L295" s="75"/>
      <c r="M295" s="77"/>
      <c r="N295" s="78"/>
      <c r="O295" s="92"/>
      <c r="P295" s="109"/>
      <c r="Q295" s="110"/>
      <c r="R295" s="110"/>
      <c r="S295" s="110"/>
      <c r="T295" s="110"/>
      <c r="U295" s="110"/>
      <c r="V295" s="211"/>
      <c r="W295" s="80"/>
    </row>
    <row r="296" spans="1:23" ht="20.25" customHeight="1">
      <c r="A296" s="73"/>
      <c r="B296" s="74"/>
      <c r="C296" s="94"/>
      <c r="D296" s="94"/>
      <c r="E296" s="94"/>
      <c r="F296" s="94"/>
      <c r="G296" s="94"/>
      <c r="H296" s="94"/>
      <c r="I296" s="94"/>
      <c r="J296" s="58"/>
      <c r="K296" s="59"/>
      <c r="L296" s="75"/>
      <c r="M296" s="77"/>
      <c r="N296" s="78"/>
      <c r="O296" s="92"/>
      <c r="P296" s="109"/>
      <c r="Q296" s="110"/>
      <c r="R296" s="110"/>
      <c r="S296" s="110"/>
      <c r="T296" s="110"/>
      <c r="U296" s="110"/>
      <c r="V296" s="211"/>
      <c r="W296" s="80"/>
    </row>
    <row r="297" spans="1:23" ht="20.25" customHeight="1">
      <c r="A297" s="73"/>
      <c r="B297" s="74"/>
      <c r="C297" s="94"/>
      <c r="D297" s="94"/>
      <c r="E297" s="94"/>
      <c r="F297" s="94"/>
      <c r="G297" s="94"/>
      <c r="H297" s="94"/>
      <c r="I297" s="94"/>
      <c r="J297" s="58"/>
      <c r="K297" s="59"/>
      <c r="L297" s="75"/>
      <c r="M297" s="77"/>
      <c r="N297" s="78"/>
      <c r="O297" s="92"/>
      <c r="P297" s="109"/>
      <c r="Q297" s="110"/>
      <c r="R297" s="110"/>
      <c r="S297" s="110"/>
      <c r="T297" s="110"/>
      <c r="U297" s="110"/>
      <c r="V297" s="211"/>
      <c r="W297" s="80"/>
    </row>
    <row r="298" spans="1:23" ht="20.25" customHeight="1">
      <c r="A298" s="73"/>
      <c r="B298" s="74"/>
      <c r="C298" s="94"/>
      <c r="D298" s="94"/>
      <c r="E298" s="94"/>
      <c r="F298" s="94"/>
      <c r="G298" s="94"/>
      <c r="H298" s="94"/>
      <c r="I298" s="94"/>
      <c r="J298" s="58"/>
      <c r="K298" s="59"/>
      <c r="L298" s="75"/>
      <c r="M298" s="77"/>
      <c r="N298" s="78"/>
      <c r="O298" s="92"/>
      <c r="P298" s="109"/>
      <c r="Q298" s="110"/>
      <c r="R298" s="110"/>
      <c r="S298" s="110"/>
      <c r="T298" s="110"/>
      <c r="U298" s="110"/>
      <c r="V298" s="211"/>
      <c r="W298" s="80"/>
    </row>
    <row r="299" spans="1:23" ht="20.25" customHeight="1">
      <c r="A299" s="73"/>
      <c r="B299" s="74"/>
      <c r="C299" s="94"/>
      <c r="D299" s="94"/>
      <c r="E299" s="94"/>
      <c r="F299" s="94"/>
      <c r="G299" s="94"/>
      <c r="H299" s="94"/>
      <c r="I299" s="94"/>
      <c r="J299" s="58"/>
      <c r="K299" s="59"/>
      <c r="L299" s="75"/>
      <c r="M299" s="77"/>
      <c r="N299" s="78"/>
      <c r="O299" s="92"/>
      <c r="P299" s="109"/>
      <c r="Q299" s="110"/>
      <c r="R299" s="110"/>
      <c r="S299" s="110"/>
      <c r="T299" s="110"/>
      <c r="U299" s="110"/>
      <c r="V299" s="211"/>
      <c r="W299" s="80"/>
    </row>
    <row r="300" spans="1:23" ht="20.25" customHeight="1">
      <c r="A300" s="73"/>
      <c r="B300" s="74"/>
      <c r="C300" s="94"/>
      <c r="D300" s="94"/>
      <c r="E300" s="94"/>
      <c r="F300" s="94"/>
      <c r="G300" s="94"/>
      <c r="H300" s="94"/>
      <c r="I300" s="94"/>
      <c r="J300" s="58"/>
      <c r="K300" s="59"/>
      <c r="L300" s="75"/>
      <c r="M300" s="77"/>
      <c r="N300" s="78"/>
      <c r="O300" s="92"/>
      <c r="P300" s="109"/>
      <c r="Q300" s="110"/>
      <c r="R300" s="110"/>
      <c r="S300" s="110"/>
      <c r="T300" s="110"/>
      <c r="U300" s="110"/>
      <c r="V300" s="211"/>
      <c r="W300" s="80"/>
    </row>
    <row r="301" spans="1:23" ht="20.25" customHeight="1">
      <c r="A301" s="73"/>
      <c r="B301" s="74"/>
      <c r="C301" s="94"/>
      <c r="D301" s="94"/>
      <c r="E301" s="94"/>
      <c r="F301" s="94"/>
      <c r="G301" s="94"/>
      <c r="H301" s="94"/>
      <c r="I301" s="94"/>
      <c r="J301" s="58"/>
      <c r="K301" s="59"/>
      <c r="L301" s="75"/>
      <c r="M301" s="77"/>
      <c r="N301" s="78"/>
      <c r="O301" s="92"/>
      <c r="P301" s="109"/>
      <c r="Q301" s="110"/>
      <c r="R301" s="110"/>
      <c r="S301" s="110"/>
      <c r="T301" s="110"/>
      <c r="U301" s="110"/>
      <c r="V301" s="211"/>
      <c r="W301" s="80"/>
    </row>
    <row r="302" spans="1:23" ht="20.25" customHeight="1">
      <c r="A302" s="73"/>
      <c r="B302" s="74"/>
      <c r="C302" s="94"/>
      <c r="D302" s="94"/>
      <c r="E302" s="94"/>
      <c r="F302" s="94"/>
      <c r="G302" s="94"/>
      <c r="H302" s="94"/>
      <c r="I302" s="94"/>
      <c r="J302" s="58"/>
      <c r="K302" s="59"/>
      <c r="L302" s="75"/>
      <c r="M302" s="77"/>
      <c r="N302" s="78"/>
      <c r="O302" s="92"/>
      <c r="P302" s="109"/>
      <c r="Q302" s="110"/>
      <c r="R302" s="110"/>
      <c r="S302" s="110"/>
      <c r="T302" s="110"/>
      <c r="U302" s="110"/>
      <c r="V302" s="211"/>
      <c r="W302" s="80"/>
    </row>
    <row r="303" spans="1:23" ht="20.25" customHeight="1">
      <c r="A303" s="73"/>
      <c r="B303" s="74"/>
      <c r="C303" s="94"/>
      <c r="D303" s="94"/>
      <c r="E303" s="94"/>
      <c r="F303" s="94"/>
      <c r="G303" s="94"/>
      <c r="H303" s="94"/>
      <c r="I303" s="94"/>
      <c r="J303" s="58"/>
      <c r="K303" s="59"/>
      <c r="L303" s="75"/>
      <c r="M303" s="77"/>
      <c r="N303" s="78"/>
      <c r="O303" s="92"/>
      <c r="P303" s="109"/>
      <c r="Q303" s="110"/>
      <c r="R303" s="110"/>
      <c r="S303" s="110"/>
      <c r="T303" s="110"/>
      <c r="U303" s="110"/>
      <c r="V303" s="211"/>
      <c r="W303" s="80"/>
    </row>
    <row r="304" spans="1:23" ht="20.25" customHeight="1">
      <c r="A304" s="73"/>
      <c r="B304" s="74"/>
      <c r="C304" s="94"/>
      <c r="D304" s="94"/>
      <c r="E304" s="94"/>
      <c r="F304" s="94"/>
      <c r="G304" s="94"/>
      <c r="H304" s="94"/>
      <c r="I304" s="94"/>
      <c r="J304" s="58"/>
      <c r="K304" s="59"/>
      <c r="L304" s="75"/>
      <c r="M304" s="77"/>
      <c r="N304" s="78"/>
      <c r="O304" s="92"/>
      <c r="P304" s="109"/>
      <c r="Q304" s="110"/>
      <c r="R304" s="110"/>
      <c r="S304" s="110"/>
      <c r="T304" s="110"/>
      <c r="U304" s="110"/>
      <c r="V304" s="211"/>
      <c r="W304" s="80"/>
    </row>
    <row r="305" spans="1:23" ht="20.25" customHeight="1">
      <c r="A305" s="73"/>
      <c r="B305" s="74"/>
      <c r="C305" s="94"/>
      <c r="D305" s="94"/>
      <c r="E305" s="94"/>
      <c r="F305" s="94"/>
      <c r="G305" s="94"/>
      <c r="H305" s="94"/>
      <c r="I305" s="94"/>
      <c r="J305" s="58"/>
      <c r="K305" s="59"/>
      <c r="L305" s="75"/>
      <c r="M305" s="77"/>
      <c r="N305" s="78"/>
      <c r="O305" s="92"/>
      <c r="P305" s="109"/>
      <c r="Q305" s="110"/>
      <c r="R305" s="110"/>
      <c r="S305" s="110"/>
      <c r="T305" s="110"/>
      <c r="U305" s="110"/>
      <c r="V305" s="211"/>
      <c r="W305" s="80"/>
    </row>
    <row r="306" spans="1:23" ht="20.25" customHeight="1">
      <c r="A306" s="73"/>
      <c r="B306" s="74"/>
      <c r="C306" s="94"/>
      <c r="D306" s="94"/>
      <c r="E306" s="94"/>
      <c r="F306" s="94"/>
      <c r="G306" s="94"/>
      <c r="H306" s="94"/>
      <c r="I306" s="94"/>
      <c r="J306" s="58"/>
      <c r="K306" s="59"/>
      <c r="L306" s="75"/>
      <c r="M306" s="77"/>
      <c r="N306" s="78"/>
      <c r="O306" s="92"/>
      <c r="P306" s="109"/>
      <c r="Q306" s="110"/>
      <c r="R306" s="110"/>
      <c r="S306" s="110"/>
      <c r="T306" s="110"/>
      <c r="U306" s="110"/>
      <c r="V306" s="211"/>
      <c r="W306" s="80"/>
    </row>
    <row r="307" spans="1:23" ht="20.25" customHeight="1">
      <c r="A307" s="73"/>
      <c r="B307" s="74"/>
      <c r="C307" s="94"/>
      <c r="D307" s="94"/>
      <c r="E307" s="94"/>
      <c r="F307" s="94"/>
      <c r="G307" s="94"/>
      <c r="H307" s="94"/>
      <c r="I307" s="94"/>
      <c r="J307" s="58"/>
      <c r="K307" s="59"/>
      <c r="L307" s="75"/>
      <c r="M307" s="77"/>
      <c r="N307" s="78"/>
      <c r="O307" s="92"/>
      <c r="P307" s="109"/>
      <c r="Q307" s="110"/>
      <c r="R307" s="110"/>
      <c r="S307" s="110"/>
      <c r="T307" s="110"/>
      <c r="U307" s="110"/>
      <c r="V307" s="211"/>
      <c r="W307" s="80"/>
    </row>
    <row r="308" spans="1:23" ht="20.25" customHeight="1">
      <c r="A308" s="73"/>
      <c r="B308" s="74"/>
      <c r="C308" s="94"/>
      <c r="D308" s="94"/>
      <c r="E308" s="94"/>
      <c r="F308" s="94"/>
      <c r="G308" s="94"/>
      <c r="H308" s="94"/>
      <c r="I308" s="94"/>
      <c r="J308" s="58"/>
      <c r="K308" s="59"/>
      <c r="L308" s="75"/>
      <c r="M308" s="77"/>
      <c r="N308" s="78"/>
      <c r="O308" s="92"/>
      <c r="P308" s="109"/>
      <c r="Q308" s="110"/>
      <c r="R308" s="110"/>
      <c r="S308" s="110"/>
      <c r="T308" s="110"/>
      <c r="U308" s="110"/>
      <c r="V308" s="211"/>
      <c r="W308" s="80"/>
    </row>
    <row r="309" spans="1:23" ht="20.25" customHeight="1">
      <c r="A309" s="73"/>
      <c r="B309" s="74"/>
      <c r="C309" s="94"/>
      <c r="D309" s="94"/>
      <c r="E309" s="94"/>
      <c r="F309" s="94"/>
      <c r="G309" s="94"/>
      <c r="H309" s="94"/>
      <c r="I309" s="94"/>
      <c r="J309" s="58"/>
      <c r="K309" s="59"/>
      <c r="L309" s="75"/>
      <c r="M309" s="77"/>
      <c r="N309" s="78"/>
      <c r="O309" s="92"/>
      <c r="P309" s="109"/>
      <c r="Q309" s="110"/>
      <c r="R309" s="110"/>
      <c r="S309" s="110"/>
      <c r="T309" s="110"/>
      <c r="U309" s="110"/>
      <c r="V309" s="211"/>
      <c r="W309" s="80"/>
    </row>
    <row r="310" spans="1:23" ht="20.25" customHeight="1">
      <c r="A310" s="73"/>
      <c r="B310" s="74"/>
      <c r="C310" s="94"/>
      <c r="D310" s="94"/>
      <c r="E310" s="94"/>
      <c r="F310" s="94"/>
      <c r="G310" s="94"/>
      <c r="H310" s="94"/>
      <c r="I310" s="94"/>
      <c r="J310" s="58"/>
      <c r="K310" s="59"/>
      <c r="L310" s="75"/>
      <c r="M310" s="77"/>
      <c r="N310" s="78"/>
      <c r="O310" s="92"/>
      <c r="P310" s="109"/>
      <c r="Q310" s="110"/>
      <c r="R310" s="110"/>
      <c r="S310" s="110"/>
      <c r="T310" s="110"/>
      <c r="U310" s="110"/>
      <c r="V310" s="211"/>
      <c r="W310" s="80"/>
    </row>
    <row r="311" spans="1:23" ht="20.25" customHeight="1">
      <c r="A311" s="73"/>
      <c r="B311" s="74"/>
      <c r="C311" s="94"/>
      <c r="D311" s="94"/>
      <c r="E311" s="94"/>
      <c r="F311" s="94"/>
      <c r="G311" s="94"/>
      <c r="H311" s="94"/>
      <c r="I311" s="94"/>
      <c r="J311" s="58"/>
      <c r="K311" s="59"/>
      <c r="L311" s="75"/>
      <c r="M311" s="77"/>
      <c r="N311" s="78"/>
      <c r="O311" s="92"/>
      <c r="P311" s="109"/>
      <c r="Q311" s="110"/>
      <c r="R311" s="110"/>
      <c r="S311" s="110"/>
      <c r="T311" s="110"/>
      <c r="U311" s="110"/>
      <c r="V311" s="211"/>
      <c r="W311" s="80"/>
    </row>
    <row r="312" spans="1:23" ht="20.25" customHeight="1">
      <c r="A312" s="73"/>
      <c r="B312" s="74"/>
      <c r="C312" s="94"/>
      <c r="D312" s="94"/>
      <c r="E312" s="94"/>
      <c r="F312" s="94"/>
      <c r="G312" s="94"/>
      <c r="H312" s="94"/>
      <c r="I312" s="94"/>
      <c r="J312" s="58"/>
      <c r="K312" s="59"/>
      <c r="L312" s="75"/>
      <c r="M312" s="77"/>
      <c r="N312" s="78"/>
      <c r="O312" s="92"/>
      <c r="P312" s="109"/>
      <c r="Q312" s="110"/>
      <c r="R312" s="110"/>
      <c r="S312" s="110"/>
      <c r="T312" s="110"/>
      <c r="U312" s="110"/>
      <c r="V312" s="211"/>
      <c r="W312" s="80"/>
    </row>
    <row r="313" spans="1:23" ht="20.25" customHeight="1">
      <c r="A313" s="73"/>
      <c r="B313" s="74"/>
      <c r="C313" s="94"/>
      <c r="D313" s="94"/>
      <c r="E313" s="94"/>
      <c r="F313" s="94"/>
      <c r="G313" s="94"/>
      <c r="H313" s="94"/>
      <c r="I313" s="94"/>
      <c r="J313" s="58"/>
      <c r="K313" s="59"/>
      <c r="L313" s="75"/>
      <c r="M313" s="77"/>
      <c r="N313" s="78"/>
      <c r="O313" s="92"/>
      <c r="P313" s="109"/>
      <c r="Q313" s="110"/>
      <c r="R313" s="110"/>
      <c r="S313" s="110"/>
      <c r="T313" s="110"/>
      <c r="U313" s="110"/>
      <c r="V313" s="211"/>
      <c r="W313" s="80"/>
    </row>
    <row r="314" spans="1:23" ht="20.25" customHeight="1">
      <c r="A314" s="73"/>
      <c r="B314" s="74"/>
      <c r="C314" s="94"/>
      <c r="D314" s="94"/>
      <c r="E314" s="94"/>
      <c r="F314" s="94"/>
      <c r="G314" s="94"/>
      <c r="H314" s="94"/>
      <c r="I314" s="94"/>
      <c r="J314" s="58"/>
      <c r="K314" s="59"/>
      <c r="L314" s="75"/>
      <c r="M314" s="77"/>
      <c r="N314" s="78"/>
      <c r="O314" s="92"/>
      <c r="P314" s="109"/>
      <c r="Q314" s="110"/>
      <c r="R314" s="110"/>
      <c r="S314" s="110"/>
      <c r="T314" s="110"/>
      <c r="U314" s="110"/>
      <c r="V314" s="211"/>
      <c r="W314" s="80"/>
    </row>
    <row r="315" spans="1:23" ht="20.25" customHeight="1">
      <c r="A315" s="73"/>
      <c r="B315" s="74"/>
      <c r="C315" s="94"/>
      <c r="D315" s="94"/>
      <c r="E315" s="94"/>
      <c r="F315" s="94"/>
      <c r="G315" s="94"/>
      <c r="H315" s="94"/>
      <c r="I315" s="94"/>
      <c r="J315" s="58"/>
      <c r="K315" s="59"/>
      <c r="L315" s="75"/>
      <c r="M315" s="77"/>
      <c r="N315" s="78"/>
      <c r="O315" s="92"/>
      <c r="P315" s="109"/>
      <c r="Q315" s="110"/>
      <c r="R315" s="110"/>
      <c r="S315" s="110"/>
      <c r="T315" s="110"/>
      <c r="U315" s="110"/>
      <c r="V315" s="211"/>
      <c r="W315" s="80"/>
    </row>
    <row r="316" spans="1:23" ht="20.25" customHeight="1">
      <c r="A316" s="73"/>
      <c r="B316" s="74"/>
      <c r="C316" s="94"/>
      <c r="D316" s="94"/>
      <c r="E316" s="94"/>
      <c r="F316" s="94"/>
      <c r="G316" s="94"/>
      <c r="H316" s="94"/>
      <c r="I316" s="94"/>
      <c r="J316" s="58"/>
      <c r="K316" s="59"/>
      <c r="L316" s="75"/>
      <c r="M316" s="77"/>
      <c r="N316" s="78"/>
      <c r="O316" s="92"/>
      <c r="P316" s="109"/>
      <c r="Q316" s="110"/>
      <c r="R316" s="110"/>
      <c r="S316" s="110"/>
      <c r="T316" s="110"/>
      <c r="U316" s="110"/>
      <c r="V316" s="211"/>
      <c r="W316" s="80"/>
    </row>
    <row r="317" spans="1:23" ht="20.25" customHeight="1">
      <c r="A317" s="73"/>
      <c r="B317" s="74"/>
      <c r="C317" s="94"/>
      <c r="D317" s="94"/>
      <c r="E317" s="94"/>
      <c r="F317" s="94"/>
      <c r="G317" s="94"/>
      <c r="H317" s="94"/>
      <c r="I317" s="94"/>
      <c r="J317" s="58"/>
      <c r="K317" s="59"/>
      <c r="L317" s="75"/>
      <c r="M317" s="77"/>
      <c r="N317" s="78"/>
      <c r="O317" s="92"/>
      <c r="P317" s="109"/>
      <c r="Q317" s="110"/>
      <c r="R317" s="110"/>
      <c r="S317" s="110"/>
      <c r="T317" s="110"/>
      <c r="U317" s="110"/>
      <c r="V317" s="211"/>
      <c r="W317" s="80"/>
    </row>
    <row r="318" spans="1:23" ht="20.25" customHeight="1">
      <c r="A318" s="73"/>
      <c r="B318" s="74"/>
      <c r="C318" s="94"/>
      <c r="D318" s="94"/>
      <c r="E318" s="94"/>
      <c r="F318" s="94"/>
      <c r="G318" s="94"/>
      <c r="H318" s="94"/>
      <c r="I318" s="94"/>
      <c r="J318" s="58"/>
      <c r="K318" s="59"/>
      <c r="L318" s="75"/>
      <c r="M318" s="77"/>
      <c r="N318" s="78"/>
      <c r="O318" s="92"/>
      <c r="P318" s="109"/>
      <c r="Q318" s="110"/>
      <c r="R318" s="110"/>
      <c r="S318" s="110"/>
      <c r="T318" s="110"/>
      <c r="U318" s="110"/>
      <c r="V318" s="211"/>
      <c r="W318" s="80"/>
    </row>
    <row r="319" spans="1:23" ht="20.25" customHeight="1">
      <c r="A319" s="73"/>
      <c r="B319" s="74"/>
      <c r="C319" s="94"/>
      <c r="D319" s="94"/>
      <c r="E319" s="94"/>
      <c r="F319" s="94"/>
      <c r="G319" s="94"/>
      <c r="H319" s="94"/>
      <c r="I319" s="94"/>
      <c r="J319" s="58"/>
      <c r="K319" s="59"/>
      <c r="L319" s="75"/>
      <c r="M319" s="77"/>
      <c r="N319" s="78"/>
      <c r="O319" s="92"/>
      <c r="P319" s="109"/>
      <c r="Q319" s="110"/>
      <c r="R319" s="110"/>
      <c r="S319" s="110"/>
      <c r="T319" s="110"/>
      <c r="U319" s="110"/>
      <c r="V319" s="211"/>
      <c r="W319" s="80"/>
    </row>
    <row r="320" spans="1:23" ht="20.25" customHeight="1">
      <c r="A320" s="73"/>
      <c r="B320" s="74"/>
      <c r="C320" s="94"/>
      <c r="D320" s="94"/>
      <c r="E320" s="94"/>
      <c r="F320" s="94"/>
      <c r="G320" s="94"/>
      <c r="H320" s="94"/>
      <c r="I320" s="94"/>
      <c r="J320" s="58"/>
      <c r="K320" s="59"/>
      <c r="L320" s="75"/>
      <c r="M320" s="77"/>
      <c r="N320" s="78"/>
      <c r="O320" s="92"/>
      <c r="P320" s="109"/>
      <c r="Q320" s="110"/>
      <c r="R320" s="110"/>
      <c r="S320" s="110"/>
      <c r="T320" s="110"/>
      <c r="U320" s="110"/>
      <c r="V320" s="211"/>
      <c r="W320" s="80"/>
    </row>
    <row r="321" spans="1:23" ht="20.25" customHeight="1">
      <c r="A321" s="73"/>
      <c r="B321" s="74"/>
      <c r="C321" s="94"/>
      <c r="D321" s="94"/>
      <c r="E321" s="94"/>
      <c r="F321" s="94"/>
      <c r="G321" s="94"/>
      <c r="H321" s="94"/>
      <c r="I321" s="94"/>
      <c r="J321" s="58"/>
      <c r="K321" s="59"/>
      <c r="L321" s="75"/>
      <c r="M321" s="77"/>
      <c r="N321" s="78"/>
      <c r="O321" s="92"/>
      <c r="P321" s="109"/>
      <c r="Q321" s="110"/>
      <c r="R321" s="110"/>
      <c r="S321" s="110"/>
      <c r="T321" s="110"/>
      <c r="U321" s="110"/>
      <c r="V321" s="211"/>
      <c r="W321" s="80"/>
    </row>
    <row r="322" spans="1:23" ht="20.25" customHeight="1">
      <c r="A322" s="73"/>
      <c r="B322" s="74"/>
      <c r="C322" s="94"/>
      <c r="D322" s="94"/>
      <c r="E322" s="94"/>
      <c r="F322" s="94"/>
      <c r="G322" s="94"/>
      <c r="H322" s="94"/>
      <c r="I322" s="94"/>
      <c r="J322" s="58"/>
      <c r="K322" s="59"/>
      <c r="L322" s="75"/>
      <c r="M322" s="77"/>
      <c r="N322" s="78"/>
      <c r="O322" s="92"/>
      <c r="P322" s="109"/>
      <c r="Q322" s="110"/>
      <c r="R322" s="110"/>
      <c r="S322" s="110"/>
      <c r="T322" s="110"/>
      <c r="U322" s="110"/>
      <c r="V322" s="211"/>
      <c r="W322" s="80"/>
    </row>
    <row r="323" spans="1:23" ht="20.25" customHeight="1">
      <c r="A323" s="73"/>
      <c r="B323" s="74"/>
      <c r="C323" s="94"/>
      <c r="D323" s="94"/>
      <c r="E323" s="94"/>
      <c r="F323" s="94"/>
      <c r="G323" s="94"/>
      <c r="H323" s="94"/>
      <c r="I323" s="94"/>
      <c r="J323" s="58"/>
      <c r="K323" s="59"/>
      <c r="L323" s="75"/>
      <c r="M323" s="77"/>
      <c r="N323" s="78"/>
      <c r="O323" s="92"/>
      <c r="P323" s="109"/>
      <c r="Q323" s="110"/>
      <c r="R323" s="110"/>
      <c r="S323" s="110"/>
      <c r="T323" s="110"/>
      <c r="U323" s="110"/>
      <c r="V323" s="211"/>
      <c r="W323" s="80"/>
    </row>
    <row r="324" spans="1:23" ht="20.25" customHeight="1">
      <c r="A324" s="73"/>
      <c r="B324" s="74"/>
      <c r="C324" s="94"/>
      <c r="D324" s="94"/>
      <c r="E324" s="94"/>
      <c r="F324" s="94"/>
      <c r="G324" s="94"/>
      <c r="H324" s="94"/>
      <c r="I324" s="94"/>
      <c r="J324" s="58"/>
      <c r="K324" s="59"/>
      <c r="L324" s="75"/>
      <c r="M324" s="77"/>
      <c r="N324" s="78"/>
      <c r="O324" s="92"/>
      <c r="P324" s="109"/>
      <c r="Q324" s="110"/>
      <c r="R324" s="110"/>
      <c r="S324" s="110"/>
      <c r="T324" s="110"/>
      <c r="U324" s="110"/>
      <c r="V324" s="211"/>
      <c r="W324" s="80"/>
    </row>
    <row r="325" spans="1:23" ht="20.25" customHeight="1">
      <c r="A325" s="73"/>
      <c r="B325" s="74"/>
      <c r="C325" s="94"/>
      <c r="D325" s="94"/>
      <c r="E325" s="94"/>
      <c r="F325" s="94"/>
      <c r="G325" s="94"/>
      <c r="H325" s="94"/>
      <c r="I325" s="94"/>
      <c r="J325" s="58"/>
      <c r="K325" s="59"/>
      <c r="L325" s="75"/>
      <c r="M325" s="77"/>
      <c r="N325" s="78"/>
      <c r="O325" s="92"/>
      <c r="P325" s="109"/>
      <c r="Q325" s="110"/>
      <c r="R325" s="110"/>
      <c r="S325" s="110"/>
      <c r="T325" s="110"/>
      <c r="U325" s="110"/>
      <c r="V325" s="211"/>
      <c r="W325" s="80"/>
    </row>
    <row r="326" spans="1:23" ht="20.25" customHeight="1">
      <c r="A326" s="73"/>
      <c r="B326" s="74"/>
      <c r="C326" s="94"/>
      <c r="D326" s="94"/>
      <c r="E326" s="94"/>
      <c r="F326" s="94"/>
      <c r="G326" s="94"/>
      <c r="H326" s="94"/>
      <c r="I326" s="94"/>
      <c r="J326" s="58"/>
      <c r="K326" s="59"/>
      <c r="L326" s="75"/>
      <c r="M326" s="77"/>
      <c r="N326" s="78"/>
      <c r="O326" s="92"/>
      <c r="P326" s="109"/>
      <c r="Q326" s="110"/>
      <c r="R326" s="110"/>
      <c r="S326" s="110"/>
      <c r="T326" s="110"/>
      <c r="U326" s="110"/>
      <c r="V326" s="211"/>
      <c r="W326" s="80"/>
    </row>
    <row r="327" spans="1:23" ht="20.25" customHeight="1">
      <c r="A327" s="73"/>
      <c r="B327" s="74"/>
      <c r="C327" s="94"/>
      <c r="D327" s="94"/>
      <c r="E327" s="94"/>
      <c r="F327" s="94"/>
      <c r="G327" s="94"/>
      <c r="H327" s="94"/>
      <c r="I327" s="94"/>
      <c r="J327" s="58"/>
      <c r="K327" s="59"/>
      <c r="L327" s="75"/>
      <c r="M327" s="77"/>
      <c r="N327" s="78"/>
      <c r="O327" s="92"/>
      <c r="P327" s="109"/>
      <c r="Q327" s="110"/>
      <c r="R327" s="110"/>
      <c r="S327" s="110"/>
      <c r="T327" s="110"/>
      <c r="U327" s="110"/>
      <c r="V327" s="211"/>
      <c r="W327" s="80"/>
    </row>
    <row r="328" spans="1:23" ht="20.25" customHeight="1">
      <c r="A328" s="73"/>
      <c r="B328" s="74"/>
      <c r="C328" s="94"/>
      <c r="D328" s="94"/>
      <c r="E328" s="94"/>
      <c r="F328" s="94"/>
      <c r="G328" s="94"/>
      <c r="H328" s="94"/>
      <c r="I328" s="94"/>
      <c r="J328" s="58"/>
      <c r="K328" s="59"/>
      <c r="L328" s="75"/>
      <c r="M328" s="77"/>
      <c r="N328" s="78"/>
      <c r="O328" s="92"/>
      <c r="P328" s="109"/>
      <c r="Q328" s="110"/>
      <c r="R328" s="110"/>
      <c r="S328" s="110"/>
      <c r="T328" s="110"/>
      <c r="U328" s="110"/>
      <c r="V328" s="211"/>
      <c r="W328" s="80"/>
    </row>
    <row r="329" spans="1:23" ht="20.25" customHeight="1">
      <c r="A329" s="73"/>
      <c r="B329" s="74"/>
      <c r="C329" s="94"/>
      <c r="D329" s="94"/>
      <c r="E329" s="94"/>
      <c r="F329" s="94"/>
      <c r="G329" s="94"/>
      <c r="H329" s="94"/>
      <c r="I329" s="94"/>
      <c r="J329" s="58"/>
      <c r="K329" s="59"/>
      <c r="L329" s="75"/>
      <c r="M329" s="77"/>
      <c r="N329" s="78"/>
      <c r="O329" s="92"/>
      <c r="P329" s="109"/>
      <c r="Q329" s="110"/>
      <c r="R329" s="110"/>
      <c r="S329" s="110"/>
      <c r="T329" s="110"/>
      <c r="U329" s="110"/>
      <c r="V329" s="211"/>
      <c r="W329" s="80"/>
    </row>
    <row r="330" spans="1:23" ht="20.25" customHeight="1">
      <c r="A330" s="73"/>
      <c r="B330" s="74"/>
      <c r="C330" s="94"/>
      <c r="D330" s="94"/>
      <c r="E330" s="94"/>
      <c r="F330" s="94"/>
      <c r="G330" s="94"/>
      <c r="H330" s="94"/>
      <c r="I330" s="94"/>
      <c r="J330" s="58"/>
      <c r="K330" s="59"/>
      <c r="L330" s="75"/>
      <c r="M330" s="77"/>
      <c r="N330" s="78"/>
      <c r="O330" s="92"/>
      <c r="P330" s="109"/>
      <c r="Q330" s="110"/>
      <c r="R330" s="110"/>
      <c r="S330" s="110"/>
      <c r="T330" s="110"/>
      <c r="U330" s="110"/>
      <c r="V330" s="211"/>
      <c r="W330" s="80"/>
    </row>
    <row r="331" spans="1:23" ht="20.25" customHeight="1">
      <c r="A331" s="73"/>
      <c r="B331" s="74"/>
      <c r="C331" s="94"/>
      <c r="D331" s="94"/>
      <c r="E331" s="94"/>
      <c r="F331" s="94"/>
      <c r="G331" s="94"/>
      <c r="H331" s="94"/>
      <c r="I331" s="94"/>
      <c r="J331" s="58"/>
      <c r="K331" s="59"/>
      <c r="L331" s="75"/>
      <c r="M331" s="77"/>
      <c r="N331" s="78"/>
      <c r="O331" s="92"/>
      <c r="P331" s="109"/>
      <c r="Q331" s="110"/>
      <c r="R331" s="110"/>
      <c r="S331" s="110"/>
      <c r="T331" s="110"/>
      <c r="U331" s="110"/>
      <c r="V331" s="211"/>
      <c r="W331" s="80"/>
    </row>
    <row r="332" spans="1:23" ht="20.25" customHeight="1">
      <c r="A332" s="73"/>
      <c r="B332" s="74"/>
      <c r="C332" s="94"/>
      <c r="D332" s="94"/>
      <c r="E332" s="94"/>
      <c r="F332" s="94"/>
      <c r="G332" s="94"/>
      <c r="H332" s="94"/>
      <c r="I332" s="94"/>
      <c r="J332" s="58"/>
      <c r="K332" s="59"/>
      <c r="L332" s="75"/>
      <c r="M332" s="77"/>
      <c r="N332" s="78"/>
      <c r="O332" s="92"/>
      <c r="P332" s="109"/>
      <c r="Q332" s="110"/>
      <c r="R332" s="110"/>
      <c r="S332" s="110"/>
      <c r="T332" s="110"/>
      <c r="U332" s="110"/>
      <c r="V332" s="211"/>
      <c r="W332" s="80"/>
    </row>
    <row r="333" spans="1:23" ht="20.25" customHeight="1">
      <c r="A333" s="73"/>
      <c r="B333" s="74"/>
      <c r="C333" s="94"/>
      <c r="D333" s="94"/>
      <c r="E333" s="94"/>
      <c r="F333" s="94"/>
      <c r="G333" s="94"/>
      <c r="H333" s="94"/>
      <c r="I333" s="94"/>
      <c r="J333" s="58"/>
      <c r="K333" s="59"/>
      <c r="L333" s="75"/>
      <c r="M333" s="77"/>
      <c r="N333" s="78"/>
      <c r="O333" s="92"/>
      <c r="P333" s="109"/>
      <c r="Q333" s="110"/>
      <c r="R333" s="110"/>
      <c r="S333" s="110"/>
      <c r="T333" s="110"/>
      <c r="U333" s="110"/>
      <c r="V333" s="211"/>
      <c r="W333" s="80"/>
    </row>
    <row r="334" spans="1:23" ht="20.25" customHeight="1">
      <c r="A334" s="73"/>
      <c r="B334" s="74"/>
      <c r="C334" s="94"/>
      <c r="D334" s="94"/>
      <c r="E334" s="94"/>
      <c r="F334" s="94"/>
      <c r="G334" s="94"/>
      <c r="H334" s="94"/>
      <c r="I334" s="94"/>
      <c r="J334" s="58"/>
      <c r="K334" s="59"/>
      <c r="L334" s="75"/>
      <c r="M334" s="77"/>
      <c r="N334" s="78"/>
      <c r="O334" s="92"/>
      <c r="P334" s="109"/>
      <c r="Q334" s="110"/>
      <c r="R334" s="110"/>
      <c r="S334" s="110"/>
      <c r="T334" s="110"/>
      <c r="U334" s="110"/>
      <c r="V334" s="211"/>
      <c r="W334" s="80"/>
    </row>
    <row r="335" spans="1:23" ht="20.25" customHeight="1">
      <c r="A335" s="73"/>
      <c r="B335" s="74"/>
      <c r="C335" s="94"/>
      <c r="D335" s="94"/>
      <c r="E335" s="94"/>
      <c r="F335" s="94"/>
      <c r="G335" s="94"/>
      <c r="H335" s="94"/>
      <c r="I335" s="94"/>
      <c r="J335" s="58"/>
      <c r="K335" s="59"/>
      <c r="L335" s="75"/>
      <c r="M335" s="77"/>
      <c r="N335" s="78"/>
      <c r="O335" s="92"/>
      <c r="P335" s="109"/>
      <c r="Q335" s="110"/>
      <c r="R335" s="110"/>
      <c r="S335" s="110"/>
      <c r="T335" s="110"/>
      <c r="U335" s="110"/>
      <c r="V335" s="211"/>
      <c r="W335" s="80"/>
    </row>
    <row r="336" spans="1:23" ht="20.25" customHeight="1">
      <c r="A336" s="73"/>
      <c r="B336" s="74"/>
      <c r="C336" s="94"/>
      <c r="D336" s="94"/>
      <c r="E336" s="94"/>
      <c r="F336" s="94"/>
      <c r="G336" s="94"/>
      <c r="H336" s="94"/>
      <c r="I336" s="94"/>
      <c r="J336" s="58"/>
      <c r="K336" s="59"/>
      <c r="L336" s="75"/>
      <c r="M336" s="77"/>
      <c r="N336" s="78"/>
      <c r="O336" s="92"/>
      <c r="P336" s="109"/>
      <c r="Q336" s="110"/>
      <c r="R336" s="110"/>
      <c r="S336" s="110"/>
      <c r="T336" s="110"/>
      <c r="U336" s="110"/>
      <c r="V336" s="211"/>
      <c r="W336" s="80"/>
    </row>
    <row r="337" spans="1:23" ht="20.25" customHeight="1">
      <c r="A337" s="73"/>
      <c r="B337" s="74"/>
      <c r="C337" s="94"/>
      <c r="D337" s="94"/>
      <c r="E337" s="94"/>
      <c r="F337" s="94"/>
      <c r="G337" s="94"/>
      <c r="H337" s="94"/>
      <c r="I337" s="94"/>
      <c r="J337" s="58"/>
      <c r="K337" s="59"/>
      <c r="L337" s="75"/>
      <c r="M337" s="77"/>
      <c r="N337" s="78"/>
      <c r="O337" s="92"/>
      <c r="P337" s="109"/>
      <c r="Q337" s="110"/>
      <c r="R337" s="110"/>
      <c r="S337" s="110"/>
      <c r="T337" s="110"/>
      <c r="U337" s="110"/>
      <c r="V337" s="211"/>
      <c r="W337" s="80"/>
    </row>
    <row r="338" spans="1:23" ht="20.25" customHeight="1">
      <c r="A338" s="73"/>
      <c r="B338" s="74"/>
      <c r="C338" s="94"/>
      <c r="D338" s="94"/>
      <c r="E338" s="94"/>
      <c r="F338" s="94"/>
      <c r="G338" s="94"/>
      <c r="H338" s="94"/>
      <c r="I338" s="94"/>
      <c r="J338" s="58"/>
      <c r="K338" s="59"/>
      <c r="L338" s="75"/>
      <c r="M338" s="77"/>
      <c r="N338" s="78"/>
      <c r="O338" s="92"/>
      <c r="P338" s="109"/>
      <c r="Q338" s="110"/>
      <c r="R338" s="110"/>
      <c r="S338" s="110"/>
      <c r="T338" s="110"/>
      <c r="U338" s="110"/>
      <c r="V338" s="211"/>
      <c r="W338" s="80"/>
    </row>
    <row r="339" spans="1:23" ht="20.25" customHeight="1">
      <c r="A339" s="73"/>
      <c r="B339" s="74"/>
      <c r="C339" s="94"/>
      <c r="D339" s="94"/>
      <c r="E339" s="94"/>
      <c r="F339" s="94"/>
      <c r="G339" s="94"/>
      <c r="H339" s="94"/>
      <c r="I339" s="94"/>
      <c r="J339" s="58"/>
      <c r="K339" s="59"/>
      <c r="L339" s="75"/>
      <c r="M339" s="77"/>
      <c r="N339" s="78"/>
      <c r="O339" s="92"/>
      <c r="P339" s="109"/>
      <c r="Q339" s="110"/>
      <c r="R339" s="110"/>
      <c r="S339" s="110"/>
      <c r="T339" s="110"/>
      <c r="U339" s="110"/>
      <c r="V339" s="211"/>
      <c r="W339" s="80"/>
    </row>
    <row r="340" spans="1:23" ht="20.25" customHeight="1">
      <c r="A340" s="73"/>
      <c r="B340" s="74"/>
      <c r="C340" s="94"/>
      <c r="D340" s="94"/>
      <c r="E340" s="94"/>
      <c r="F340" s="94"/>
      <c r="G340" s="94"/>
      <c r="H340" s="94"/>
      <c r="I340" s="94"/>
      <c r="J340" s="58"/>
      <c r="K340" s="59"/>
      <c r="L340" s="75"/>
      <c r="M340" s="77"/>
      <c r="N340" s="78"/>
      <c r="O340" s="92"/>
      <c r="P340" s="109"/>
      <c r="Q340" s="110"/>
      <c r="R340" s="110"/>
      <c r="S340" s="110"/>
      <c r="T340" s="110"/>
      <c r="U340" s="110"/>
      <c r="V340" s="211"/>
      <c r="W340" s="80"/>
    </row>
    <row r="341" spans="1:23" ht="20.25" customHeight="1">
      <c r="A341" s="73"/>
      <c r="B341" s="74"/>
      <c r="C341" s="94"/>
      <c r="D341" s="94"/>
      <c r="E341" s="94"/>
      <c r="F341" s="94"/>
      <c r="G341" s="94"/>
      <c r="H341" s="94"/>
      <c r="I341" s="94"/>
      <c r="J341" s="58"/>
      <c r="K341" s="59"/>
      <c r="L341" s="75"/>
      <c r="M341" s="77"/>
      <c r="N341" s="78"/>
      <c r="O341" s="92"/>
      <c r="P341" s="109"/>
      <c r="Q341" s="110"/>
      <c r="R341" s="110"/>
      <c r="S341" s="110"/>
      <c r="T341" s="110"/>
      <c r="U341" s="110"/>
      <c r="V341" s="211"/>
      <c r="W341" s="80"/>
    </row>
    <row r="342" spans="1:23" ht="20.25" customHeight="1">
      <c r="A342" s="73"/>
      <c r="B342" s="74"/>
      <c r="C342" s="94"/>
      <c r="D342" s="94"/>
      <c r="E342" s="94"/>
      <c r="F342" s="94"/>
      <c r="G342" s="94"/>
      <c r="H342" s="94"/>
      <c r="I342" s="94"/>
      <c r="J342" s="58"/>
      <c r="K342" s="59"/>
      <c r="L342" s="75"/>
      <c r="M342" s="77"/>
      <c r="N342" s="78"/>
      <c r="O342" s="92"/>
      <c r="P342" s="109"/>
      <c r="Q342" s="110"/>
      <c r="R342" s="110"/>
      <c r="S342" s="110"/>
      <c r="T342" s="110"/>
      <c r="U342" s="110"/>
      <c r="V342" s="211"/>
      <c r="W342" s="80"/>
    </row>
    <row r="343" spans="1:23" ht="20.25" customHeight="1">
      <c r="A343" s="73"/>
      <c r="B343" s="74"/>
      <c r="C343" s="94"/>
      <c r="D343" s="94"/>
      <c r="E343" s="94"/>
      <c r="F343" s="94"/>
      <c r="G343" s="94"/>
      <c r="H343" s="94"/>
      <c r="I343" s="94"/>
      <c r="J343" s="58"/>
      <c r="K343" s="59"/>
      <c r="L343" s="75"/>
      <c r="M343" s="77"/>
      <c r="N343" s="78"/>
      <c r="O343" s="92"/>
      <c r="P343" s="109"/>
      <c r="Q343" s="110"/>
      <c r="R343" s="110"/>
      <c r="S343" s="110"/>
      <c r="T343" s="110"/>
      <c r="U343" s="110"/>
      <c r="V343" s="211"/>
      <c r="W343" s="80"/>
    </row>
    <row r="344" spans="1:23" ht="20.25" customHeight="1">
      <c r="A344" s="73"/>
      <c r="B344" s="74"/>
      <c r="C344" s="94"/>
      <c r="D344" s="94"/>
      <c r="E344" s="94"/>
      <c r="F344" s="94"/>
      <c r="G344" s="94"/>
      <c r="H344" s="94"/>
      <c r="I344" s="94"/>
      <c r="J344" s="58"/>
      <c r="K344" s="59"/>
      <c r="L344" s="75"/>
      <c r="M344" s="77"/>
      <c r="N344" s="78"/>
      <c r="O344" s="92"/>
      <c r="P344" s="109"/>
      <c r="Q344" s="110"/>
      <c r="R344" s="110"/>
      <c r="S344" s="110"/>
      <c r="T344" s="110"/>
      <c r="U344" s="110"/>
      <c r="V344" s="211"/>
      <c r="W344" s="80"/>
    </row>
    <row r="345" spans="1:23" ht="20.25" customHeight="1">
      <c r="A345" s="73"/>
      <c r="B345" s="74"/>
      <c r="C345" s="94"/>
      <c r="D345" s="94"/>
      <c r="E345" s="94"/>
      <c r="F345" s="94"/>
      <c r="G345" s="94"/>
      <c r="H345" s="94"/>
      <c r="I345" s="94"/>
      <c r="J345" s="58"/>
      <c r="K345" s="59"/>
      <c r="L345" s="75"/>
      <c r="M345" s="77"/>
      <c r="N345" s="78"/>
      <c r="O345" s="92"/>
      <c r="P345" s="109"/>
      <c r="Q345" s="110"/>
      <c r="R345" s="110"/>
      <c r="S345" s="110"/>
      <c r="T345" s="110"/>
      <c r="U345" s="110"/>
      <c r="V345" s="211"/>
      <c r="W345" s="80"/>
    </row>
    <row r="346" spans="1:23" ht="20.25" customHeight="1">
      <c r="A346" s="73"/>
      <c r="B346" s="74"/>
      <c r="C346" s="94"/>
      <c r="D346" s="94"/>
      <c r="E346" s="94"/>
      <c r="F346" s="94"/>
      <c r="G346" s="94"/>
      <c r="H346" s="94"/>
      <c r="I346" s="94"/>
      <c r="J346" s="58"/>
      <c r="K346" s="59"/>
      <c r="L346" s="75"/>
      <c r="M346" s="77"/>
      <c r="N346" s="78"/>
      <c r="O346" s="92"/>
      <c r="P346" s="109"/>
      <c r="Q346" s="110"/>
      <c r="R346" s="110"/>
      <c r="S346" s="110"/>
      <c r="T346" s="110"/>
      <c r="U346" s="110"/>
      <c r="V346" s="211"/>
      <c r="W346" s="80"/>
    </row>
    <row r="347" spans="1:23" ht="20.25" customHeight="1">
      <c r="A347" s="73"/>
      <c r="B347" s="74"/>
      <c r="C347" s="94"/>
      <c r="D347" s="94"/>
      <c r="E347" s="94"/>
      <c r="F347" s="94"/>
      <c r="G347" s="94"/>
      <c r="H347" s="94"/>
      <c r="I347" s="94"/>
      <c r="J347" s="58"/>
      <c r="K347" s="59"/>
      <c r="L347" s="75"/>
      <c r="M347" s="77"/>
      <c r="N347" s="78"/>
      <c r="O347" s="92"/>
      <c r="P347" s="109"/>
      <c r="Q347" s="110"/>
      <c r="R347" s="110"/>
      <c r="S347" s="110"/>
      <c r="T347" s="110"/>
      <c r="U347" s="110"/>
      <c r="V347" s="211"/>
      <c r="W347" s="80"/>
    </row>
    <row r="348" spans="1:23" ht="20.25" customHeight="1">
      <c r="A348" s="73"/>
      <c r="B348" s="74"/>
      <c r="C348" s="94"/>
      <c r="D348" s="94"/>
      <c r="E348" s="94"/>
      <c r="F348" s="94"/>
      <c r="G348" s="94"/>
      <c r="H348" s="94"/>
      <c r="I348" s="94"/>
      <c r="J348" s="58"/>
      <c r="K348" s="59"/>
      <c r="L348" s="75"/>
      <c r="M348" s="77"/>
      <c r="N348" s="78"/>
      <c r="O348" s="92"/>
      <c r="P348" s="109"/>
      <c r="Q348" s="110"/>
      <c r="R348" s="110"/>
      <c r="S348" s="110"/>
      <c r="T348" s="110"/>
      <c r="U348" s="110"/>
      <c r="V348" s="211"/>
      <c r="W348" s="80"/>
    </row>
    <row r="349" spans="1:23" ht="20.25" customHeight="1">
      <c r="A349" s="73"/>
      <c r="B349" s="74"/>
      <c r="C349" s="94"/>
      <c r="D349" s="94"/>
      <c r="E349" s="94"/>
      <c r="F349" s="94"/>
      <c r="G349" s="94"/>
      <c r="H349" s="94"/>
      <c r="I349" s="94"/>
      <c r="J349" s="58"/>
      <c r="K349" s="59"/>
      <c r="L349" s="75"/>
      <c r="M349" s="77"/>
      <c r="N349" s="78"/>
      <c r="O349" s="92"/>
      <c r="P349" s="109"/>
      <c r="Q349" s="110"/>
      <c r="R349" s="110"/>
      <c r="S349" s="110"/>
      <c r="T349" s="110"/>
      <c r="U349" s="110"/>
      <c r="V349" s="211"/>
      <c r="W349" s="80"/>
    </row>
    <row r="350" spans="1:23" ht="20.25" customHeight="1">
      <c r="A350" s="73"/>
      <c r="B350" s="74"/>
      <c r="C350" s="94"/>
      <c r="D350" s="94"/>
      <c r="E350" s="94"/>
      <c r="F350" s="94"/>
      <c r="G350" s="94"/>
      <c r="H350" s="94"/>
      <c r="I350" s="94"/>
      <c r="J350" s="58"/>
      <c r="K350" s="59"/>
      <c r="L350" s="75"/>
      <c r="M350" s="77"/>
      <c r="N350" s="78"/>
      <c r="O350" s="92"/>
      <c r="P350" s="109"/>
      <c r="Q350" s="110"/>
      <c r="R350" s="110"/>
      <c r="S350" s="110"/>
      <c r="T350" s="110"/>
      <c r="U350" s="110"/>
      <c r="V350" s="211"/>
      <c r="W350" s="80"/>
    </row>
    <row r="351" spans="1:23" ht="20.25" customHeight="1">
      <c r="A351" s="73"/>
      <c r="B351" s="74"/>
      <c r="C351" s="94"/>
      <c r="D351" s="94"/>
      <c r="E351" s="94"/>
      <c r="F351" s="94"/>
      <c r="G351" s="94"/>
      <c r="H351" s="94"/>
      <c r="I351" s="94"/>
      <c r="J351" s="58"/>
      <c r="K351" s="59"/>
      <c r="L351" s="75"/>
      <c r="M351" s="77"/>
      <c r="N351" s="78"/>
      <c r="O351" s="92"/>
      <c r="P351" s="109"/>
      <c r="Q351" s="110"/>
      <c r="R351" s="110"/>
      <c r="S351" s="110"/>
      <c r="T351" s="110"/>
      <c r="U351" s="110"/>
      <c r="V351" s="211"/>
      <c r="W351" s="80"/>
    </row>
    <row r="352" spans="1:23" ht="20.25" customHeight="1">
      <c r="A352" s="73"/>
      <c r="B352" s="74"/>
      <c r="C352" s="94"/>
      <c r="D352" s="94"/>
      <c r="E352" s="94"/>
      <c r="F352" s="94"/>
      <c r="G352" s="94"/>
      <c r="H352" s="94"/>
      <c r="I352" s="94"/>
      <c r="J352" s="58"/>
      <c r="K352" s="59"/>
      <c r="L352" s="75"/>
      <c r="M352" s="77"/>
      <c r="N352" s="78"/>
      <c r="O352" s="92"/>
      <c r="P352" s="212"/>
      <c r="Q352" s="207"/>
      <c r="R352" s="207"/>
      <c r="S352" s="207"/>
      <c r="T352" s="207"/>
      <c r="U352" s="207"/>
      <c r="V352" s="213"/>
      <c r="W352" s="80"/>
    </row>
    <row r="353" spans="1:23" ht="20.25" customHeight="1">
      <c r="A353" s="73"/>
      <c r="B353" s="74"/>
      <c r="C353" s="94"/>
      <c r="D353" s="94"/>
      <c r="E353" s="94"/>
      <c r="F353" s="94"/>
      <c r="G353" s="94"/>
      <c r="H353" s="94"/>
      <c r="I353" s="94"/>
      <c r="J353" s="58"/>
      <c r="K353" s="59"/>
      <c r="L353" s="75"/>
      <c r="M353" s="77"/>
      <c r="N353" s="78"/>
      <c r="O353" s="92"/>
      <c r="P353" s="212"/>
      <c r="Q353" s="207"/>
      <c r="R353" s="207"/>
      <c r="S353" s="207"/>
      <c r="T353" s="207"/>
      <c r="U353" s="207"/>
      <c r="V353" s="213"/>
      <c r="W353" s="80"/>
    </row>
    <row r="354" spans="1:23" ht="20.25" customHeight="1">
      <c r="A354" s="73"/>
      <c r="B354" s="74"/>
      <c r="C354" s="94"/>
      <c r="D354" s="94"/>
      <c r="E354" s="94"/>
      <c r="F354" s="94"/>
      <c r="G354" s="94"/>
      <c r="H354" s="94"/>
      <c r="I354" s="94"/>
      <c r="J354" s="58"/>
      <c r="K354" s="59"/>
      <c r="L354" s="75"/>
      <c r="M354" s="77"/>
      <c r="N354" s="78"/>
      <c r="O354" s="92"/>
      <c r="P354" s="212"/>
      <c r="Q354" s="207"/>
      <c r="R354" s="207"/>
      <c r="S354" s="207"/>
      <c r="T354" s="207"/>
      <c r="U354" s="207"/>
      <c r="V354" s="213"/>
      <c r="W354" s="80"/>
    </row>
    <row r="355" spans="1:23" ht="20.25" customHeight="1">
      <c r="A355" s="73"/>
      <c r="B355" s="74"/>
      <c r="C355" s="94"/>
      <c r="D355" s="94"/>
      <c r="E355" s="94"/>
      <c r="F355" s="94"/>
      <c r="G355" s="94"/>
      <c r="H355" s="94"/>
      <c r="I355" s="94"/>
      <c r="J355" s="58"/>
      <c r="K355" s="59"/>
      <c r="L355" s="75"/>
      <c r="M355" s="77"/>
      <c r="N355" s="78"/>
      <c r="O355" s="92"/>
      <c r="P355" s="212"/>
      <c r="Q355" s="207"/>
      <c r="R355" s="207"/>
      <c r="S355" s="207"/>
      <c r="T355" s="207"/>
      <c r="U355" s="207"/>
      <c r="V355" s="213"/>
      <c r="W355" s="80"/>
    </row>
    <row r="356" spans="1:23" ht="20.25" customHeight="1">
      <c r="A356" s="73"/>
      <c r="B356" s="74"/>
      <c r="C356" s="94"/>
      <c r="D356" s="94"/>
      <c r="E356" s="94"/>
      <c r="F356" s="94"/>
      <c r="G356" s="94"/>
      <c r="H356" s="94"/>
      <c r="I356" s="94"/>
      <c r="J356" s="58"/>
      <c r="K356" s="59"/>
      <c r="L356" s="75"/>
      <c r="M356" s="77"/>
      <c r="N356" s="78"/>
      <c r="O356" s="92"/>
      <c r="P356" s="212"/>
      <c r="Q356" s="207"/>
      <c r="R356" s="207"/>
      <c r="S356" s="207"/>
      <c r="T356" s="207"/>
      <c r="U356" s="207"/>
      <c r="V356" s="213"/>
      <c r="W356" s="80"/>
    </row>
    <row r="357" spans="1:23" ht="20.25" customHeight="1">
      <c r="A357" s="73"/>
      <c r="B357" s="74"/>
      <c r="C357" s="94"/>
      <c r="D357" s="94"/>
      <c r="E357" s="94"/>
      <c r="F357" s="94"/>
      <c r="G357" s="94"/>
      <c r="H357" s="94"/>
      <c r="I357" s="94"/>
      <c r="J357" s="58"/>
      <c r="K357" s="59"/>
      <c r="L357" s="75"/>
      <c r="M357" s="77"/>
      <c r="N357" s="78"/>
      <c r="O357" s="92"/>
      <c r="P357" s="212"/>
      <c r="Q357" s="207"/>
      <c r="R357" s="207"/>
      <c r="S357" s="207"/>
      <c r="T357" s="207"/>
      <c r="U357" s="207"/>
      <c r="V357" s="213"/>
      <c r="W357" s="80"/>
    </row>
    <row r="358" spans="1:23" ht="20.25" customHeight="1">
      <c r="A358" s="73"/>
      <c r="B358" s="74"/>
      <c r="C358" s="94"/>
      <c r="D358" s="94"/>
      <c r="E358" s="94"/>
      <c r="F358" s="94"/>
      <c r="G358" s="94"/>
      <c r="H358" s="94"/>
      <c r="I358" s="94"/>
      <c r="J358" s="58"/>
      <c r="K358" s="59"/>
      <c r="L358" s="75"/>
      <c r="M358" s="77"/>
      <c r="N358" s="78"/>
      <c r="O358" s="92"/>
      <c r="P358" s="212"/>
      <c r="Q358" s="207"/>
      <c r="R358" s="207"/>
      <c r="S358" s="207"/>
      <c r="T358" s="207"/>
      <c r="U358" s="207"/>
      <c r="V358" s="213"/>
      <c r="W358" s="80"/>
    </row>
    <row r="359" spans="1:23" ht="20.25" customHeight="1">
      <c r="A359" s="73"/>
      <c r="B359" s="74"/>
      <c r="C359" s="94"/>
      <c r="D359" s="94"/>
      <c r="E359" s="94"/>
      <c r="F359" s="94"/>
      <c r="G359" s="94"/>
      <c r="H359" s="94"/>
      <c r="I359" s="94"/>
      <c r="J359" s="58"/>
      <c r="K359" s="59"/>
      <c r="L359" s="75"/>
      <c r="M359" s="77"/>
      <c r="N359" s="78"/>
      <c r="O359" s="92"/>
      <c r="P359" s="212"/>
      <c r="Q359" s="207"/>
      <c r="R359" s="207"/>
      <c r="S359" s="207"/>
      <c r="T359" s="207"/>
      <c r="U359" s="207"/>
      <c r="V359" s="213"/>
      <c r="W359" s="80"/>
    </row>
    <row r="360" spans="1:23" ht="20.25" customHeight="1">
      <c r="A360" s="73"/>
      <c r="B360" s="74"/>
      <c r="C360" s="94"/>
      <c r="D360" s="94"/>
      <c r="E360" s="94"/>
      <c r="F360" s="94"/>
      <c r="G360" s="94"/>
      <c r="H360" s="94"/>
      <c r="I360" s="94"/>
      <c r="J360" s="58"/>
      <c r="K360" s="59"/>
      <c r="L360" s="75"/>
      <c r="M360" s="77"/>
      <c r="N360" s="78"/>
      <c r="O360" s="92"/>
      <c r="P360" s="212"/>
      <c r="Q360" s="207"/>
      <c r="R360" s="207"/>
      <c r="S360" s="207"/>
      <c r="T360" s="207"/>
      <c r="U360" s="207"/>
      <c r="V360" s="213"/>
      <c r="W360" s="80"/>
    </row>
    <row r="361" spans="1:23" ht="20.25" customHeight="1">
      <c r="A361" s="73"/>
      <c r="B361" s="74"/>
      <c r="C361" s="94"/>
      <c r="D361" s="94"/>
      <c r="E361" s="94"/>
      <c r="F361" s="94"/>
      <c r="G361" s="94"/>
      <c r="H361" s="94"/>
      <c r="I361" s="94"/>
      <c r="J361" s="58"/>
      <c r="K361" s="59"/>
      <c r="L361" s="75"/>
      <c r="M361" s="77"/>
      <c r="N361" s="78"/>
      <c r="O361" s="92"/>
      <c r="P361" s="212"/>
      <c r="Q361" s="207"/>
      <c r="R361" s="207"/>
      <c r="S361" s="207"/>
      <c r="T361" s="207"/>
      <c r="U361" s="207"/>
      <c r="V361" s="213"/>
      <c r="W361" s="80"/>
    </row>
    <row r="362" spans="1:23" ht="20.25" customHeight="1">
      <c r="A362" s="73"/>
      <c r="B362" s="74"/>
      <c r="C362" s="94"/>
      <c r="D362" s="94"/>
      <c r="E362" s="94"/>
      <c r="F362" s="94"/>
      <c r="G362" s="94"/>
      <c r="H362" s="94"/>
      <c r="I362" s="94"/>
      <c r="J362" s="58"/>
      <c r="K362" s="59"/>
      <c r="L362" s="75"/>
      <c r="M362" s="77"/>
      <c r="N362" s="78"/>
      <c r="O362" s="92"/>
      <c r="P362" s="212"/>
      <c r="Q362" s="207"/>
      <c r="R362" s="207"/>
      <c r="S362" s="207"/>
      <c r="T362" s="207"/>
      <c r="U362" s="207"/>
      <c r="V362" s="213"/>
      <c r="W362" s="80"/>
    </row>
    <row r="363" spans="1:23" ht="20.25" customHeight="1">
      <c r="A363" s="73"/>
      <c r="B363" s="74"/>
      <c r="C363" s="94"/>
      <c r="D363" s="94"/>
      <c r="E363" s="94"/>
      <c r="F363" s="94"/>
      <c r="G363" s="94"/>
      <c r="H363" s="94"/>
      <c r="I363" s="94"/>
      <c r="J363" s="58"/>
      <c r="K363" s="59"/>
      <c r="L363" s="75"/>
      <c r="M363" s="77"/>
      <c r="N363" s="78"/>
      <c r="O363" s="92"/>
      <c r="P363" s="212"/>
      <c r="Q363" s="207"/>
      <c r="R363" s="207"/>
      <c r="S363" s="207"/>
      <c r="T363" s="207"/>
      <c r="U363" s="207"/>
      <c r="V363" s="213"/>
      <c r="W363" s="80"/>
    </row>
    <row r="364" spans="1:23" ht="20.25" customHeight="1">
      <c r="A364" s="73"/>
      <c r="B364" s="74"/>
      <c r="C364" s="94"/>
      <c r="D364" s="94"/>
      <c r="E364" s="94"/>
      <c r="F364" s="94"/>
      <c r="G364" s="94"/>
      <c r="H364" s="94"/>
      <c r="I364" s="94"/>
      <c r="J364" s="58"/>
      <c r="K364" s="59"/>
      <c r="L364" s="75"/>
      <c r="M364" s="77"/>
      <c r="N364" s="78"/>
      <c r="O364" s="92"/>
      <c r="P364" s="212"/>
      <c r="Q364" s="207"/>
      <c r="R364" s="207"/>
      <c r="S364" s="207"/>
      <c r="T364" s="207"/>
      <c r="U364" s="207"/>
      <c r="V364" s="213"/>
      <c r="W364" s="80"/>
    </row>
    <row r="365" spans="1:23" ht="20.25" customHeight="1">
      <c r="A365" s="73"/>
      <c r="B365" s="74"/>
      <c r="C365" s="94"/>
      <c r="D365" s="94"/>
      <c r="E365" s="94"/>
      <c r="F365" s="94"/>
      <c r="G365" s="94"/>
      <c r="H365" s="94"/>
      <c r="I365" s="94"/>
      <c r="J365" s="58"/>
      <c r="K365" s="59"/>
      <c r="L365" s="75"/>
      <c r="M365" s="77"/>
      <c r="N365" s="78"/>
      <c r="O365" s="92"/>
      <c r="P365" s="212"/>
      <c r="Q365" s="207"/>
      <c r="R365" s="207"/>
      <c r="S365" s="207"/>
      <c r="T365" s="207"/>
      <c r="U365" s="207"/>
      <c r="V365" s="213"/>
      <c r="W365" s="80"/>
    </row>
    <row r="366" spans="1:23" ht="20.25" customHeight="1">
      <c r="A366" s="73"/>
      <c r="B366" s="74"/>
      <c r="C366" s="94"/>
      <c r="D366" s="94"/>
      <c r="E366" s="94"/>
      <c r="F366" s="94"/>
      <c r="G366" s="94"/>
      <c r="H366" s="94"/>
      <c r="I366" s="94"/>
      <c r="J366" s="58"/>
      <c r="K366" s="59"/>
      <c r="L366" s="75"/>
      <c r="M366" s="68"/>
      <c r="N366" s="78"/>
      <c r="O366" s="92"/>
      <c r="P366" s="212"/>
      <c r="Q366" s="207"/>
      <c r="R366" s="207"/>
      <c r="S366" s="207"/>
      <c r="T366" s="207"/>
      <c r="U366" s="207"/>
      <c r="V366" s="213"/>
      <c r="W366" s="80"/>
    </row>
    <row r="367" spans="1:23" ht="20.25" customHeight="1">
      <c r="A367" s="73"/>
      <c r="B367" s="74"/>
      <c r="C367" s="94"/>
      <c r="D367" s="94"/>
      <c r="E367" s="94"/>
      <c r="F367" s="94"/>
      <c r="G367" s="94"/>
      <c r="H367" s="94"/>
      <c r="I367" s="94"/>
      <c r="J367" s="58"/>
      <c r="K367" s="59"/>
      <c r="L367" s="75"/>
      <c r="M367" s="77"/>
      <c r="N367" s="78"/>
      <c r="O367" s="92"/>
      <c r="P367" s="212"/>
      <c r="Q367" s="207"/>
      <c r="R367" s="207"/>
      <c r="S367" s="207"/>
      <c r="T367" s="207"/>
      <c r="U367" s="207"/>
      <c r="V367" s="213"/>
      <c r="W367" s="80"/>
    </row>
    <row r="368" spans="1:23" ht="20.25" customHeight="1">
      <c r="A368" s="73"/>
      <c r="B368" s="74"/>
      <c r="C368" s="94"/>
      <c r="D368" s="94"/>
      <c r="E368" s="94"/>
      <c r="F368" s="94"/>
      <c r="G368" s="94"/>
      <c r="H368" s="94"/>
      <c r="I368" s="94"/>
      <c r="J368" s="58"/>
      <c r="K368" s="59"/>
      <c r="L368" s="75"/>
      <c r="M368" s="77"/>
      <c r="N368" s="78"/>
      <c r="O368" s="92"/>
      <c r="P368" s="212"/>
      <c r="Q368" s="207"/>
      <c r="R368" s="207"/>
      <c r="S368" s="207"/>
      <c r="T368" s="207"/>
      <c r="U368" s="207"/>
      <c r="V368" s="213"/>
      <c r="W368" s="80"/>
    </row>
    <row r="369" spans="1:23" ht="20.25" customHeight="1">
      <c r="A369" s="73"/>
      <c r="B369" s="74"/>
      <c r="C369" s="94"/>
      <c r="D369" s="94"/>
      <c r="E369" s="94"/>
      <c r="F369" s="94"/>
      <c r="G369" s="94"/>
      <c r="H369" s="94"/>
      <c r="I369" s="94"/>
      <c r="J369" s="58"/>
      <c r="K369" s="59"/>
      <c r="L369" s="75"/>
      <c r="M369" s="68"/>
      <c r="N369" s="78"/>
      <c r="O369" s="92"/>
      <c r="P369" s="212"/>
      <c r="Q369" s="207"/>
      <c r="R369" s="207"/>
      <c r="S369" s="207"/>
      <c r="T369" s="207"/>
      <c r="U369" s="207"/>
      <c r="V369" s="213"/>
      <c r="W369" s="80"/>
    </row>
    <row r="370" spans="1:23" ht="20.25" customHeight="1">
      <c r="A370" s="73"/>
      <c r="B370" s="74"/>
      <c r="C370" s="94"/>
      <c r="D370" s="94"/>
      <c r="E370" s="94"/>
      <c r="F370" s="94"/>
      <c r="G370" s="94"/>
      <c r="H370" s="94"/>
      <c r="I370" s="94"/>
      <c r="J370" s="58"/>
      <c r="K370" s="59"/>
      <c r="L370" s="75"/>
      <c r="M370" s="68"/>
      <c r="N370" s="78"/>
      <c r="O370" s="92"/>
      <c r="P370" s="212"/>
      <c r="Q370" s="207"/>
      <c r="R370" s="207"/>
      <c r="S370" s="207"/>
      <c r="T370" s="207"/>
      <c r="U370" s="207"/>
      <c r="V370" s="213"/>
      <c r="W370" s="80"/>
    </row>
    <row r="371" spans="1:23" ht="20.25" customHeight="1">
      <c r="A371" s="73"/>
      <c r="B371" s="74"/>
      <c r="C371" s="94"/>
      <c r="D371" s="94"/>
      <c r="E371" s="94"/>
      <c r="F371" s="94"/>
      <c r="G371" s="94"/>
      <c r="H371" s="94"/>
      <c r="I371" s="94"/>
      <c r="J371" s="58"/>
      <c r="K371" s="59"/>
      <c r="L371" s="75"/>
      <c r="M371" s="68"/>
      <c r="N371" s="78"/>
      <c r="O371" s="92"/>
      <c r="P371" s="212"/>
      <c r="Q371" s="207"/>
      <c r="R371" s="207"/>
      <c r="S371" s="207"/>
      <c r="T371" s="207"/>
      <c r="U371" s="207"/>
      <c r="V371" s="213"/>
      <c r="W371" s="80"/>
    </row>
    <row r="372" spans="1:23" ht="20.25" customHeight="1">
      <c r="A372" s="73"/>
      <c r="B372" s="74"/>
      <c r="C372" s="94"/>
      <c r="D372" s="94"/>
      <c r="E372" s="94"/>
      <c r="F372" s="94"/>
      <c r="G372" s="94"/>
      <c r="H372" s="94"/>
      <c r="I372" s="94"/>
      <c r="J372" s="58"/>
      <c r="K372" s="59"/>
      <c r="L372" s="75"/>
      <c r="M372" s="68"/>
      <c r="N372" s="78"/>
      <c r="O372" s="92"/>
      <c r="P372" s="212"/>
      <c r="Q372" s="207"/>
      <c r="R372" s="207"/>
      <c r="S372" s="207"/>
      <c r="T372" s="207"/>
      <c r="U372" s="207"/>
      <c r="V372" s="213"/>
      <c r="W372" s="80"/>
    </row>
    <row r="373" spans="1:23" ht="20.25" customHeight="1">
      <c r="A373" s="73"/>
      <c r="B373" s="74"/>
      <c r="C373" s="94"/>
      <c r="D373" s="94"/>
      <c r="E373" s="94"/>
      <c r="F373" s="94"/>
      <c r="G373" s="94"/>
      <c r="H373" s="94"/>
      <c r="I373" s="94"/>
      <c r="J373" s="58"/>
      <c r="K373" s="59"/>
      <c r="L373" s="75"/>
      <c r="M373" s="68"/>
      <c r="N373" s="78"/>
      <c r="O373" s="92"/>
      <c r="P373" s="212"/>
      <c r="Q373" s="207"/>
      <c r="R373" s="207"/>
      <c r="S373" s="207"/>
      <c r="T373" s="207"/>
      <c r="U373" s="207"/>
      <c r="V373" s="213"/>
      <c r="W373" s="80"/>
    </row>
    <row r="374" spans="1:23" ht="20.25" customHeight="1">
      <c r="A374" s="73"/>
      <c r="B374" s="74"/>
      <c r="C374" s="94"/>
      <c r="D374" s="94"/>
      <c r="E374" s="94"/>
      <c r="F374" s="94"/>
      <c r="G374" s="94"/>
      <c r="H374" s="94"/>
      <c r="I374" s="94"/>
      <c r="J374" s="58"/>
      <c r="K374" s="59"/>
      <c r="L374" s="75"/>
      <c r="M374" s="68"/>
      <c r="N374" s="78"/>
      <c r="O374" s="92"/>
      <c r="P374" s="212"/>
      <c r="Q374" s="207"/>
      <c r="R374" s="207"/>
      <c r="S374" s="207"/>
      <c r="T374" s="207"/>
      <c r="U374" s="207"/>
      <c r="V374" s="213"/>
      <c r="W374" s="80"/>
    </row>
    <row r="375" spans="1:23" ht="20.25" customHeight="1">
      <c r="A375" s="73"/>
      <c r="B375" s="74"/>
      <c r="C375" s="94"/>
      <c r="D375" s="94"/>
      <c r="E375" s="94"/>
      <c r="F375" s="94"/>
      <c r="G375" s="94"/>
      <c r="H375" s="94"/>
      <c r="I375" s="94"/>
      <c r="J375" s="58"/>
      <c r="K375" s="59"/>
      <c r="L375" s="75"/>
      <c r="M375" s="68"/>
      <c r="N375" s="78"/>
      <c r="O375" s="92"/>
      <c r="P375" s="212"/>
      <c r="Q375" s="207"/>
      <c r="R375" s="207"/>
      <c r="S375" s="207"/>
      <c r="T375" s="207"/>
      <c r="U375" s="207"/>
      <c r="V375" s="213"/>
      <c r="W375" s="80"/>
    </row>
    <row r="376" spans="1:23" ht="20.25" customHeight="1" thickBot="1">
      <c r="A376" s="82"/>
      <c r="B376" s="83"/>
      <c r="C376" s="69"/>
      <c r="D376" s="69"/>
      <c r="E376" s="69"/>
      <c r="F376" s="69"/>
      <c r="G376" s="69"/>
      <c r="H376" s="69"/>
      <c r="I376" s="69"/>
      <c r="J376" s="70"/>
      <c r="K376" s="163"/>
      <c r="L376" s="71"/>
      <c r="M376" s="85"/>
      <c r="N376" s="86"/>
      <c r="O376" s="93"/>
      <c r="P376" s="214"/>
      <c r="Q376" s="215"/>
      <c r="R376" s="215"/>
      <c r="S376" s="215"/>
      <c r="T376" s="215"/>
      <c r="U376" s="215"/>
      <c r="V376" s="216"/>
      <c r="W376" s="88"/>
    </row>
    <row r="377" spans="1:23">
      <c r="A377" s="43"/>
      <c r="B377" s="42">
        <f>COUNTA(B5:B376)</f>
        <v>0</v>
      </c>
      <c r="C377" s="42"/>
      <c r="D377" s="42"/>
      <c r="E377" s="42"/>
      <c r="F377" s="42"/>
      <c r="G377" s="42"/>
      <c r="H377" s="42"/>
      <c r="I377" s="42"/>
      <c r="J377" s="42">
        <f>COUNTA(J5:J376)</f>
        <v>0</v>
      </c>
      <c r="K377" s="42"/>
      <c r="L377" s="42">
        <f>COUNTA(L5:L376)</f>
        <v>0</v>
      </c>
      <c r="M377" s="42"/>
      <c r="N377" s="42"/>
      <c r="O377" s="44"/>
      <c r="W377" s="42"/>
    </row>
    <row r="378" spans="1:23">
      <c r="A378" s="43"/>
      <c r="B378" s="42" t="e">
        <f>#REF!</f>
        <v>#REF!</v>
      </c>
      <c r="C378" s="42"/>
      <c r="D378" s="42"/>
      <c r="E378" s="42"/>
      <c r="F378" s="42"/>
      <c r="G378" s="42"/>
      <c r="H378" s="42"/>
      <c r="I378" s="42"/>
      <c r="J378" s="42" t="e">
        <f>#REF!</f>
        <v>#REF!</v>
      </c>
      <c r="K378" s="42"/>
      <c r="L378" s="42" t="e">
        <f>#REF!</f>
        <v>#REF!</v>
      </c>
      <c r="M378" s="42"/>
      <c r="N378" s="42"/>
      <c r="O378" s="44"/>
      <c r="W378" s="42"/>
    </row>
    <row r="379" spans="1:23">
      <c r="A379" s="43"/>
      <c r="B379" s="42" t="e">
        <f>B377-B378</f>
        <v>#REF!</v>
      </c>
      <c r="C379" s="42"/>
      <c r="D379" s="42"/>
      <c r="E379" s="42"/>
      <c r="F379" s="42"/>
      <c r="G379" s="42"/>
      <c r="H379" s="42"/>
      <c r="I379" s="42"/>
      <c r="J379" s="42" t="e">
        <f>J377-J378</f>
        <v>#REF!</v>
      </c>
      <c r="K379" s="42"/>
      <c r="L379" s="42" t="e">
        <f>L377-L378</f>
        <v>#REF!</v>
      </c>
      <c r="M379" s="42"/>
      <c r="N379" s="42"/>
      <c r="O379" s="44"/>
      <c r="W379" s="42"/>
    </row>
    <row r="380" spans="1:23">
      <c r="A380" s="43"/>
      <c r="B380" s="42" t="e">
        <f>#REF!</f>
        <v>#REF!</v>
      </c>
      <c r="C380" s="42"/>
      <c r="D380" s="42"/>
      <c r="E380" s="42"/>
      <c r="F380" s="42"/>
      <c r="G380" s="42"/>
      <c r="H380" s="42"/>
      <c r="I380" s="42"/>
      <c r="J380" s="42" t="e">
        <f>#REF!</f>
        <v>#REF!</v>
      </c>
      <c r="K380" s="42"/>
      <c r="L380" s="42" t="e">
        <f>#REF!</f>
        <v>#REF!</v>
      </c>
      <c r="M380" s="42"/>
      <c r="N380" s="42"/>
      <c r="O380" s="44"/>
      <c r="W380" s="42"/>
    </row>
    <row r="381" spans="1:23">
      <c r="A381" s="43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4"/>
      <c r="W381" s="42"/>
    </row>
    <row r="382" spans="1:23">
      <c r="A382" s="43"/>
      <c r="B382" s="42" t="s">
        <v>110</v>
      </c>
      <c r="C382" s="42"/>
      <c r="D382" s="42"/>
      <c r="E382" s="42"/>
      <c r="F382" s="42"/>
      <c r="G382" s="42"/>
      <c r="H382" s="42"/>
      <c r="I382" s="42"/>
      <c r="J382" s="42" t="s">
        <v>111</v>
      </c>
      <c r="K382" s="42"/>
      <c r="L382" s="42" t="s">
        <v>112</v>
      </c>
      <c r="M382" s="42"/>
      <c r="N382" s="42"/>
      <c r="O382" s="44"/>
      <c r="W382" s="42"/>
    </row>
    <row r="383" spans="1:23">
      <c r="A383" s="43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4"/>
      <c r="W383" s="89"/>
    </row>
    <row r="384" spans="1:23">
      <c r="A384" s="90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W384" s="89"/>
    </row>
    <row r="385" spans="1:23">
      <c r="A385" s="90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W385" s="89"/>
    </row>
    <row r="386" spans="1:23">
      <c r="A386" s="90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W386" s="89"/>
    </row>
    <row r="387" spans="1:23">
      <c r="A387" s="90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W387" s="89"/>
    </row>
    <row r="388" spans="1:23">
      <c r="A388" s="90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W388" s="89"/>
    </row>
    <row r="389" spans="1:23">
      <c r="A389" s="90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W389" s="89"/>
    </row>
    <row r="390" spans="1:23">
      <c r="A390" s="90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W390" s="89"/>
    </row>
    <row r="391" spans="1:23">
      <c r="A391" s="90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W391" s="89"/>
    </row>
    <row r="392" spans="1:23">
      <c r="A392" s="90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W392" s="89"/>
    </row>
    <row r="393" spans="1:23">
      <c r="A393" s="90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W393" s="89"/>
    </row>
    <row r="394" spans="1:23">
      <c r="A394" s="90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W394" s="89"/>
    </row>
    <row r="395" spans="1:23">
      <c r="A395" s="90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W395" s="89"/>
    </row>
    <row r="396" spans="1:23">
      <c r="A396" s="90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W396" s="89"/>
    </row>
    <row r="397" spans="1:23">
      <c r="A397" s="90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W397" s="89"/>
    </row>
    <row r="398" spans="1:23">
      <c r="A398" s="90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W398" s="89"/>
    </row>
    <row r="399" spans="1:23">
      <c r="A399" s="90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W399" s="89"/>
    </row>
    <row r="400" spans="1:23">
      <c r="A400" s="90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W400" s="89"/>
    </row>
    <row r="401" spans="1:23">
      <c r="A401" s="90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W401" s="89"/>
    </row>
    <row r="402" spans="1:23">
      <c r="A402" s="90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W402" s="89"/>
    </row>
    <row r="403" spans="1:23">
      <c r="A403" s="90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W403" s="89"/>
    </row>
    <row r="404" spans="1:23">
      <c r="A404" s="90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W404" s="89"/>
    </row>
    <row r="405" spans="1:23">
      <c r="A405" s="90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W405" s="89"/>
    </row>
    <row r="406" spans="1:23">
      <c r="A406" s="90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W406" s="89"/>
    </row>
    <row r="407" spans="1:23">
      <c r="A407" s="90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W407" s="89"/>
    </row>
    <row r="408" spans="1:23">
      <c r="A408" s="90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W408" s="89"/>
    </row>
    <row r="409" spans="1:23">
      <c r="A409" s="90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W409" s="89"/>
    </row>
    <row r="410" spans="1:23">
      <c r="A410" s="90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W410" s="89"/>
    </row>
    <row r="411" spans="1:23">
      <c r="A411" s="90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W411" s="89"/>
    </row>
    <row r="412" spans="1:23">
      <c r="A412" s="90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W412" s="89"/>
    </row>
    <row r="413" spans="1:23">
      <c r="A413" s="90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W413" s="89"/>
    </row>
    <row r="414" spans="1:23">
      <c r="A414" s="90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W414" s="89"/>
    </row>
    <row r="415" spans="1:23">
      <c r="A415" s="90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W415" s="89"/>
    </row>
    <row r="416" spans="1:23">
      <c r="A416" s="90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W416" s="89"/>
    </row>
    <row r="417" spans="1:23">
      <c r="A417" s="90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W417" s="89"/>
    </row>
    <row r="418" spans="1:23">
      <c r="A418" s="90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W418" s="89"/>
    </row>
    <row r="419" spans="1:23">
      <c r="A419" s="90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W419" s="89"/>
    </row>
    <row r="420" spans="1:23">
      <c r="A420" s="90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W420" s="89"/>
    </row>
    <row r="421" spans="1:23">
      <c r="A421" s="90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W421" s="89"/>
    </row>
    <row r="422" spans="1:23">
      <c r="A422" s="90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W422" s="89"/>
    </row>
    <row r="423" spans="1:23">
      <c r="A423" s="90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W423" s="89"/>
    </row>
    <row r="424" spans="1:23">
      <c r="A424" s="90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W424" s="89"/>
    </row>
    <row r="425" spans="1:23">
      <c r="A425" s="90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W425" s="89"/>
    </row>
    <row r="426" spans="1:23">
      <c r="A426" s="90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W426" s="89"/>
    </row>
    <row r="427" spans="1:23">
      <c r="A427" s="90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W427" s="89"/>
    </row>
    <row r="428" spans="1:23">
      <c r="A428" s="90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W428" s="89"/>
    </row>
    <row r="429" spans="1:23">
      <c r="A429" s="90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W429" s="89"/>
    </row>
    <row r="430" spans="1:23">
      <c r="A430" s="90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W430" s="89"/>
    </row>
    <row r="431" spans="1:23">
      <c r="A431" s="90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W431" s="89"/>
    </row>
    <row r="432" spans="1:23">
      <c r="A432" s="90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W432" s="89"/>
    </row>
    <row r="433" spans="1:23">
      <c r="A433" s="90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W433" s="89"/>
    </row>
    <row r="434" spans="1:23">
      <c r="A434" s="90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W434" s="89"/>
    </row>
    <row r="435" spans="1:23">
      <c r="A435" s="90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W435" s="89"/>
    </row>
    <row r="436" spans="1:23">
      <c r="A436" s="90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W436" s="89"/>
    </row>
    <row r="437" spans="1:23">
      <c r="A437" s="90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W437" s="89"/>
    </row>
    <row r="438" spans="1:23">
      <c r="A438" s="90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W438" s="89"/>
    </row>
    <row r="439" spans="1:23">
      <c r="A439" s="90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W439" s="89"/>
    </row>
    <row r="440" spans="1:23">
      <c r="A440" s="90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W440" s="89"/>
    </row>
    <row r="441" spans="1:23">
      <c r="A441" s="90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W441" s="89"/>
    </row>
    <row r="442" spans="1:23">
      <c r="A442" s="90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W442" s="89"/>
    </row>
    <row r="443" spans="1:23">
      <c r="A443" s="90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W443" s="89"/>
    </row>
    <row r="444" spans="1:23">
      <c r="A444" s="90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W444" s="89"/>
    </row>
    <row r="445" spans="1:23">
      <c r="A445" s="90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W445" s="89"/>
    </row>
    <row r="446" spans="1:23">
      <c r="A446" s="90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W446" s="89"/>
    </row>
    <row r="447" spans="1:23">
      <c r="A447" s="90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W447" s="89"/>
    </row>
    <row r="448" spans="1:23">
      <c r="A448" s="90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W448" s="89"/>
    </row>
    <row r="449" spans="1:23">
      <c r="A449" s="90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W449" s="89"/>
    </row>
    <row r="450" spans="1:23">
      <c r="A450" s="90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W450" s="89"/>
    </row>
    <row r="451" spans="1:23">
      <c r="A451" s="90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W451" s="89"/>
    </row>
    <row r="452" spans="1:23">
      <c r="A452" s="90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W452" s="89"/>
    </row>
    <row r="453" spans="1:23">
      <c r="A453" s="90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W453" s="89"/>
    </row>
    <row r="454" spans="1:23">
      <c r="A454" s="90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W454" s="89"/>
    </row>
    <row r="455" spans="1:23">
      <c r="A455" s="90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W455" s="89"/>
    </row>
    <row r="456" spans="1:23">
      <c r="A456" s="90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W456" s="89"/>
    </row>
    <row r="457" spans="1:23">
      <c r="A457" s="90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W457" s="89"/>
    </row>
    <row r="458" spans="1:23">
      <c r="A458" s="90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W458" s="89"/>
    </row>
    <row r="459" spans="1:23">
      <c r="A459" s="90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W459" s="89"/>
    </row>
    <row r="460" spans="1:23">
      <c r="A460" s="90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W460" s="89"/>
    </row>
    <row r="461" spans="1:23">
      <c r="A461" s="90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W461" s="89"/>
    </row>
    <row r="462" spans="1:23">
      <c r="A462" s="90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W462" s="89"/>
    </row>
    <row r="463" spans="1:23">
      <c r="A463" s="90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W463" s="89"/>
    </row>
    <row r="464" spans="1:23">
      <c r="A464" s="90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W464" s="89"/>
    </row>
    <row r="465" spans="1:23">
      <c r="A465" s="90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W465" s="89"/>
    </row>
    <row r="466" spans="1:23">
      <c r="A466" s="90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W466" s="89"/>
    </row>
    <row r="467" spans="1:23">
      <c r="A467" s="90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W467" s="89"/>
    </row>
    <row r="468" spans="1:23">
      <c r="A468" s="90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W468" s="89"/>
    </row>
    <row r="469" spans="1:23">
      <c r="A469" s="90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W469" s="89"/>
    </row>
    <row r="470" spans="1:23">
      <c r="A470" s="90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W470" s="89"/>
    </row>
    <row r="471" spans="1:23">
      <c r="A471" s="90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W471" s="89"/>
    </row>
    <row r="472" spans="1:23">
      <c r="A472" s="90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W472" s="89"/>
    </row>
    <row r="473" spans="1:23">
      <c r="A473" s="90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W473" s="89"/>
    </row>
    <row r="474" spans="1:23">
      <c r="A474" s="90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W474" s="89"/>
    </row>
    <row r="475" spans="1:23">
      <c r="A475" s="90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W475" s="89"/>
    </row>
    <row r="476" spans="1:23">
      <c r="A476" s="90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W476" s="89"/>
    </row>
    <row r="477" spans="1:23">
      <c r="A477" s="90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W477" s="89"/>
    </row>
    <row r="478" spans="1:23">
      <c r="A478" s="90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W478" s="89"/>
    </row>
    <row r="479" spans="1:23">
      <c r="A479" s="90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W479" s="89"/>
    </row>
    <row r="480" spans="1:23">
      <c r="A480" s="90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W480" s="89"/>
    </row>
    <row r="481" spans="1:23">
      <c r="A481" s="90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W481" s="89"/>
    </row>
    <row r="482" spans="1:23">
      <c r="A482" s="90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W482" s="89"/>
    </row>
    <row r="483" spans="1:23">
      <c r="A483" s="90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W483" s="89"/>
    </row>
    <row r="484" spans="1:23">
      <c r="A484" s="90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W484" s="89"/>
    </row>
    <row r="485" spans="1:23">
      <c r="A485" s="90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W485" s="89"/>
    </row>
    <row r="486" spans="1:23">
      <c r="A486" s="90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W486" s="89"/>
    </row>
    <row r="487" spans="1:23">
      <c r="A487" s="90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W487" s="89"/>
    </row>
    <row r="488" spans="1:23">
      <c r="A488" s="90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W488" s="89"/>
    </row>
    <row r="489" spans="1:23">
      <c r="A489" s="90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W489" s="89"/>
    </row>
    <row r="490" spans="1:23">
      <c r="A490" s="90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W490" s="89"/>
    </row>
    <row r="491" spans="1:23">
      <c r="A491" s="90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W491" s="89"/>
    </row>
    <row r="492" spans="1:23">
      <c r="A492" s="90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W492" s="89"/>
    </row>
    <row r="493" spans="1:23">
      <c r="A493" s="90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W493" s="89"/>
    </row>
    <row r="494" spans="1:23">
      <c r="A494" s="90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W494" s="89"/>
    </row>
    <row r="495" spans="1:23">
      <c r="A495" s="90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W495" s="89"/>
    </row>
    <row r="496" spans="1:23">
      <c r="A496" s="90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W496" s="89"/>
    </row>
    <row r="497" spans="1:23">
      <c r="A497" s="90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W497" s="89"/>
    </row>
    <row r="498" spans="1:23">
      <c r="A498" s="90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W498" s="89"/>
    </row>
    <row r="499" spans="1:23">
      <c r="A499" s="90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W499" s="89"/>
    </row>
    <row r="500" spans="1:23">
      <c r="A500" s="90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W500" s="89"/>
    </row>
    <row r="501" spans="1:23">
      <c r="A501" s="90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W501" s="89"/>
    </row>
    <row r="502" spans="1:23">
      <c r="A502" s="90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W502" s="89"/>
    </row>
    <row r="503" spans="1:23">
      <c r="A503" s="90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W503" s="89"/>
    </row>
    <row r="504" spans="1:23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89"/>
      <c r="N504" s="89"/>
      <c r="O504" s="89"/>
      <c r="W504" s="89"/>
    </row>
    <row r="505" spans="1:23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89"/>
      <c r="N505" s="89"/>
      <c r="O505" s="89"/>
      <c r="W505" s="89"/>
    </row>
    <row r="506" spans="1:23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89"/>
      <c r="N506" s="89"/>
      <c r="O506" s="89"/>
      <c r="W506" s="89"/>
    </row>
    <row r="507" spans="1:23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89"/>
      <c r="N507" s="89"/>
      <c r="O507" s="89"/>
      <c r="W507" s="89"/>
    </row>
    <row r="508" spans="1:23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89"/>
      <c r="N508" s="89"/>
      <c r="O508" s="89"/>
      <c r="W508" s="89"/>
    </row>
    <row r="509" spans="1:23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89"/>
      <c r="N509" s="89"/>
      <c r="O509" s="89"/>
      <c r="W509" s="89"/>
    </row>
    <row r="510" spans="1:23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89"/>
      <c r="N510" s="89"/>
      <c r="O510" s="89"/>
      <c r="W510" s="89"/>
    </row>
    <row r="511" spans="1:23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89"/>
      <c r="N511" s="89"/>
      <c r="O511" s="89"/>
      <c r="W511" s="89"/>
    </row>
    <row r="512" spans="1:23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89"/>
      <c r="N512" s="89"/>
      <c r="O512" s="89"/>
      <c r="W512" s="89"/>
    </row>
    <row r="513" spans="1:23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89"/>
      <c r="N513" s="89"/>
      <c r="O513" s="89"/>
      <c r="W513" s="89"/>
    </row>
    <row r="514" spans="1:23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89"/>
      <c r="N514" s="89"/>
      <c r="O514" s="89"/>
      <c r="W514" s="89"/>
    </row>
    <row r="515" spans="1:23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89"/>
      <c r="N515" s="89"/>
      <c r="O515" s="89"/>
      <c r="W515" s="89"/>
    </row>
    <row r="516" spans="1:23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89"/>
      <c r="N516" s="89"/>
      <c r="O516" s="89"/>
      <c r="W516" s="89"/>
    </row>
    <row r="517" spans="1:23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89"/>
      <c r="N517" s="89"/>
      <c r="O517" s="89"/>
      <c r="W517" s="89"/>
    </row>
    <row r="518" spans="1:23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89"/>
      <c r="N518" s="89"/>
      <c r="O518" s="89"/>
      <c r="W518" s="89"/>
    </row>
    <row r="519" spans="1:23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89"/>
      <c r="N519" s="89"/>
      <c r="O519" s="89"/>
      <c r="W519" s="89"/>
    </row>
    <row r="520" spans="1:23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89"/>
      <c r="N520" s="89"/>
      <c r="O520" s="89"/>
      <c r="W520" s="89"/>
    </row>
    <row r="521" spans="1:23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89"/>
      <c r="N521" s="89"/>
      <c r="O521" s="89"/>
      <c r="W521" s="89"/>
    </row>
    <row r="522" spans="1:23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89"/>
      <c r="N522" s="89"/>
      <c r="O522" s="89"/>
      <c r="W522" s="89"/>
    </row>
    <row r="523" spans="1:23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89"/>
      <c r="N523" s="89"/>
      <c r="O523" s="89"/>
      <c r="W523" s="89"/>
    </row>
    <row r="524" spans="1:23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89"/>
      <c r="N524" s="89"/>
      <c r="O524" s="89"/>
      <c r="W524" s="89"/>
    </row>
    <row r="525" spans="1:23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89"/>
      <c r="N525" s="89"/>
      <c r="O525" s="89"/>
      <c r="W525" s="89"/>
    </row>
    <row r="526" spans="1:23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89"/>
      <c r="N526" s="89"/>
      <c r="O526" s="89"/>
      <c r="W526" s="89"/>
    </row>
    <row r="527" spans="1:23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89"/>
      <c r="N527" s="89"/>
      <c r="O527" s="89"/>
      <c r="W527" s="89"/>
    </row>
    <row r="528" spans="1:23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89"/>
      <c r="N528" s="89"/>
      <c r="O528" s="89"/>
      <c r="W528" s="89"/>
    </row>
    <row r="529" spans="1:23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89"/>
      <c r="N529" s="89"/>
      <c r="O529" s="89"/>
      <c r="W529" s="89"/>
    </row>
    <row r="530" spans="1:23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89"/>
      <c r="N530" s="89"/>
      <c r="O530" s="89"/>
      <c r="W530" s="89"/>
    </row>
    <row r="531" spans="1:23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89"/>
      <c r="N531" s="89"/>
      <c r="O531" s="89"/>
      <c r="W531" s="89"/>
    </row>
    <row r="532" spans="1:23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89"/>
      <c r="N532" s="89"/>
      <c r="O532" s="89"/>
      <c r="W532" s="89"/>
    </row>
    <row r="533" spans="1:23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89"/>
      <c r="N533" s="89"/>
      <c r="O533" s="89"/>
      <c r="W533" s="89"/>
    </row>
    <row r="534" spans="1:23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89"/>
      <c r="N534" s="89"/>
      <c r="O534" s="89"/>
      <c r="W534" s="89"/>
    </row>
    <row r="535" spans="1:23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89"/>
      <c r="N535" s="89"/>
      <c r="O535" s="89"/>
      <c r="W535" s="89"/>
    </row>
    <row r="536" spans="1:23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89"/>
      <c r="N536" s="89"/>
      <c r="O536" s="89"/>
      <c r="W536" s="89"/>
    </row>
    <row r="537" spans="1:23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89"/>
      <c r="N537" s="89"/>
      <c r="O537" s="89"/>
      <c r="W537" s="89"/>
    </row>
    <row r="538" spans="1:23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89"/>
      <c r="N538" s="89"/>
      <c r="O538" s="89"/>
      <c r="W538" s="89"/>
    </row>
    <row r="539" spans="1:23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89"/>
      <c r="N539" s="89"/>
      <c r="O539" s="89"/>
      <c r="W539" s="89"/>
    </row>
    <row r="540" spans="1:23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89"/>
      <c r="N540" s="89"/>
      <c r="O540" s="89"/>
      <c r="W540" s="89"/>
    </row>
    <row r="541" spans="1:23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89"/>
      <c r="N541" s="89"/>
      <c r="O541" s="89"/>
      <c r="W541" s="89"/>
    </row>
    <row r="542" spans="1:23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89"/>
      <c r="N542" s="89"/>
      <c r="O542" s="89"/>
      <c r="W542" s="89"/>
    </row>
    <row r="543" spans="1:23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89"/>
      <c r="N543" s="89"/>
      <c r="O543" s="89"/>
      <c r="W543" s="89"/>
    </row>
    <row r="544" spans="1:23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89"/>
      <c r="N544" s="89"/>
      <c r="O544" s="89"/>
      <c r="W544" s="89"/>
    </row>
    <row r="545" spans="1:23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89"/>
      <c r="N545" s="89"/>
      <c r="O545" s="89"/>
      <c r="W545" s="89"/>
    </row>
    <row r="546" spans="1:23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89"/>
      <c r="N546" s="89"/>
      <c r="O546" s="89"/>
      <c r="W546" s="89"/>
    </row>
    <row r="547" spans="1:23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89"/>
      <c r="N547" s="89"/>
      <c r="O547" s="89"/>
      <c r="W547" s="89"/>
    </row>
    <row r="548" spans="1:23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89"/>
      <c r="N548" s="89"/>
      <c r="O548" s="89"/>
      <c r="W548" s="89"/>
    </row>
    <row r="549" spans="1:23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89"/>
      <c r="N549" s="89"/>
      <c r="O549" s="89"/>
      <c r="W549" s="89"/>
    </row>
    <row r="550" spans="1:23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89"/>
      <c r="N550" s="89"/>
      <c r="O550" s="89"/>
      <c r="W550" s="89"/>
    </row>
    <row r="551" spans="1:23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89"/>
      <c r="N551" s="89"/>
      <c r="O551" s="89"/>
      <c r="W551" s="89"/>
    </row>
    <row r="552" spans="1:23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89"/>
      <c r="N552" s="89"/>
      <c r="O552" s="89"/>
      <c r="W552" s="89"/>
    </row>
    <row r="553" spans="1:23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89"/>
      <c r="N553" s="89"/>
      <c r="O553" s="89"/>
      <c r="W553" s="89"/>
    </row>
    <row r="554" spans="1:23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89"/>
      <c r="N554" s="89"/>
      <c r="O554" s="89"/>
      <c r="W554" s="89"/>
    </row>
    <row r="555" spans="1:23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89"/>
      <c r="N555" s="89"/>
      <c r="O555" s="89"/>
      <c r="W555" s="89"/>
    </row>
    <row r="556" spans="1:23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89"/>
      <c r="N556" s="89"/>
      <c r="O556" s="89"/>
      <c r="W556" s="89"/>
    </row>
    <row r="557" spans="1:23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89"/>
      <c r="N557" s="89"/>
      <c r="O557" s="89"/>
      <c r="W557" s="89"/>
    </row>
    <row r="558" spans="1:23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89"/>
      <c r="N558" s="89"/>
      <c r="O558" s="89"/>
      <c r="W558" s="89"/>
    </row>
    <row r="559" spans="1:23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89"/>
      <c r="N559" s="89"/>
      <c r="O559" s="89"/>
      <c r="W559" s="89"/>
    </row>
    <row r="560" spans="1:23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89"/>
      <c r="N560" s="89"/>
      <c r="O560" s="89"/>
      <c r="W560" s="89"/>
    </row>
    <row r="561" spans="1:23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89"/>
      <c r="N561" s="89"/>
      <c r="O561" s="89"/>
      <c r="W561" s="89"/>
    </row>
    <row r="562" spans="1:23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89"/>
      <c r="N562" s="89"/>
      <c r="O562" s="89"/>
      <c r="W562" s="89"/>
    </row>
    <row r="563" spans="1:23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89"/>
      <c r="N563" s="89"/>
      <c r="O563" s="89"/>
      <c r="W563" s="89"/>
    </row>
    <row r="564" spans="1:23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89"/>
      <c r="N564" s="89"/>
      <c r="O564" s="89"/>
      <c r="W564" s="89"/>
    </row>
    <row r="565" spans="1:23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89"/>
      <c r="N565" s="89"/>
      <c r="O565" s="89"/>
      <c r="W565" s="89"/>
    </row>
    <row r="566" spans="1:23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89"/>
      <c r="N566" s="89"/>
      <c r="O566" s="89"/>
      <c r="W566" s="89"/>
    </row>
    <row r="567" spans="1:23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89"/>
      <c r="N567" s="89"/>
      <c r="O567" s="89"/>
      <c r="W567" s="89"/>
    </row>
    <row r="568" spans="1:23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89"/>
      <c r="N568" s="89"/>
      <c r="O568" s="89"/>
      <c r="W568" s="89"/>
    </row>
    <row r="569" spans="1:23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89"/>
      <c r="N569" s="89"/>
      <c r="O569" s="89"/>
      <c r="W569" s="89"/>
    </row>
    <row r="570" spans="1:23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89"/>
      <c r="N570" s="89"/>
      <c r="O570" s="89"/>
      <c r="W570" s="89"/>
    </row>
    <row r="571" spans="1:23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89"/>
      <c r="N571" s="89"/>
      <c r="O571" s="89"/>
      <c r="W571" s="89"/>
    </row>
    <row r="572" spans="1:23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89"/>
      <c r="N572" s="89"/>
      <c r="O572" s="89"/>
      <c r="W572" s="89"/>
    </row>
    <row r="573" spans="1:23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89"/>
      <c r="N573" s="89"/>
      <c r="O573" s="89"/>
      <c r="W573" s="89"/>
    </row>
    <row r="574" spans="1:23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89"/>
      <c r="N574" s="89"/>
      <c r="O574" s="89"/>
      <c r="W574" s="89"/>
    </row>
    <row r="575" spans="1:23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89"/>
      <c r="N575" s="89"/>
      <c r="O575" s="89"/>
      <c r="W575" s="89"/>
    </row>
    <row r="576" spans="1:23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89"/>
      <c r="N576" s="89"/>
      <c r="O576" s="89"/>
      <c r="W576" s="89"/>
    </row>
    <row r="577" spans="1:23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89"/>
      <c r="N577" s="89"/>
      <c r="O577" s="89"/>
      <c r="W577" s="89"/>
    </row>
    <row r="578" spans="1:23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89"/>
      <c r="N578" s="89"/>
      <c r="O578" s="89"/>
      <c r="W578" s="89"/>
    </row>
    <row r="579" spans="1:23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89"/>
      <c r="N579" s="89"/>
      <c r="O579" s="89"/>
      <c r="W579" s="89"/>
    </row>
    <row r="580" spans="1:23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89"/>
      <c r="N580" s="89"/>
      <c r="O580" s="89"/>
      <c r="W580" s="89"/>
    </row>
    <row r="581" spans="1:23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89"/>
      <c r="N581" s="89"/>
      <c r="O581" s="89"/>
      <c r="W581" s="89"/>
    </row>
    <row r="582" spans="1:23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89"/>
      <c r="N582" s="89"/>
      <c r="O582" s="89"/>
      <c r="W582" s="89"/>
    </row>
    <row r="583" spans="1:23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89"/>
      <c r="N583" s="89"/>
      <c r="O583" s="89"/>
      <c r="W583" s="89"/>
    </row>
    <row r="584" spans="1:23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89"/>
      <c r="N584" s="89"/>
      <c r="O584" s="89"/>
      <c r="W584" s="89"/>
    </row>
    <row r="585" spans="1:23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89"/>
      <c r="N585" s="89"/>
      <c r="O585" s="89"/>
      <c r="W585" s="89"/>
    </row>
    <row r="586" spans="1:23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89"/>
      <c r="N586" s="89"/>
      <c r="O586" s="89"/>
      <c r="W586" s="89"/>
    </row>
    <row r="587" spans="1:23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89"/>
      <c r="N587" s="89"/>
      <c r="O587" s="89"/>
      <c r="W587" s="89"/>
    </row>
    <row r="588" spans="1:23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89"/>
      <c r="N588" s="89"/>
      <c r="O588" s="89"/>
      <c r="W588" s="89"/>
    </row>
    <row r="589" spans="1:23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89"/>
      <c r="N589" s="89"/>
      <c r="O589" s="89"/>
      <c r="W589" s="89"/>
    </row>
    <row r="590" spans="1:23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89"/>
      <c r="N590" s="89"/>
      <c r="O590" s="89"/>
      <c r="W590" s="89"/>
    </row>
    <row r="591" spans="1:23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89"/>
      <c r="N591" s="89"/>
      <c r="O591" s="89"/>
      <c r="W591" s="89"/>
    </row>
    <row r="592" spans="1:23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89"/>
      <c r="N592" s="89"/>
      <c r="O592" s="89"/>
      <c r="W592" s="89"/>
    </row>
    <row r="593" spans="1:23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89"/>
      <c r="N593" s="89"/>
      <c r="O593" s="89"/>
      <c r="W593" s="89"/>
    </row>
    <row r="594" spans="1:23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89"/>
      <c r="N594" s="89"/>
      <c r="O594" s="89"/>
      <c r="W594" s="89"/>
    </row>
    <row r="595" spans="1:23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89"/>
      <c r="N595" s="89"/>
      <c r="O595" s="89"/>
      <c r="W595" s="89"/>
    </row>
    <row r="596" spans="1:23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89"/>
      <c r="N596" s="89"/>
      <c r="O596" s="89"/>
      <c r="W596" s="89"/>
    </row>
    <row r="597" spans="1:23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89"/>
      <c r="N597" s="89"/>
      <c r="O597" s="89"/>
      <c r="W597" s="89"/>
    </row>
    <row r="598" spans="1:23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89"/>
      <c r="N598" s="89"/>
      <c r="O598" s="89"/>
      <c r="W598" s="89"/>
    </row>
    <row r="599" spans="1:23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89"/>
      <c r="N599" s="89"/>
      <c r="O599" s="89"/>
      <c r="W599" s="89"/>
    </row>
    <row r="600" spans="1:23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89"/>
      <c r="N600" s="89"/>
      <c r="O600" s="89"/>
      <c r="W600" s="89"/>
    </row>
    <row r="601" spans="1:23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89"/>
      <c r="N601" s="89"/>
      <c r="O601" s="89"/>
      <c r="W601" s="89"/>
    </row>
    <row r="602" spans="1:23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89"/>
      <c r="N602" s="89"/>
      <c r="O602" s="89"/>
      <c r="W602" s="89"/>
    </row>
    <row r="603" spans="1:23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89"/>
      <c r="N603" s="89"/>
      <c r="O603" s="89"/>
      <c r="W603" s="89"/>
    </row>
    <row r="604" spans="1:23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89"/>
      <c r="N604" s="89"/>
      <c r="O604" s="89"/>
      <c r="W604" s="89"/>
    </row>
    <row r="605" spans="1:23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89"/>
      <c r="N605" s="89"/>
      <c r="O605" s="89"/>
      <c r="W605" s="89"/>
    </row>
    <row r="606" spans="1:23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89"/>
      <c r="N606" s="89"/>
      <c r="O606" s="89"/>
      <c r="W606" s="89"/>
    </row>
    <row r="607" spans="1:23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89"/>
      <c r="N607" s="89"/>
      <c r="O607" s="89"/>
      <c r="W607" s="89"/>
    </row>
    <row r="608" spans="1:23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89"/>
      <c r="N608" s="89"/>
      <c r="O608" s="89"/>
      <c r="W608" s="89"/>
    </row>
    <row r="609" spans="1:23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89"/>
      <c r="N609" s="89"/>
      <c r="O609" s="89"/>
      <c r="W609" s="89"/>
    </row>
    <row r="610" spans="1:23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89"/>
      <c r="N610" s="89"/>
      <c r="O610" s="89"/>
      <c r="W610" s="89"/>
    </row>
    <row r="611" spans="1:23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89"/>
      <c r="N611" s="89"/>
      <c r="O611" s="89"/>
      <c r="W611" s="89"/>
    </row>
  </sheetData>
  <sheetProtection selectLockedCells="1"/>
  <mergeCells count="18">
    <mergeCell ref="W3:W4"/>
    <mergeCell ref="N3:N4"/>
    <mergeCell ref="C3:C4"/>
    <mergeCell ref="D3:D4"/>
    <mergeCell ref="E3:E4"/>
    <mergeCell ref="F3:F4"/>
    <mergeCell ref="K3:K4"/>
    <mergeCell ref="M3:M4"/>
    <mergeCell ref="P3:V3"/>
    <mergeCell ref="A1:L1"/>
    <mergeCell ref="O3:O4"/>
    <mergeCell ref="J3:J4"/>
    <mergeCell ref="B3:B4"/>
    <mergeCell ref="A3:A4"/>
    <mergeCell ref="G3:G4"/>
    <mergeCell ref="H3:H4"/>
    <mergeCell ref="I3:I4"/>
    <mergeCell ref="L3:L4"/>
  </mergeCells>
  <phoneticPr fontId="2"/>
  <pageMargins left="0.59055118110236227" right="0.59055118110236227" top="0.55118110236220474" bottom="0.55118110236220474" header="0.51181102362204722" footer="0.51181102362204722"/>
  <pageSetup paperSize="9" scale="82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11"/>
    <pageSetUpPr fitToPage="1"/>
  </sheetPr>
  <dimension ref="A1:AB614"/>
  <sheetViews>
    <sheetView view="pageBreakPreview" zoomScale="60" zoomScaleNormal="75" workbookViewId="0">
      <pane xSplit="4" ySplit="4" topLeftCell="E5" activePane="bottomRight" state="frozen"/>
      <selection activeCell="W28" sqref="W28"/>
      <selection pane="topRight" activeCell="W28" sqref="W28"/>
      <selection pane="bottomLeft" activeCell="W28" sqref="W28"/>
      <selection pane="bottomRight" activeCell="A5" sqref="A5"/>
    </sheetView>
  </sheetViews>
  <sheetFormatPr defaultRowHeight="13.5"/>
  <cols>
    <col min="1" max="1" width="18.5" style="1" customWidth="1"/>
    <col min="2" max="4" width="2.625" style="1" customWidth="1"/>
    <col min="5" max="5" width="17.375" style="4" customWidth="1"/>
    <col min="6" max="6" width="9.25" style="4" customWidth="1"/>
    <col min="7" max="7" width="27.25" style="4" customWidth="1"/>
    <col min="8" max="28" width="9" style="35"/>
    <col min="29" max="16384" width="9" style="1"/>
  </cols>
  <sheetData>
    <row r="1" spans="1:7" ht="27.75" customHeight="1">
      <c r="A1" s="688" t="s">
        <v>21</v>
      </c>
      <c r="B1" s="688"/>
      <c r="C1" s="688"/>
      <c r="D1" s="688"/>
      <c r="G1" s="52"/>
    </row>
    <row r="2" spans="1:7" ht="14.25" thickBot="1">
      <c r="A2" s="57"/>
      <c r="B2" s="15"/>
      <c r="C2" s="15"/>
      <c r="D2" s="15"/>
      <c r="G2" s="52"/>
    </row>
    <row r="3" spans="1:7" ht="30.75" customHeight="1">
      <c r="A3" s="695" t="s">
        <v>19</v>
      </c>
      <c r="B3" s="693" t="s">
        <v>20</v>
      </c>
      <c r="C3" s="691" t="s">
        <v>179</v>
      </c>
      <c r="D3" s="698" t="s">
        <v>36</v>
      </c>
      <c r="E3" s="689" t="s">
        <v>149</v>
      </c>
      <c r="F3" s="708" t="s">
        <v>136</v>
      </c>
      <c r="G3" s="700" t="s">
        <v>150</v>
      </c>
    </row>
    <row r="4" spans="1:7" ht="43.5" customHeight="1" thickBot="1">
      <c r="A4" s="548"/>
      <c r="B4" s="694"/>
      <c r="C4" s="692"/>
      <c r="D4" s="699"/>
      <c r="E4" s="690"/>
      <c r="F4" s="709"/>
      <c r="G4" s="701"/>
    </row>
    <row r="5" spans="1:7" ht="20.25" customHeight="1">
      <c r="A5" s="330"/>
      <c r="B5" s="74"/>
      <c r="C5" s="94"/>
      <c r="D5" s="75"/>
      <c r="E5" s="91"/>
      <c r="F5" s="79"/>
      <c r="G5" s="80"/>
    </row>
    <row r="6" spans="1:7" ht="20.25" customHeight="1">
      <c r="A6" s="331"/>
      <c r="B6" s="74"/>
      <c r="C6" s="94"/>
      <c r="D6" s="75"/>
      <c r="E6" s="91"/>
      <c r="F6" s="79"/>
      <c r="G6" s="80"/>
    </row>
    <row r="7" spans="1:7" ht="20.25" customHeight="1">
      <c r="A7" s="332"/>
      <c r="B7" s="74"/>
      <c r="C7" s="94"/>
      <c r="D7" s="75"/>
      <c r="E7" s="91"/>
      <c r="F7" s="79"/>
      <c r="G7" s="80"/>
    </row>
    <row r="8" spans="1:7" ht="20.25" customHeight="1">
      <c r="A8" s="331"/>
      <c r="B8" s="74"/>
      <c r="C8" s="94"/>
      <c r="D8" s="75"/>
      <c r="E8" s="91"/>
      <c r="F8" s="79"/>
      <c r="G8" s="80"/>
    </row>
    <row r="9" spans="1:7" ht="20.25" customHeight="1">
      <c r="A9" s="331"/>
      <c r="B9" s="74"/>
      <c r="C9" s="94"/>
      <c r="D9" s="75"/>
      <c r="E9" s="91"/>
      <c r="F9" s="79"/>
      <c r="G9" s="80"/>
    </row>
    <row r="10" spans="1:7" ht="20.25" customHeight="1">
      <c r="A10" s="331"/>
      <c r="B10" s="74"/>
      <c r="C10" s="94"/>
      <c r="D10" s="75"/>
      <c r="E10" s="91"/>
      <c r="F10" s="79"/>
      <c r="G10" s="80"/>
    </row>
    <row r="11" spans="1:7" ht="20.25" customHeight="1">
      <c r="A11" s="331"/>
      <c r="B11" s="74"/>
      <c r="C11" s="94"/>
      <c r="D11" s="75"/>
      <c r="E11" s="91"/>
      <c r="F11" s="79"/>
      <c r="G11" s="80"/>
    </row>
    <row r="12" spans="1:7" ht="20.25" customHeight="1">
      <c r="A12" s="331"/>
      <c r="B12" s="74"/>
      <c r="C12" s="94"/>
      <c r="D12" s="75"/>
      <c r="E12" s="91"/>
      <c r="F12" s="79"/>
      <c r="G12" s="80"/>
    </row>
    <row r="13" spans="1:7" ht="20.25" customHeight="1">
      <c r="A13" s="331"/>
      <c r="B13" s="74"/>
      <c r="C13" s="94"/>
      <c r="D13" s="75"/>
      <c r="E13" s="91"/>
      <c r="F13" s="79"/>
      <c r="G13" s="80"/>
    </row>
    <row r="14" spans="1:7" ht="20.25" customHeight="1">
      <c r="A14" s="331"/>
      <c r="B14" s="74"/>
      <c r="C14" s="94"/>
      <c r="D14" s="75"/>
      <c r="E14" s="91"/>
      <c r="F14" s="79"/>
      <c r="G14" s="80"/>
    </row>
    <row r="15" spans="1:7" ht="20.25" customHeight="1">
      <c r="A15" s="331"/>
      <c r="B15" s="74"/>
      <c r="C15" s="94"/>
      <c r="D15" s="75"/>
      <c r="E15" s="91"/>
      <c r="F15" s="79"/>
      <c r="G15" s="80"/>
    </row>
    <row r="16" spans="1:7" ht="20.25" customHeight="1">
      <c r="A16" s="331"/>
      <c r="B16" s="74"/>
      <c r="C16" s="94"/>
      <c r="D16" s="75"/>
      <c r="E16" s="91"/>
      <c r="F16" s="79"/>
      <c r="G16" s="80"/>
    </row>
    <row r="17" spans="1:7" ht="20.25" customHeight="1">
      <c r="A17" s="331"/>
      <c r="B17" s="74"/>
      <c r="C17" s="94"/>
      <c r="D17" s="75"/>
      <c r="E17" s="91"/>
      <c r="F17" s="79"/>
      <c r="G17" s="80"/>
    </row>
    <row r="18" spans="1:7" ht="20.25" customHeight="1">
      <c r="A18" s="331"/>
      <c r="B18" s="74"/>
      <c r="C18" s="94"/>
      <c r="D18" s="75"/>
      <c r="E18" s="91"/>
      <c r="F18" s="79"/>
      <c r="G18" s="80"/>
    </row>
    <row r="19" spans="1:7" ht="20.25" customHeight="1">
      <c r="A19" s="331"/>
      <c r="B19" s="74"/>
      <c r="C19" s="94"/>
      <c r="D19" s="75"/>
      <c r="E19" s="91"/>
      <c r="F19" s="79"/>
      <c r="G19" s="80"/>
    </row>
    <row r="20" spans="1:7" ht="20.25" customHeight="1">
      <c r="A20" s="331"/>
      <c r="B20" s="74"/>
      <c r="C20" s="94"/>
      <c r="D20" s="75"/>
      <c r="E20" s="91"/>
      <c r="F20" s="79"/>
      <c r="G20" s="80"/>
    </row>
    <row r="21" spans="1:7" ht="20.25" customHeight="1">
      <c r="A21" s="331"/>
      <c r="B21" s="74"/>
      <c r="C21" s="94"/>
      <c r="D21" s="75"/>
      <c r="E21" s="91"/>
      <c r="F21" s="79"/>
      <c r="G21" s="80"/>
    </row>
    <row r="22" spans="1:7" ht="20.25" customHeight="1">
      <c r="A22" s="331"/>
      <c r="B22" s="74"/>
      <c r="C22" s="94"/>
      <c r="E22" s="91"/>
      <c r="F22" s="79"/>
      <c r="G22" s="80"/>
    </row>
    <row r="23" spans="1:7" ht="20.25" customHeight="1">
      <c r="A23" s="331"/>
      <c r="B23" s="74"/>
      <c r="C23" s="94"/>
      <c r="D23" s="75"/>
      <c r="E23" s="91"/>
      <c r="F23" s="79"/>
      <c r="G23" s="80"/>
    </row>
    <row r="24" spans="1:7" ht="20.25" customHeight="1">
      <c r="A24" s="331"/>
      <c r="B24" s="74"/>
      <c r="C24" s="94"/>
      <c r="D24" s="75"/>
      <c r="E24" s="91"/>
      <c r="F24" s="79"/>
      <c r="G24" s="80"/>
    </row>
    <row r="25" spans="1:7" ht="20.25" customHeight="1">
      <c r="A25" s="331"/>
      <c r="B25" s="74"/>
      <c r="C25" s="58"/>
      <c r="D25" s="75"/>
      <c r="E25" s="91"/>
      <c r="F25" s="79"/>
      <c r="G25" s="80"/>
    </row>
    <row r="26" spans="1:7" ht="20.25" customHeight="1">
      <c r="A26" s="331"/>
      <c r="B26" s="74"/>
      <c r="C26" s="58"/>
      <c r="D26" s="75"/>
      <c r="E26" s="91"/>
      <c r="F26" s="79"/>
      <c r="G26" s="80"/>
    </row>
    <row r="27" spans="1:7" ht="20.25" customHeight="1">
      <c r="A27" s="331"/>
      <c r="B27" s="74"/>
      <c r="C27" s="58"/>
      <c r="D27" s="75"/>
      <c r="E27" s="91"/>
      <c r="F27" s="79"/>
      <c r="G27" s="80"/>
    </row>
    <row r="28" spans="1:7" ht="20.25" customHeight="1">
      <c r="A28" s="331"/>
      <c r="B28" s="74"/>
      <c r="C28" s="58"/>
      <c r="D28" s="75"/>
      <c r="E28" s="91"/>
      <c r="F28" s="79"/>
      <c r="G28" s="80"/>
    </row>
    <row r="29" spans="1:7" ht="20.25" customHeight="1">
      <c r="A29" s="331"/>
      <c r="B29" s="74"/>
      <c r="C29" s="58"/>
      <c r="D29" s="75"/>
      <c r="E29" s="91"/>
      <c r="F29" s="79"/>
      <c r="G29" s="80"/>
    </row>
    <row r="30" spans="1:7" ht="20.25" customHeight="1">
      <c r="A30" s="331"/>
      <c r="B30" s="74"/>
      <c r="C30" s="58"/>
      <c r="D30" s="75"/>
      <c r="E30" s="91"/>
      <c r="F30" s="79"/>
      <c r="G30" s="80"/>
    </row>
    <row r="31" spans="1:7" ht="20.25" customHeight="1">
      <c r="A31" s="331"/>
      <c r="B31" s="74"/>
      <c r="C31" s="58"/>
      <c r="D31" s="75"/>
      <c r="E31" s="91"/>
      <c r="F31" s="79"/>
      <c r="G31" s="80"/>
    </row>
    <row r="32" spans="1:7" ht="20.25" customHeight="1">
      <c r="A32" s="331"/>
      <c r="B32" s="74"/>
      <c r="C32" s="58"/>
      <c r="D32" s="75"/>
      <c r="E32" s="91"/>
      <c r="F32" s="79"/>
      <c r="G32" s="80"/>
    </row>
    <row r="33" spans="1:7" ht="20.25" customHeight="1">
      <c r="A33" s="331"/>
      <c r="B33" s="74"/>
      <c r="C33" s="58"/>
      <c r="D33" s="75"/>
      <c r="E33" s="91"/>
      <c r="F33" s="79"/>
      <c r="G33" s="80"/>
    </row>
    <row r="34" spans="1:7" ht="20.25" customHeight="1">
      <c r="A34" s="331"/>
      <c r="B34" s="74"/>
      <c r="C34" s="58"/>
      <c r="D34" s="75"/>
      <c r="E34" s="91"/>
      <c r="F34" s="79"/>
      <c r="G34" s="80"/>
    </row>
    <row r="35" spans="1:7" ht="20.25" customHeight="1">
      <c r="A35" s="331"/>
      <c r="B35" s="74"/>
      <c r="C35" s="58"/>
      <c r="D35" s="75"/>
      <c r="E35" s="91"/>
      <c r="F35" s="79"/>
      <c r="G35" s="80"/>
    </row>
    <row r="36" spans="1:7" ht="20.25" customHeight="1">
      <c r="A36" s="331"/>
      <c r="B36" s="74"/>
      <c r="C36" s="58"/>
      <c r="D36" s="75"/>
      <c r="E36" s="91"/>
      <c r="F36" s="79"/>
      <c r="G36" s="80"/>
    </row>
    <row r="37" spans="1:7" ht="20.25" customHeight="1">
      <c r="A37" s="331"/>
      <c r="B37" s="74"/>
      <c r="C37" s="58"/>
      <c r="D37" s="75"/>
      <c r="E37" s="91"/>
      <c r="F37" s="79"/>
      <c r="G37" s="80"/>
    </row>
    <row r="38" spans="1:7" ht="20.25" customHeight="1">
      <c r="A38" s="331"/>
      <c r="B38" s="74"/>
      <c r="C38" s="58"/>
      <c r="D38" s="75"/>
      <c r="E38" s="91"/>
      <c r="F38" s="79"/>
      <c r="G38" s="80"/>
    </row>
    <row r="39" spans="1:7" ht="20.25" customHeight="1">
      <c r="A39" s="331"/>
      <c r="B39" s="74"/>
      <c r="C39" s="58"/>
      <c r="D39" s="75"/>
      <c r="E39" s="91"/>
      <c r="F39" s="79"/>
      <c r="G39" s="80"/>
    </row>
    <row r="40" spans="1:7" ht="20.25" customHeight="1">
      <c r="A40" s="331"/>
      <c r="B40" s="74"/>
      <c r="C40" s="58"/>
      <c r="D40" s="75"/>
      <c r="E40" s="91"/>
      <c r="F40" s="79"/>
      <c r="G40" s="80"/>
    </row>
    <row r="41" spans="1:7" ht="20.25" customHeight="1">
      <c r="A41" s="331"/>
      <c r="B41" s="74"/>
      <c r="C41" s="58"/>
      <c r="D41" s="75"/>
      <c r="E41" s="91"/>
      <c r="F41" s="79"/>
      <c r="G41" s="80"/>
    </row>
    <row r="42" spans="1:7" ht="20.25" customHeight="1">
      <c r="A42" s="331"/>
      <c r="B42" s="74"/>
      <c r="C42" s="58"/>
      <c r="D42" s="75"/>
      <c r="E42" s="91"/>
      <c r="F42" s="79"/>
      <c r="G42" s="80"/>
    </row>
    <row r="43" spans="1:7" ht="20.25" customHeight="1">
      <c r="A43" s="331"/>
      <c r="B43" s="74"/>
      <c r="C43" s="58"/>
      <c r="D43" s="75"/>
      <c r="E43" s="91"/>
      <c r="F43" s="79"/>
      <c r="G43" s="80"/>
    </row>
    <row r="44" spans="1:7" ht="20.25" customHeight="1">
      <c r="A44" s="331"/>
      <c r="B44" s="74"/>
      <c r="C44" s="58"/>
      <c r="D44" s="75"/>
      <c r="E44" s="91"/>
      <c r="F44" s="79"/>
      <c r="G44" s="80"/>
    </row>
    <row r="45" spans="1:7" ht="20.25" customHeight="1">
      <c r="A45" s="331"/>
      <c r="B45" s="74"/>
      <c r="C45" s="58"/>
      <c r="D45" s="75"/>
      <c r="E45" s="91"/>
      <c r="F45" s="79"/>
      <c r="G45" s="80"/>
    </row>
    <row r="46" spans="1:7" ht="20.25" customHeight="1">
      <c r="A46" s="331"/>
      <c r="B46" s="74"/>
      <c r="C46" s="58"/>
      <c r="D46" s="75"/>
      <c r="E46" s="91"/>
      <c r="F46" s="79"/>
      <c r="G46" s="80"/>
    </row>
    <row r="47" spans="1:7" ht="20.25" customHeight="1">
      <c r="A47" s="331"/>
      <c r="B47" s="74"/>
      <c r="C47" s="58"/>
      <c r="D47" s="75"/>
      <c r="E47" s="91"/>
      <c r="F47" s="79"/>
      <c r="G47" s="80"/>
    </row>
    <row r="48" spans="1:7" ht="20.25" customHeight="1">
      <c r="A48" s="331"/>
      <c r="B48" s="74"/>
      <c r="C48" s="58"/>
      <c r="D48" s="75"/>
      <c r="E48" s="91"/>
      <c r="F48" s="79"/>
      <c r="G48" s="80"/>
    </row>
    <row r="49" spans="1:7" ht="20.25" customHeight="1">
      <c r="A49" s="331"/>
      <c r="B49" s="74"/>
      <c r="C49" s="58"/>
      <c r="D49" s="75"/>
      <c r="E49" s="91"/>
      <c r="F49" s="79"/>
      <c r="G49" s="80"/>
    </row>
    <row r="50" spans="1:7" ht="20.25" customHeight="1">
      <c r="A50" s="331"/>
      <c r="B50" s="74"/>
      <c r="C50" s="58"/>
      <c r="D50" s="75"/>
      <c r="E50" s="91"/>
      <c r="F50" s="79"/>
      <c r="G50" s="80"/>
    </row>
    <row r="51" spans="1:7" ht="20.25" customHeight="1">
      <c r="A51" s="331"/>
      <c r="B51" s="74"/>
      <c r="C51" s="58"/>
      <c r="D51" s="75"/>
      <c r="E51" s="91"/>
      <c r="F51" s="79"/>
      <c r="G51" s="80"/>
    </row>
    <row r="52" spans="1:7" ht="20.25" customHeight="1">
      <c r="A52" s="331"/>
      <c r="B52" s="74"/>
      <c r="C52" s="58"/>
      <c r="D52" s="75"/>
      <c r="E52" s="91"/>
      <c r="F52" s="79"/>
      <c r="G52" s="80"/>
    </row>
    <row r="53" spans="1:7" ht="20.25" customHeight="1">
      <c r="A53" s="331"/>
      <c r="B53" s="74"/>
      <c r="C53" s="58"/>
      <c r="D53" s="75"/>
      <c r="E53" s="91"/>
      <c r="F53" s="79"/>
      <c r="G53" s="80"/>
    </row>
    <row r="54" spans="1:7" ht="20.25" customHeight="1">
      <c r="A54" s="331"/>
      <c r="B54" s="74"/>
      <c r="C54" s="58"/>
      <c r="D54" s="75"/>
      <c r="E54" s="91"/>
      <c r="F54" s="79"/>
      <c r="G54" s="80"/>
    </row>
    <row r="55" spans="1:7" ht="20.25" customHeight="1">
      <c r="A55" s="331"/>
      <c r="B55" s="74"/>
      <c r="C55" s="58"/>
      <c r="D55" s="75"/>
      <c r="E55" s="91"/>
      <c r="F55" s="79"/>
      <c r="G55" s="80"/>
    </row>
    <row r="56" spans="1:7" ht="20.25" customHeight="1">
      <c r="A56" s="331"/>
      <c r="B56" s="74"/>
      <c r="C56" s="58"/>
      <c r="D56" s="75"/>
      <c r="E56" s="91"/>
      <c r="F56" s="79"/>
      <c r="G56" s="80"/>
    </row>
    <row r="57" spans="1:7" ht="20.25" customHeight="1">
      <c r="A57" s="331"/>
      <c r="B57" s="74"/>
      <c r="C57" s="58"/>
      <c r="D57" s="75"/>
      <c r="E57" s="91"/>
      <c r="F57" s="79"/>
      <c r="G57" s="80"/>
    </row>
    <row r="58" spans="1:7" ht="20.25" customHeight="1">
      <c r="A58" s="331"/>
      <c r="B58" s="74"/>
      <c r="C58" s="58"/>
      <c r="D58" s="75"/>
      <c r="E58" s="91"/>
      <c r="F58" s="79"/>
      <c r="G58" s="80"/>
    </row>
    <row r="59" spans="1:7" ht="20.25" customHeight="1">
      <c r="A59" s="331"/>
      <c r="B59" s="74"/>
      <c r="C59" s="58"/>
      <c r="D59" s="75"/>
      <c r="E59" s="91"/>
      <c r="F59" s="79"/>
      <c r="G59" s="80"/>
    </row>
    <row r="60" spans="1:7" ht="20.25" customHeight="1">
      <c r="A60" s="331"/>
      <c r="B60" s="74"/>
      <c r="C60" s="58"/>
      <c r="D60" s="75"/>
      <c r="E60" s="91"/>
      <c r="F60" s="79"/>
      <c r="G60" s="80"/>
    </row>
    <row r="61" spans="1:7" ht="20.25" customHeight="1">
      <c r="A61" s="331"/>
      <c r="B61" s="74"/>
      <c r="C61" s="58"/>
      <c r="D61" s="75"/>
      <c r="E61" s="91"/>
      <c r="F61" s="79"/>
      <c r="G61" s="80"/>
    </row>
    <row r="62" spans="1:7" ht="20.25" customHeight="1">
      <c r="A62" s="331"/>
      <c r="B62" s="74"/>
      <c r="C62" s="58"/>
      <c r="D62" s="75"/>
      <c r="E62" s="91"/>
      <c r="F62" s="79"/>
      <c r="G62" s="80"/>
    </row>
    <row r="63" spans="1:7" ht="20.25" customHeight="1">
      <c r="A63" s="331"/>
      <c r="B63" s="74"/>
      <c r="C63" s="58"/>
      <c r="D63" s="75"/>
      <c r="E63" s="91"/>
      <c r="F63" s="79"/>
      <c r="G63" s="80"/>
    </row>
    <row r="64" spans="1:7" ht="20.25" customHeight="1">
      <c r="A64" s="331"/>
      <c r="B64" s="74"/>
      <c r="C64" s="58"/>
      <c r="D64" s="75"/>
      <c r="E64" s="91"/>
      <c r="F64" s="79"/>
      <c r="G64" s="80"/>
    </row>
    <row r="65" spans="1:7" ht="20.25" customHeight="1">
      <c r="A65" s="331"/>
      <c r="B65" s="74"/>
      <c r="C65" s="58"/>
      <c r="D65" s="75"/>
      <c r="E65" s="91"/>
      <c r="F65" s="79"/>
      <c r="G65" s="80"/>
    </row>
    <row r="66" spans="1:7" ht="20.25" customHeight="1">
      <c r="A66" s="331"/>
      <c r="B66" s="74"/>
      <c r="C66" s="58"/>
      <c r="D66" s="75"/>
      <c r="E66" s="91"/>
      <c r="F66" s="79"/>
      <c r="G66" s="80"/>
    </row>
    <row r="67" spans="1:7" ht="20.25" customHeight="1">
      <c r="A67" s="331"/>
      <c r="B67" s="74"/>
      <c r="C67" s="58"/>
      <c r="D67" s="75"/>
      <c r="E67" s="91"/>
      <c r="F67" s="79"/>
      <c r="G67" s="80"/>
    </row>
    <row r="68" spans="1:7" ht="20.25" customHeight="1">
      <c r="A68" s="331"/>
      <c r="B68" s="74"/>
      <c r="C68" s="58"/>
      <c r="D68" s="75"/>
      <c r="E68" s="91"/>
      <c r="F68" s="79"/>
      <c r="G68" s="80"/>
    </row>
    <row r="69" spans="1:7" ht="20.25" customHeight="1">
      <c r="A69" s="331"/>
      <c r="B69" s="74"/>
      <c r="C69" s="58"/>
      <c r="D69" s="75"/>
      <c r="E69" s="91"/>
      <c r="F69" s="79"/>
      <c r="G69" s="80"/>
    </row>
    <row r="70" spans="1:7" ht="20.25" customHeight="1">
      <c r="A70" s="331"/>
      <c r="B70" s="74"/>
      <c r="C70" s="58"/>
      <c r="D70" s="75"/>
      <c r="E70" s="91"/>
      <c r="F70" s="79"/>
      <c r="G70" s="80"/>
    </row>
    <row r="71" spans="1:7" ht="20.25" customHeight="1">
      <c r="A71" s="331"/>
      <c r="B71" s="74"/>
      <c r="C71" s="58"/>
      <c r="D71" s="75"/>
      <c r="E71" s="91"/>
      <c r="F71" s="79"/>
      <c r="G71" s="80"/>
    </row>
    <row r="72" spans="1:7" ht="20.25" customHeight="1">
      <c r="A72" s="331"/>
      <c r="B72" s="74"/>
      <c r="C72" s="58"/>
      <c r="D72" s="75"/>
      <c r="E72" s="91"/>
      <c r="F72" s="79"/>
      <c r="G72" s="80"/>
    </row>
    <row r="73" spans="1:7" ht="20.25" customHeight="1">
      <c r="A73" s="331"/>
      <c r="B73" s="74"/>
      <c r="C73" s="58"/>
      <c r="D73" s="75"/>
      <c r="E73" s="91"/>
      <c r="F73" s="79"/>
      <c r="G73" s="80"/>
    </row>
    <row r="74" spans="1:7" ht="20.25" customHeight="1">
      <c r="A74" s="331"/>
      <c r="B74" s="74"/>
      <c r="C74" s="58"/>
      <c r="D74" s="75"/>
      <c r="E74" s="91"/>
      <c r="F74" s="79"/>
      <c r="G74" s="80"/>
    </row>
    <row r="75" spans="1:7" ht="20.25" customHeight="1">
      <c r="A75" s="333"/>
      <c r="B75" s="74"/>
      <c r="C75" s="94"/>
      <c r="D75" s="75"/>
      <c r="E75" s="91"/>
      <c r="F75" s="79"/>
      <c r="G75" s="80"/>
    </row>
    <row r="76" spans="1:7" ht="20.25" customHeight="1">
      <c r="A76" s="333"/>
      <c r="B76" s="74"/>
      <c r="C76" s="94"/>
      <c r="D76" s="75"/>
      <c r="E76" s="91"/>
      <c r="F76" s="79"/>
      <c r="G76" s="80"/>
    </row>
    <row r="77" spans="1:7" ht="20.25" customHeight="1">
      <c r="A77" s="333"/>
      <c r="B77" s="74"/>
      <c r="C77" s="94"/>
      <c r="D77" s="75"/>
      <c r="E77" s="91"/>
      <c r="F77" s="79"/>
      <c r="G77" s="80"/>
    </row>
    <row r="78" spans="1:7" ht="20.25" customHeight="1">
      <c r="A78" s="333"/>
      <c r="B78" s="74"/>
      <c r="C78" s="94"/>
      <c r="D78" s="75"/>
      <c r="E78" s="91"/>
      <c r="F78" s="79"/>
      <c r="G78" s="80"/>
    </row>
    <row r="79" spans="1:7" ht="20.25" customHeight="1">
      <c r="A79" s="333"/>
      <c r="B79" s="74"/>
      <c r="C79" s="94"/>
      <c r="D79" s="75"/>
      <c r="E79" s="91"/>
      <c r="F79" s="79"/>
      <c r="G79" s="80"/>
    </row>
    <row r="80" spans="1:7" ht="20.25" customHeight="1">
      <c r="A80" s="333"/>
      <c r="B80" s="74"/>
      <c r="C80" s="94"/>
      <c r="D80" s="75"/>
      <c r="E80" s="91"/>
      <c r="F80" s="79"/>
      <c r="G80" s="80"/>
    </row>
    <row r="81" spans="1:7" ht="20.25" customHeight="1">
      <c r="A81" s="333"/>
      <c r="B81" s="74"/>
      <c r="C81" s="94"/>
      <c r="D81" s="75"/>
      <c r="E81" s="91"/>
      <c r="F81" s="79"/>
      <c r="G81" s="80"/>
    </row>
    <row r="82" spans="1:7" ht="20.25" customHeight="1">
      <c r="A82" s="333"/>
      <c r="B82" s="74"/>
      <c r="C82" s="94"/>
      <c r="D82" s="75"/>
      <c r="E82" s="91"/>
      <c r="F82" s="79"/>
      <c r="G82" s="80"/>
    </row>
    <row r="83" spans="1:7" ht="20.25" customHeight="1">
      <c r="A83" s="333"/>
      <c r="B83" s="74"/>
      <c r="C83" s="94"/>
      <c r="D83" s="75"/>
      <c r="E83" s="91"/>
      <c r="F83" s="79"/>
      <c r="G83" s="80"/>
    </row>
    <row r="84" spans="1:7" ht="20.25" customHeight="1">
      <c r="A84" s="333"/>
      <c r="B84" s="74"/>
      <c r="C84" s="94"/>
      <c r="D84" s="75"/>
      <c r="E84" s="91"/>
      <c r="F84" s="79"/>
      <c r="G84" s="80"/>
    </row>
    <row r="85" spans="1:7" ht="20.25" customHeight="1">
      <c r="A85" s="333"/>
      <c r="B85" s="74"/>
      <c r="C85" s="94"/>
      <c r="D85" s="75"/>
      <c r="E85" s="91"/>
      <c r="F85" s="79"/>
      <c r="G85" s="80"/>
    </row>
    <row r="86" spans="1:7" ht="20.25" customHeight="1">
      <c r="A86" s="333"/>
      <c r="B86" s="74"/>
      <c r="C86" s="94"/>
      <c r="D86" s="75"/>
      <c r="E86" s="91"/>
      <c r="F86" s="79"/>
      <c r="G86" s="80"/>
    </row>
    <row r="87" spans="1:7" ht="20.25" customHeight="1">
      <c r="A87" s="333"/>
      <c r="B87" s="74"/>
      <c r="C87" s="94"/>
      <c r="D87" s="75"/>
      <c r="E87" s="91"/>
      <c r="F87" s="79"/>
      <c r="G87" s="80"/>
    </row>
    <row r="88" spans="1:7" ht="20.25" customHeight="1">
      <c r="A88" s="333"/>
      <c r="B88" s="74"/>
      <c r="C88" s="94"/>
      <c r="D88" s="75"/>
      <c r="E88" s="91"/>
      <c r="F88" s="79"/>
      <c r="G88" s="80"/>
    </row>
    <row r="89" spans="1:7" ht="20.25" customHeight="1">
      <c r="A89" s="333"/>
      <c r="B89" s="74"/>
      <c r="C89" s="94"/>
      <c r="D89" s="75"/>
      <c r="E89" s="91"/>
      <c r="F89" s="79"/>
      <c r="G89" s="80"/>
    </row>
    <row r="90" spans="1:7" ht="20.25" customHeight="1">
      <c r="A90" s="333"/>
      <c r="B90" s="74"/>
      <c r="C90" s="94"/>
      <c r="D90" s="75"/>
      <c r="E90" s="91"/>
      <c r="F90" s="79"/>
      <c r="G90" s="80"/>
    </row>
    <row r="91" spans="1:7" ht="20.25" customHeight="1">
      <c r="A91" s="333"/>
      <c r="B91" s="74"/>
      <c r="C91" s="94"/>
      <c r="D91" s="75"/>
      <c r="E91" s="91"/>
      <c r="F91" s="79"/>
      <c r="G91" s="80"/>
    </row>
    <row r="92" spans="1:7" ht="20.25" customHeight="1">
      <c r="A92" s="333"/>
      <c r="B92" s="74"/>
      <c r="C92" s="94"/>
      <c r="D92" s="75"/>
      <c r="E92" s="91"/>
      <c r="F92" s="79"/>
      <c r="G92" s="80"/>
    </row>
    <row r="93" spans="1:7" ht="20.25" customHeight="1">
      <c r="A93" s="333"/>
      <c r="B93" s="74"/>
      <c r="C93" s="94"/>
      <c r="D93" s="75"/>
      <c r="E93" s="91"/>
      <c r="F93" s="79"/>
      <c r="G93" s="80"/>
    </row>
    <row r="94" spans="1:7" ht="20.25" customHeight="1">
      <c r="A94" s="333"/>
      <c r="B94" s="74"/>
      <c r="C94" s="94"/>
      <c r="D94" s="75"/>
      <c r="E94" s="91"/>
      <c r="F94" s="79"/>
      <c r="G94" s="80"/>
    </row>
    <row r="95" spans="1:7" ht="20.25" customHeight="1">
      <c r="A95" s="333"/>
      <c r="B95" s="74"/>
      <c r="C95" s="94"/>
      <c r="D95" s="75"/>
      <c r="E95" s="91"/>
      <c r="F95" s="79"/>
      <c r="G95" s="80"/>
    </row>
    <row r="96" spans="1:7" ht="20.25" customHeight="1">
      <c r="A96" s="333"/>
      <c r="B96" s="74"/>
      <c r="C96" s="94"/>
      <c r="D96" s="75"/>
      <c r="E96" s="91"/>
      <c r="F96" s="79"/>
      <c r="G96" s="80"/>
    </row>
    <row r="97" spans="1:7" ht="20.25" customHeight="1">
      <c r="A97" s="333"/>
      <c r="B97" s="74"/>
      <c r="C97" s="94"/>
      <c r="D97" s="75"/>
      <c r="E97" s="91"/>
      <c r="F97" s="79"/>
      <c r="G97" s="80"/>
    </row>
    <row r="98" spans="1:7" ht="20.25" customHeight="1">
      <c r="A98" s="333"/>
      <c r="B98" s="74"/>
      <c r="C98" s="94"/>
      <c r="D98" s="75"/>
      <c r="E98" s="91"/>
      <c r="F98" s="79"/>
      <c r="G98" s="80"/>
    </row>
    <row r="99" spans="1:7" ht="20.25" customHeight="1">
      <c r="A99" s="333"/>
      <c r="B99" s="74"/>
      <c r="C99" s="94"/>
      <c r="D99" s="75"/>
      <c r="E99" s="91"/>
      <c r="F99" s="79"/>
      <c r="G99" s="80"/>
    </row>
    <row r="100" spans="1:7" ht="20.25" customHeight="1">
      <c r="A100" s="333"/>
      <c r="B100" s="74"/>
      <c r="C100" s="94"/>
      <c r="D100" s="75"/>
      <c r="E100" s="91"/>
      <c r="F100" s="79"/>
      <c r="G100" s="80"/>
    </row>
    <row r="101" spans="1:7" ht="20.25" customHeight="1">
      <c r="A101" s="333"/>
      <c r="B101" s="74"/>
      <c r="C101" s="94"/>
      <c r="D101" s="75"/>
      <c r="E101" s="91"/>
      <c r="F101" s="79"/>
      <c r="G101" s="80"/>
    </row>
    <row r="102" spans="1:7" ht="20.25" customHeight="1">
      <c r="A102" s="73"/>
      <c r="B102" s="74"/>
      <c r="C102" s="94"/>
      <c r="D102" s="75"/>
      <c r="E102" s="91"/>
      <c r="F102" s="79"/>
      <c r="G102" s="80"/>
    </row>
    <row r="103" spans="1:7" ht="20.25" customHeight="1">
      <c r="A103" s="73"/>
      <c r="B103" s="74"/>
      <c r="C103" s="94"/>
      <c r="D103" s="75"/>
      <c r="E103" s="91"/>
      <c r="F103" s="79"/>
      <c r="G103" s="80"/>
    </row>
    <row r="104" spans="1:7" ht="20.25" customHeight="1">
      <c r="A104" s="73"/>
      <c r="B104" s="74"/>
      <c r="C104" s="94"/>
      <c r="D104" s="75"/>
      <c r="E104" s="91"/>
      <c r="F104" s="79"/>
      <c r="G104" s="80"/>
    </row>
    <row r="105" spans="1:7" ht="20.25" customHeight="1">
      <c r="A105" s="73"/>
      <c r="B105" s="74"/>
      <c r="C105" s="94"/>
      <c r="D105" s="75"/>
      <c r="E105" s="91"/>
      <c r="F105" s="79"/>
      <c r="G105" s="80"/>
    </row>
    <row r="106" spans="1:7" ht="20.25" customHeight="1">
      <c r="A106" s="73"/>
      <c r="B106" s="74"/>
      <c r="C106" s="94"/>
      <c r="D106" s="75"/>
      <c r="E106" s="91"/>
      <c r="F106" s="79"/>
      <c r="G106" s="80"/>
    </row>
    <row r="107" spans="1:7" ht="20.25" customHeight="1">
      <c r="A107" s="73"/>
      <c r="B107" s="74"/>
      <c r="C107" s="94"/>
      <c r="D107" s="75"/>
      <c r="E107" s="91"/>
      <c r="F107" s="79"/>
      <c r="G107" s="80"/>
    </row>
    <row r="108" spans="1:7" ht="20.25" customHeight="1">
      <c r="A108" s="73"/>
      <c r="B108" s="74"/>
      <c r="C108" s="94"/>
      <c r="D108" s="75"/>
      <c r="E108" s="91"/>
      <c r="F108" s="79"/>
      <c r="G108" s="80"/>
    </row>
    <row r="109" spans="1:7" ht="20.25" customHeight="1">
      <c r="A109" s="73"/>
      <c r="B109" s="74"/>
      <c r="C109" s="94"/>
      <c r="D109" s="75"/>
      <c r="E109" s="91"/>
      <c r="F109" s="79"/>
      <c r="G109" s="80"/>
    </row>
    <row r="110" spans="1:7" ht="20.25" customHeight="1">
      <c r="A110" s="73"/>
      <c r="B110" s="74"/>
      <c r="C110" s="94"/>
      <c r="D110" s="75"/>
      <c r="E110" s="91"/>
      <c r="F110" s="79"/>
      <c r="G110" s="80"/>
    </row>
    <row r="111" spans="1:7" ht="20.25" customHeight="1">
      <c r="A111" s="73"/>
      <c r="B111" s="74"/>
      <c r="C111" s="94"/>
      <c r="D111" s="75"/>
      <c r="E111" s="91"/>
      <c r="F111" s="79"/>
      <c r="G111" s="80"/>
    </row>
    <row r="112" spans="1:7" ht="20.25" customHeight="1">
      <c r="A112" s="73"/>
      <c r="B112" s="74"/>
      <c r="C112" s="94"/>
      <c r="D112" s="75"/>
      <c r="E112" s="91"/>
      <c r="F112" s="79"/>
      <c r="G112" s="80"/>
    </row>
    <row r="113" spans="1:7" ht="20.25" customHeight="1">
      <c r="A113" s="73"/>
      <c r="B113" s="74"/>
      <c r="C113" s="94"/>
      <c r="D113" s="75"/>
      <c r="E113" s="91"/>
      <c r="F113" s="79"/>
      <c r="G113" s="80"/>
    </row>
    <row r="114" spans="1:7" ht="20.25" customHeight="1">
      <c r="A114" s="73"/>
      <c r="B114" s="74"/>
      <c r="C114" s="94"/>
      <c r="D114" s="75"/>
      <c r="E114" s="91"/>
      <c r="F114" s="79"/>
      <c r="G114" s="80"/>
    </row>
    <row r="115" spans="1:7" ht="20.25" customHeight="1">
      <c r="A115" s="73"/>
      <c r="B115" s="74"/>
      <c r="C115" s="94"/>
      <c r="D115" s="75"/>
      <c r="E115" s="91"/>
      <c r="F115" s="79"/>
      <c r="G115" s="80"/>
    </row>
    <row r="116" spans="1:7" ht="20.25" customHeight="1">
      <c r="A116" s="73"/>
      <c r="B116" s="74"/>
      <c r="C116" s="94"/>
      <c r="D116" s="75"/>
      <c r="E116" s="91"/>
      <c r="F116" s="79"/>
      <c r="G116" s="80"/>
    </row>
    <row r="117" spans="1:7" ht="20.25" customHeight="1">
      <c r="A117" s="73"/>
      <c r="B117" s="74"/>
      <c r="C117" s="94"/>
      <c r="D117" s="75"/>
      <c r="E117" s="91"/>
      <c r="F117" s="79"/>
      <c r="G117" s="80"/>
    </row>
    <row r="118" spans="1:7" ht="20.25" customHeight="1">
      <c r="A118" s="73"/>
      <c r="B118" s="74"/>
      <c r="C118" s="94"/>
      <c r="D118" s="75"/>
      <c r="E118" s="91"/>
      <c r="F118" s="79"/>
      <c r="G118" s="80"/>
    </row>
    <row r="119" spans="1:7" ht="20.25" customHeight="1">
      <c r="A119" s="73"/>
      <c r="B119" s="74"/>
      <c r="C119" s="94"/>
      <c r="D119" s="75"/>
      <c r="E119" s="91"/>
      <c r="F119" s="79"/>
      <c r="G119" s="80"/>
    </row>
    <row r="120" spans="1:7" ht="20.25" customHeight="1">
      <c r="A120" s="73"/>
      <c r="B120" s="74"/>
      <c r="C120" s="94"/>
      <c r="D120" s="75"/>
      <c r="E120" s="91"/>
      <c r="F120" s="79"/>
      <c r="G120" s="80"/>
    </row>
    <row r="121" spans="1:7" ht="20.25" customHeight="1">
      <c r="A121" s="73"/>
      <c r="B121" s="74"/>
      <c r="C121" s="94"/>
      <c r="D121" s="75"/>
      <c r="E121" s="91"/>
      <c r="F121" s="79"/>
      <c r="G121" s="80"/>
    </row>
    <row r="122" spans="1:7" ht="20.25" customHeight="1">
      <c r="A122" s="73"/>
      <c r="B122" s="74"/>
      <c r="C122" s="94"/>
      <c r="D122" s="75"/>
      <c r="E122" s="91"/>
      <c r="F122" s="79"/>
      <c r="G122" s="80"/>
    </row>
    <row r="123" spans="1:7" ht="20.25" customHeight="1">
      <c r="A123" s="73"/>
      <c r="B123" s="74"/>
      <c r="C123" s="94"/>
      <c r="D123" s="75"/>
      <c r="E123" s="91"/>
      <c r="F123" s="79"/>
      <c r="G123" s="80"/>
    </row>
    <row r="124" spans="1:7" ht="20.25" customHeight="1">
      <c r="A124" s="73"/>
      <c r="B124" s="74"/>
      <c r="C124" s="94"/>
      <c r="D124" s="75"/>
      <c r="E124" s="91"/>
      <c r="F124" s="79"/>
      <c r="G124" s="80"/>
    </row>
    <row r="125" spans="1:7" ht="20.25" customHeight="1">
      <c r="A125" s="73"/>
      <c r="B125" s="74"/>
      <c r="C125" s="94"/>
      <c r="D125" s="75"/>
      <c r="E125" s="91"/>
      <c r="F125" s="79"/>
      <c r="G125" s="80"/>
    </row>
    <row r="126" spans="1:7" ht="20.25" customHeight="1">
      <c r="A126" s="73"/>
      <c r="B126" s="74"/>
      <c r="C126" s="94"/>
      <c r="D126" s="75"/>
      <c r="E126" s="91"/>
      <c r="F126" s="79"/>
      <c r="G126" s="80"/>
    </row>
    <row r="127" spans="1:7" ht="20.25" customHeight="1">
      <c r="A127" s="73"/>
      <c r="B127" s="74"/>
      <c r="C127" s="94"/>
      <c r="D127" s="75"/>
      <c r="E127" s="91"/>
      <c r="F127" s="79"/>
      <c r="G127" s="60"/>
    </row>
    <row r="128" spans="1:7" ht="20.25" customHeight="1">
      <c r="A128" s="73"/>
      <c r="B128" s="74"/>
      <c r="C128" s="94"/>
      <c r="D128" s="75"/>
      <c r="E128" s="91"/>
      <c r="F128" s="79"/>
      <c r="G128" s="80"/>
    </row>
    <row r="129" spans="1:7" ht="20.25" customHeight="1">
      <c r="A129" s="73"/>
      <c r="B129" s="74"/>
      <c r="C129" s="94"/>
      <c r="D129" s="75"/>
      <c r="E129" s="91"/>
      <c r="F129" s="79"/>
      <c r="G129" s="80"/>
    </row>
    <row r="130" spans="1:7" ht="20.25" customHeight="1">
      <c r="A130" s="73"/>
      <c r="B130" s="74"/>
      <c r="C130" s="94"/>
      <c r="D130" s="75"/>
      <c r="E130" s="91"/>
      <c r="F130" s="79"/>
      <c r="G130" s="80"/>
    </row>
    <row r="131" spans="1:7" ht="20.25" customHeight="1">
      <c r="A131" s="73"/>
      <c r="B131" s="74"/>
      <c r="C131" s="94"/>
      <c r="D131" s="75"/>
      <c r="E131" s="91"/>
      <c r="F131" s="79"/>
      <c r="G131" s="80"/>
    </row>
    <row r="132" spans="1:7" ht="20.25" customHeight="1">
      <c r="A132" s="73"/>
      <c r="B132" s="74"/>
      <c r="C132" s="94"/>
      <c r="D132" s="75"/>
      <c r="E132" s="91"/>
      <c r="F132" s="79"/>
      <c r="G132" s="80"/>
    </row>
    <row r="133" spans="1:7" ht="20.25" customHeight="1">
      <c r="A133" s="73"/>
      <c r="B133" s="74"/>
      <c r="C133" s="94"/>
      <c r="D133" s="75"/>
      <c r="E133" s="92"/>
      <c r="F133" s="79"/>
      <c r="G133" s="80"/>
    </row>
    <row r="134" spans="1:7" ht="20.25" customHeight="1">
      <c r="A134" s="73"/>
      <c r="B134" s="74"/>
      <c r="C134" s="94"/>
      <c r="D134" s="75"/>
      <c r="E134" s="92"/>
      <c r="F134" s="79"/>
      <c r="G134" s="80"/>
    </row>
    <row r="135" spans="1:7" ht="20.25" customHeight="1">
      <c r="A135" s="73"/>
      <c r="B135" s="74"/>
      <c r="C135" s="94"/>
      <c r="D135" s="75"/>
      <c r="E135" s="92"/>
      <c r="F135" s="79"/>
      <c r="G135" s="80"/>
    </row>
    <row r="136" spans="1:7" ht="20.25" customHeight="1">
      <c r="A136" s="73"/>
      <c r="B136" s="74"/>
      <c r="C136" s="94"/>
      <c r="D136" s="75"/>
      <c r="E136" s="92"/>
      <c r="F136" s="79"/>
      <c r="G136" s="80"/>
    </row>
    <row r="137" spans="1:7" ht="20.25" customHeight="1">
      <c r="A137" s="73"/>
      <c r="B137" s="74"/>
      <c r="C137" s="94"/>
      <c r="D137" s="75"/>
      <c r="E137" s="92"/>
      <c r="F137" s="79"/>
      <c r="G137" s="80"/>
    </row>
    <row r="138" spans="1:7" ht="20.25" customHeight="1">
      <c r="A138" s="73"/>
      <c r="B138" s="74"/>
      <c r="C138" s="94"/>
      <c r="D138" s="75"/>
      <c r="E138" s="92"/>
      <c r="F138" s="79"/>
      <c r="G138" s="80"/>
    </row>
    <row r="139" spans="1:7" ht="20.25" customHeight="1">
      <c r="A139" s="73"/>
      <c r="B139" s="74"/>
      <c r="C139" s="94"/>
      <c r="D139" s="75"/>
      <c r="E139" s="92"/>
      <c r="F139" s="79"/>
      <c r="G139" s="80"/>
    </row>
    <row r="140" spans="1:7" ht="20.25" customHeight="1">
      <c r="A140" s="73"/>
      <c r="B140" s="74"/>
      <c r="C140" s="94"/>
      <c r="D140" s="75"/>
      <c r="E140" s="92"/>
      <c r="F140" s="79"/>
      <c r="G140" s="80"/>
    </row>
    <row r="141" spans="1:7" ht="20.25" customHeight="1">
      <c r="A141" s="73"/>
      <c r="B141" s="74"/>
      <c r="C141" s="94"/>
      <c r="D141" s="75"/>
      <c r="E141" s="92"/>
      <c r="F141" s="79"/>
      <c r="G141" s="80"/>
    </row>
    <row r="142" spans="1:7" ht="20.25" customHeight="1">
      <c r="A142" s="73"/>
      <c r="B142" s="74"/>
      <c r="C142" s="94"/>
      <c r="D142" s="75"/>
      <c r="E142" s="92"/>
      <c r="F142" s="79"/>
      <c r="G142" s="80"/>
    </row>
    <row r="143" spans="1:7" ht="20.25" customHeight="1">
      <c r="A143" s="73"/>
      <c r="B143" s="74"/>
      <c r="C143" s="94"/>
      <c r="D143" s="75"/>
      <c r="E143" s="92"/>
      <c r="F143" s="79"/>
      <c r="G143" s="80"/>
    </row>
    <row r="144" spans="1:7" ht="20.25" customHeight="1">
      <c r="A144" s="73"/>
      <c r="B144" s="74"/>
      <c r="C144" s="94"/>
      <c r="D144" s="75"/>
      <c r="E144" s="92"/>
      <c r="F144" s="79"/>
      <c r="G144" s="80"/>
    </row>
    <row r="145" spans="1:7" ht="20.25" customHeight="1">
      <c r="A145" s="73"/>
      <c r="B145" s="74"/>
      <c r="C145" s="94"/>
      <c r="D145" s="75"/>
      <c r="E145" s="92"/>
      <c r="F145" s="79"/>
      <c r="G145" s="80"/>
    </row>
    <row r="146" spans="1:7" ht="20.25" customHeight="1">
      <c r="A146" s="73"/>
      <c r="B146" s="74"/>
      <c r="C146" s="94"/>
      <c r="D146" s="75"/>
      <c r="E146" s="92"/>
      <c r="F146" s="79"/>
      <c r="G146" s="80"/>
    </row>
    <row r="147" spans="1:7" ht="20.25" customHeight="1">
      <c r="A147" s="73"/>
      <c r="B147" s="74"/>
      <c r="C147" s="94"/>
      <c r="D147" s="75"/>
      <c r="E147" s="92"/>
      <c r="F147" s="79"/>
      <c r="G147" s="80"/>
    </row>
    <row r="148" spans="1:7" ht="20.25" customHeight="1">
      <c r="A148" s="73"/>
      <c r="B148" s="74"/>
      <c r="C148" s="94"/>
      <c r="D148" s="75"/>
      <c r="E148" s="92"/>
      <c r="F148" s="79"/>
      <c r="G148" s="80"/>
    </row>
    <row r="149" spans="1:7" ht="20.25" customHeight="1">
      <c r="A149" s="73"/>
      <c r="B149" s="74"/>
      <c r="C149" s="94"/>
      <c r="D149" s="75"/>
      <c r="E149" s="92"/>
      <c r="F149" s="79"/>
      <c r="G149" s="80"/>
    </row>
    <row r="150" spans="1:7" ht="20.25" customHeight="1">
      <c r="A150" s="73"/>
      <c r="B150" s="74"/>
      <c r="C150" s="94"/>
      <c r="D150" s="75"/>
      <c r="E150" s="92"/>
      <c r="F150" s="79"/>
      <c r="G150" s="80"/>
    </row>
    <row r="151" spans="1:7" ht="20.25" customHeight="1">
      <c r="A151" s="73"/>
      <c r="B151" s="74"/>
      <c r="C151" s="94"/>
      <c r="D151" s="75"/>
      <c r="E151" s="92"/>
      <c r="F151" s="79"/>
      <c r="G151" s="80"/>
    </row>
    <row r="152" spans="1:7" ht="20.25" customHeight="1">
      <c r="A152" s="73"/>
      <c r="B152" s="74"/>
      <c r="C152" s="94"/>
      <c r="D152" s="75"/>
      <c r="E152" s="92"/>
      <c r="F152" s="79"/>
      <c r="G152" s="80"/>
    </row>
    <row r="153" spans="1:7" ht="20.25" customHeight="1">
      <c r="A153" s="73"/>
      <c r="B153" s="74"/>
      <c r="C153" s="94"/>
      <c r="D153" s="75"/>
      <c r="E153" s="92"/>
      <c r="F153" s="79"/>
      <c r="G153" s="80"/>
    </row>
    <row r="154" spans="1:7" ht="20.25" customHeight="1">
      <c r="A154" s="73"/>
      <c r="B154" s="74"/>
      <c r="C154" s="94"/>
      <c r="D154" s="75"/>
      <c r="E154" s="92"/>
      <c r="F154" s="79"/>
      <c r="G154" s="80"/>
    </row>
    <row r="155" spans="1:7" ht="20.25" customHeight="1">
      <c r="A155" s="73"/>
      <c r="B155" s="74"/>
      <c r="C155" s="94"/>
      <c r="D155" s="75"/>
      <c r="E155" s="92"/>
      <c r="F155" s="79"/>
      <c r="G155" s="80"/>
    </row>
    <row r="156" spans="1:7" ht="20.25" customHeight="1">
      <c r="A156" s="73"/>
      <c r="B156" s="74"/>
      <c r="C156" s="94"/>
      <c r="D156" s="75"/>
      <c r="E156" s="92"/>
      <c r="F156" s="79"/>
      <c r="G156" s="80"/>
    </row>
    <row r="157" spans="1:7" ht="20.25" customHeight="1">
      <c r="A157" s="73"/>
      <c r="B157" s="74"/>
      <c r="C157" s="94"/>
      <c r="D157" s="75"/>
      <c r="E157" s="92"/>
      <c r="F157" s="79"/>
      <c r="G157" s="80"/>
    </row>
    <row r="158" spans="1:7" ht="20.25" customHeight="1">
      <c r="A158" s="73"/>
      <c r="B158" s="74"/>
      <c r="C158" s="94"/>
      <c r="D158" s="75"/>
      <c r="E158" s="92"/>
      <c r="F158" s="79"/>
      <c r="G158" s="80"/>
    </row>
    <row r="159" spans="1:7" ht="20.25" customHeight="1">
      <c r="A159" s="73"/>
      <c r="B159" s="74"/>
      <c r="C159" s="94"/>
      <c r="D159" s="75"/>
      <c r="E159" s="92"/>
      <c r="F159" s="79"/>
      <c r="G159" s="80"/>
    </row>
    <row r="160" spans="1:7" ht="20.25" customHeight="1">
      <c r="A160" s="73"/>
      <c r="B160" s="74"/>
      <c r="C160" s="94"/>
      <c r="D160" s="75"/>
      <c r="E160" s="92"/>
      <c r="F160" s="79"/>
      <c r="G160" s="80"/>
    </row>
    <row r="161" spans="1:7" ht="20.25" customHeight="1">
      <c r="A161" s="73"/>
      <c r="B161" s="74"/>
      <c r="C161" s="94"/>
      <c r="D161" s="75"/>
      <c r="E161" s="92"/>
      <c r="F161" s="79"/>
      <c r="G161" s="80"/>
    </row>
    <row r="162" spans="1:7" ht="20.25" customHeight="1">
      <c r="A162" s="73"/>
      <c r="B162" s="74"/>
      <c r="C162" s="94"/>
      <c r="D162" s="75"/>
      <c r="E162" s="92"/>
      <c r="F162" s="79"/>
      <c r="G162" s="80"/>
    </row>
    <row r="163" spans="1:7" ht="20.25" customHeight="1">
      <c r="A163" s="73"/>
      <c r="B163" s="74"/>
      <c r="C163" s="94"/>
      <c r="D163" s="75"/>
      <c r="E163" s="92"/>
      <c r="F163" s="79"/>
      <c r="G163" s="80"/>
    </row>
    <row r="164" spans="1:7" ht="20.25" customHeight="1">
      <c r="A164" s="73"/>
      <c r="B164" s="74"/>
      <c r="C164" s="94"/>
      <c r="D164" s="75"/>
      <c r="E164" s="92"/>
      <c r="F164" s="79"/>
      <c r="G164" s="80"/>
    </row>
    <row r="165" spans="1:7" ht="20.25" customHeight="1">
      <c r="A165" s="73"/>
      <c r="B165" s="74"/>
      <c r="C165" s="94"/>
      <c r="D165" s="75"/>
      <c r="E165" s="92"/>
      <c r="F165" s="79"/>
      <c r="G165" s="80"/>
    </row>
    <row r="166" spans="1:7" ht="20.25" customHeight="1">
      <c r="A166" s="73"/>
      <c r="B166" s="74"/>
      <c r="C166" s="94"/>
      <c r="D166" s="75"/>
      <c r="E166" s="92"/>
      <c r="F166" s="79"/>
      <c r="G166" s="80"/>
    </row>
    <row r="167" spans="1:7" ht="20.25" customHeight="1">
      <c r="A167" s="73"/>
      <c r="B167" s="74"/>
      <c r="C167" s="94"/>
      <c r="D167" s="75"/>
      <c r="E167" s="92"/>
      <c r="F167" s="79"/>
      <c r="G167" s="80"/>
    </row>
    <row r="168" spans="1:7" ht="20.25" customHeight="1">
      <c r="A168" s="73"/>
      <c r="B168" s="74"/>
      <c r="C168" s="94"/>
      <c r="D168" s="75"/>
      <c r="E168" s="92"/>
      <c r="F168" s="79"/>
      <c r="G168" s="80"/>
    </row>
    <row r="169" spans="1:7" ht="20.25" customHeight="1">
      <c r="A169" s="73"/>
      <c r="B169" s="74"/>
      <c r="C169" s="94"/>
      <c r="D169" s="75"/>
      <c r="E169" s="92"/>
      <c r="F169" s="79"/>
      <c r="G169" s="80"/>
    </row>
    <row r="170" spans="1:7" ht="20.25" customHeight="1">
      <c r="A170" s="73"/>
      <c r="B170" s="74"/>
      <c r="C170" s="94"/>
      <c r="D170" s="75"/>
      <c r="E170" s="92"/>
      <c r="F170" s="79"/>
      <c r="G170" s="80"/>
    </row>
    <row r="171" spans="1:7" ht="20.25" customHeight="1">
      <c r="A171" s="73"/>
      <c r="B171" s="74"/>
      <c r="C171" s="94"/>
      <c r="D171" s="75"/>
      <c r="E171" s="92"/>
      <c r="F171" s="79"/>
      <c r="G171" s="80"/>
    </row>
    <row r="172" spans="1:7" ht="20.25" customHeight="1">
      <c r="A172" s="73"/>
      <c r="B172" s="74"/>
      <c r="C172" s="94"/>
      <c r="D172" s="75"/>
      <c r="E172" s="92"/>
      <c r="F172" s="79"/>
      <c r="G172" s="80"/>
    </row>
    <row r="173" spans="1:7" ht="20.25" customHeight="1">
      <c r="A173" s="73"/>
      <c r="B173" s="74"/>
      <c r="C173" s="94"/>
      <c r="D173" s="75"/>
      <c r="E173" s="92"/>
      <c r="F173" s="79"/>
      <c r="G173" s="80"/>
    </row>
    <row r="174" spans="1:7" ht="20.25" customHeight="1">
      <c r="A174" s="73"/>
      <c r="B174" s="74"/>
      <c r="C174" s="94"/>
      <c r="D174" s="75"/>
      <c r="E174" s="92"/>
      <c r="F174" s="79"/>
      <c r="G174" s="80"/>
    </row>
    <row r="175" spans="1:7" ht="20.25" customHeight="1">
      <c r="A175" s="73"/>
      <c r="B175" s="74"/>
      <c r="C175" s="94"/>
      <c r="D175" s="75"/>
      <c r="E175" s="92"/>
      <c r="F175" s="79"/>
      <c r="G175" s="80"/>
    </row>
    <row r="176" spans="1:7" ht="20.25" customHeight="1">
      <c r="A176" s="73"/>
      <c r="B176" s="74"/>
      <c r="C176" s="94"/>
      <c r="D176" s="75"/>
      <c r="E176" s="92"/>
      <c r="F176" s="79"/>
      <c r="G176" s="80"/>
    </row>
    <row r="177" spans="1:7" ht="20.25" customHeight="1">
      <c r="A177" s="73"/>
      <c r="B177" s="74"/>
      <c r="C177" s="94"/>
      <c r="D177" s="75"/>
      <c r="E177" s="92"/>
      <c r="F177" s="79"/>
      <c r="G177" s="80"/>
    </row>
    <row r="178" spans="1:7" ht="20.25" customHeight="1">
      <c r="A178" s="73"/>
      <c r="B178" s="74"/>
      <c r="C178" s="94"/>
      <c r="D178" s="75"/>
      <c r="E178" s="92"/>
      <c r="F178" s="79"/>
      <c r="G178" s="80"/>
    </row>
    <row r="179" spans="1:7" ht="20.25" customHeight="1">
      <c r="A179" s="73"/>
      <c r="B179" s="74"/>
      <c r="C179" s="94"/>
      <c r="D179" s="75"/>
      <c r="E179" s="92"/>
      <c r="F179" s="79"/>
      <c r="G179" s="80"/>
    </row>
    <row r="180" spans="1:7" ht="20.25" customHeight="1">
      <c r="A180" s="73"/>
      <c r="B180" s="74"/>
      <c r="C180" s="94"/>
      <c r="D180" s="75"/>
      <c r="E180" s="92"/>
      <c r="F180" s="79"/>
      <c r="G180" s="80"/>
    </row>
    <row r="181" spans="1:7" ht="20.25" customHeight="1">
      <c r="A181" s="73"/>
      <c r="B181" s="74"/>
      <c r="C181" s="94"/>
      <c r="D181" s="75"/>
      <c r="E181" s="92"/>
      <c r="F181" s="79"/>
      <c r="G181" s="80"/>
    </row>
    <row r="182" spans="1:7" ht="20.25" customHeight="1">
      <c r="A182" s="73"/>
      <c r="B182" s="74"/>
      <c r="C182" s="94"/>
      <c r="D182" s="75"/>
      <c r="E182" s="92"/>
      <c r="F182" s="79"/>
      <c r="G182" s="80"/>
    </row>
    <row r="183" spans="1:7" ht="20.25" customHeight="1">
      <c r="A183" s="73"/>
      <c r="B183" s="74"/>
      <c r="C183" s="94"/>
      <c r="D183" s="75"/>
      <c r="E183" s="92"/>
      <c r="F183" s="79"/>
      <c r="G183" s="80"/>
    </row>
    <row r="184" spans="1:7" ht="20.25" customHeight="1">
      <c r="A184" s="73"/>
      <c r="B184" s="74"/>
      <c r="C184" s="94"/>
      <c r="D184" s="75"/>
      <c r="E184" s="92"/>
      <c r="F184" s="79"/>
      <c r="G184" s="80"/>
    </row>
    <row r="185" spans="1:7" ht="20.25" customHeight="1">
      <c r="A185" s="73"/>
      <c r="B185" s="74"/>
      <c r="C185" s="94"/>
      <c r="D185" s="75"/>
      <c r="E185" s="92"/>
      <c r="F185" s="79"/>
      <c r="G185" s="80"/>
    </row>
    <row r="186" spans="1:7" ht="20.25" customHeight="1">
      <c r="A186" s="73"/>
      <c r="B186" s="74"/>
      <c r="C186" s="94"/>
      <c r="D186" s="75"/>
      <c r="E186" s="92"/>
      <c r="F186" s="79"/>
      <c r="G186" s="80"/>
    </row>
    <row r="187" spans="1:7" ht="20.25" customHeight="1">
      <c r="A187" s="73"/>
      <c r="B187" s="74"/>
      <c r="C187" s="94"/>
      <c r="D187" s="75"/>
      <c r="E187" s="92"/>
      <c r="F187" s="79"/>
      <c r="G187" s="80"/>
    </row>
    <row r="188" spans="1:7" ht="20.25" customHeight="1">
      <c r="A188" s="73"/>
      <c r="B188" s="74"/>
      <c r="C188" s="94"/>
      <c r="D188" s="75"/>
      <c r="E188" s="92"/>
      <c r="F188" s="79"/>
      <c r="G188" s="80"/>
    </row>
    <row r="189" spans="1:7" ht="20.25" customHeight="1">
      <c r="A189" s="73"/>
      <c r="B189" s="74"/>
      <c r="C189" s="94"/>
      <c r="D189" s="75"/>
      <c r="E189" s="92"/>
      <c r="F189" s="79"/>
      <c r="G189" s="80"/>
    </row>
    <row r="190" spans="1:7" ht="20.25" customHeight="1">
      <c r="A190" s="73"/>
      <c r="B190" s="74"/>
      <c r="C190" s="94"/>
      <c r="D190" s="75"/>
      <c r="E190" s="92"/>
      <c r="F190" s="79"/>
      <c r="G190" s="80"/>
    </row>
    <row r="191" spans="1:7" ht="20.25" customHeight="1">
      <c r="A191" s="73"/>
      <c r="B191" s="74"/>
      <c r="C191" s="94"/>
      <c r="D191" s="75"/>
      <c r="E191" s="92"/>
      <c r="F191" s="79"/>
      <c r="G191" s="80"/>
    </row>
    <row r="192" spans="1:7" ht="20.25" customHeight="1">
      <c r="A192" s="73"/>
      <c r="B192" s="74"/>
      <c r="C192" s="94"/>
      <c r="D192" s="75"/>
      <c r="E192" s="92"/>
      <c r="F192" s="79"/>
      <c r="G192" s="80"/>
    </row>
    <row r="193" spans="1:7" ht="20.25" customHeight="1">
      <c r="A193" s="73"/>
      <c r="B193" s="74"/>
      <c r="C193" s="94"/>
      <c r="D193" s="75"/>
      <c r="E193" s="92"/>
      <c r="F193" s="79"/>
      <c r="G193" s="80"/>
    </row>
    <row r="194" spans="1:7" ht="20.25" customHeight="1">
      <c r="A194" s="73"/>
      <c r="B194" s="74"/>
      <c r="C194" s="94"/>
      <c r="D194" s="75"/>
      <c r="E194" s="92"/>
      <c r="F194" s="79"/>
      <c r="G194" s="80"/>
    </row>
    <row r="195" spans="1:7" ht="20.25" customHeight="1">
      <c r="A195" s="73"/>
      <c r="B195" s="74"/>
      <c r="C195" s="94"/>
      <c r="D195" s="75"/>
      <c r="E195" s="92"/>
      <c r="F195" s="79"/>
      <c r="G195" s="80"/>
    </row>
    <row r="196" spans="1:7" ht="20.25" customHeight="1">
      <c r="A196" s="73"/>
      <c r="B196" s="74"/>
      <c r="C196" s="94"/>
      <c r="D196" s="75"/>
      <c r="E196" s="92"/>
      <c r="F196" s="79"/>
      <c r="G196" s="80"/>
    </row>
    <row r="197" spans="1:7" ht="20.25" customHeight="1">
      <c r="A197" s="73"/>
      <c r="B197" s="74"/>
      <c r="C197" s="94"/>
      <c r="D197" s="75"/>
      <c r="E197" s="92"/>
      <c r="F197" s="79"/>
      <c r="G197" s="80"/>
    </row>
    <row r="198" spans="1:7" ht="20.25" customHeight="1">
      <c r="A198" s="73"/>
      <c r="B198" s="74"/>
      <c r="C198" s="94"/>
      <c r="D198" s="75"/>
      <c r="E198" s="92"/>
      <c r="F198" s="79"/>
      <c r="G198" s="80"/>
    </row>
    <row r="199" spans="1:7" ht="20.25" customHeight="1">
      <c r="A199" s="73"/>
      <c r="B199" s="74"/>
      <c r="C199" s="94"/>
      <c r="D199" s="75"/>
      <c r="E199" s="92"/>
      <c r="F199" s="79"/>
      <c r="G199" s="80"/>
    </row>
    <row r="200" spans="1:7" ht="20.25" customHeight="1">
      <c r="A200" s="73"/>
      <c r="B200" s="74"/>
      <c r="C200" s="94"/>
      <c r="D200" s="75"/>
      <c r="E200" s="92"/>
      <c r="F200" s="79"/>
      <c r="G200" s="80"/>
    </row>
    <row r="201" spans="1:7" ht="20.25" customHeight="1">
      <c r="A201" s="73"/>
      <c r="B201" s="74"/>
      <c r="C201" s="94"/>
      <c r="D201" s="75"/>
      <c r="E201" s="92"/>
      <c r="F201" s="79"/>
      <c r="G201" s="80"/>
    </row>
    <row r="202" spans="1:7" ht="20.25" customHeight="1">
      <c r="A202" s="73"/>
      <c r="B202" s="74"/>
      <c r="C202" s="94"/>
      <c r="D202" s="75"/>
      <c r="E202" s="92"/>
      <c r="F202" s="79"/>
      <c r="G202" s="80"/>
    </row>
    <row r="203" spans="1:7" ht="20.25" customHeight="1">
      <c r="A203" s="73"/>
      <c r="B203" s="74"/>
      <c r="C203" s="94"/>
      <c r="D203" s="75"/>
      <c r="E203" s="92"/>
      <c r="F203" s="79"/>
      <c r="G203" s="80"/>
    </row>
    <row r="204" spans="1:7" ht="20.25" customHeight="1">
      <c r="A204" s="73"/>
      <c r="B204" s="74"/>
      <c r="C204" s="94"/>
      <c r="D204" s="75"/>
      <c r="E204" s="92"/>
      <c r="F204" s="79"/>
      <c r="G204" s="80"/>
    </row>
    <row r="205" spans="1:7" ht="20.25" customHeight="1">
      <c r="A205" s="73"/>
      <c r="B205" s="74"/>
      <c r="C205" s="94"/>
      <c r="D205" s="75"/>
      <c r="E205" s="92"/>
      <c r="F205" s="79"/>
      <c r="G205" s="80"/>
    </row>
    <row r="206" spans="1:7" ht="20.25" customHeight="1">
      <c r="A206" s="73"/>
      <c r="B206" s="74"/>
      <c r="C206" s="94"/>
      <c r="D206" s="75"/>
      <c r="E206" s="92"/>
      <c r="F206" s="79"/>
      <c r="G206" s="80"/>
    </row>
    <row r="207" spans="1:7" ht="20.25" customHeight="1">
      <c r="A207" s="73"/>
      <c r="B207" s="74"/>
      <c r="C207" s="94"/>
      <c r="D207" s="75"/>
      <c r="E207" s="92"/>
      <c r="F207" s="79"/>
      <c r="G207" s="80"/>
    </row>
    <row r="208" spans="1:7" ht="20.25" customHeight="1">
      <c r="A208" s="73"/>
      <c r="B208" s="74"/>
      <c r="C208" s="94"/>
      <c r="D208" s="75"/>
      <c r="E208" s="92"/>
      <c r="F208" s="79"/>
      <c r="G208" s="80"/>
    </row>
    <row r="209" spans="1:7" ht="20.25" customHeight="1">
      <c r="A209" s="73"/>
      <c r="B209" s="74"/>
      <c r="C209" s="94"/>
      <c r="D209" s="75"/>
      <c r="E209" s="92"/>
      <c r="F209" s="79"/>
      <c r="G209" s="80"/>
    </row>
    <row r="210" spans="1:7" ht="20.25" customHeight="1">
      <c r="A210" s="73"/>
      <c r="B210" s="74"/>
      <c r="C210" s="94"/>
      <c r="D210" s="75"/>
      <c r="E210" s="92"/>
      <c r="F210" s="79"/>
      <c r="G210" s="80"/>
    </row>
    <row r="211" spans="1:7" ht="20.25" customHeight="1">
      <c r="A211" s="73"/>
      <c r="B211" s="74"/>
      <c r="C211" s="94"/>
      <c r="D211" s="75"/>
      <c r="E211" s="92"/>
      <c r="F211" s="79"/>
      <c r="G211" s="80"/>
    </row>
    <row r="212" spans="1:7" ht="20.25" customHeight="1">
      <c r="A212" s="73"/>
      <c r="B212" s="74"/>
      <c r="C212" s="94"/>
      <c r="D212" s="75"/>
      <c r="E212" s="92"/>
      <c r="F212" s="79"/>
      <c r="G212" s="80"/>
    </row>
    <row r="213" spans="1:7" ht="20.25" customHeight="1">
      <c r="A213" s="73"/>
      <c r="B213" s="74"/>
      <c r="C213" s="94"/>
      <c r="D213" s="75"/>
      <c r="E213" s="92"/>
      <c r="F213" s="79"/>
      <c r="G213" s="80"/>
    </row>
    <row r="214" spans="1:7" ht="20.25" customHeight="1">
      <c r="A214" s="73"/>
      <c r="B214" s="74"/>
      <c r="C214" s="94"/>
      <c r="D214" s="75"/>
      <c r="E214" s="92"/>
      <c r="F214" s="79"/>
      <c r="G214" s="80"/>
    </row>
    <row r="215" spans="1:7" ht="20.25" customHeight="1">
      <c r="A215" s="73"/>
      <c r="B215" s="74"/>
      <c r="C215" s="94"/>
      <c r="D215" s="75"/>
      <c r="E215" s="92"/>
      <c r="F215" s="79"/>
      <c r="G215" s="80"/>
    </row>
    <row r="216" spans="1:7" ht="20.25" customHeight="1">
      <c r="A216" s="73"/>
      <c r="B216" s="74"/>
      <c r="C216" s="94"/>
      <c r="D216" s="75"/>
      <c r="E216" s="92"/>
      <c r="F216" s="79"/>
      <c r="G216" s="80"/>
    </row>
    <row r="217" spans="1:7" ht="20.25" customHeight="1">
      <c r="A217" s="73"/>
      <c r="B217" s="74"/>
      <c r="C217" s="94"/>
      <c r="D217" s="75"/>
      <c r="E217" s="92"/>
      <c r="F217" s="79"/>
      <c r="G217" s="80"/>
    </row>
    <row r="218" spans="1:7" ht="20.25" customHeight="1">
      <c r="A218" s="73"/>
      <c r="B218" s="74"/>
      <c r="C218" s="94"/>
      <c r="D218" s="75"/>
      <c r="E218" s="92"/>
      <c r="F218" s="79"/>
      <c r="G218" s="80"/>
    </row>
    <row r="219" spans="1:7" ht="20.25" customHeight="1">
      <c r="A219" s="73"/>
      <c r="B219" s="74"/>
      <c r="C219" s="94"/>
      <c r="D219" s="75"/>
      <c r="E219" s="92"/>
      <c r="F219" s="79"/>
      <c r="G219" s="80"/>
    </row>
    <row r="220" spans="1:7" ht="20.25" customHeight="1">
      <c r="A220" s="73"/>
      <c r="B220" s="74"/>
      <c r="C220" s="94"/>
      <c r="D220" s="75"/>
      <c r="E220" s="92"/>
      <c r="F220" s="79"/>
      <c r="G220" s="80"/>
    </row>
    <row r="221" spans="1:7" ht="20.25" customHeight="1">
      <c r="A221" s="73"/>
      <c r="B221" s="74"/>
      <c r="C221" s="94"/>
      <c r="D221" s="75"/>
      <c r="E221" s="92"/>
      <c r="F221" s="79"/>
      <c r="G221" s="80"/>
    </row>
    <row r="222" spans="1:7" ht="20.25" customHeight="1">
      <c r="A222" s="73"/>
      <c r="B222" s="74"/>
      <c r="C222" s="94"/>
      <c r="D222" s="75"/>
      <c r="E222" s="92"/>
      <c r="F222" s="79"/>
      <c r="G222" s="80"/>
    </row>
    <row r="223" spans="1:7" ht="20.25" customHeight="1">
      <c r="A223" s="73"/>
      <c r="B223" s="74"/>
      <c r="C223" s="94"/>
      <c r="D223" s="75"/>
      <c r="E223" s="92"/>
      <c r="F223" s="79"/>
      <c r="G223" s="80"/>
    </row>
    <row r="224" spans="1:7" ht="20.25" customHeight="1">
      <c r="A224" s="73"/>
      <c r="B224" s="74"/>
      <c r="C224" s="94"/>
      <c r="D224" s="75"/>
      <c r="E224" s="92"/>
      <c r="F224" s="79"/>
      <c r="G224" s="80"/>
    </row>
    <row r="225" spans="1:7" ht="20.25" customHeight="1">
      <c r="A225" s="73"/>
      <c r="B225" s="74"/>
      <c r="C225" s="94"/>
      <c r="D225" s="75"/>
      <c r="E225" s="92"/>
      <c r="F225" s="79"/>
      <c r="G225" s="80"/>
    </row>
    <row r="226" spans="1:7" ht="20.25" customHeight="1">
      <c r="A226" s="73"/>
      <c r="B226" s="74"/>
      <c r="C226" s="94"/>
      <c r="D226" s="75"/>
      <c r="E226" s="92"/>
      <c r="F226" s="79"/>
      <c r="G226" s="80"/>
    </row>
    <row r="227" spans="1:7" ht="20.25" customHeight="1">
      <c r="A227" s="73"/>
      <c r="B227" s="74"/>
      <c r="C227" s="94"/>
      <c r="D227" s="75"/>
      <c r="E227" s="92"/>
      <c r="F227" s="79"/>
      <c r="G227" s="80"/>
    </row>
    <row r="228" spans="1:7" ht="20.25" customHeight="1">
      <c r="A228" s="73"/>
      <c r="B228" s="74"/>
      <c r="C228" s="94"/>
      <c r="D228" s="75"/>
      <c r="E228" s="92"/>
      <c r="F228" s="79"/>
      <c r="G228" s="80"/>
    </row>
    <row r="229" spans="1:7" ht="20.25" customHeight="1">
      <c r="A229" s="73"/>
      <c r="B229" s="74"/>
      <c r="C229" s="94"/>
      <c r="D229" s="75"/>
      <c r="E229" s="92"/>
      <c r="F229" s="79"/>
      <c r="G229" s="80"/>
    </row>
    <row r="230" spans="1:7" ht="20.25" customHeight="1">
      <c r="A230" s="73"/>
      <c r="B230" s="74"/>
      <c r="C230" s="94"/>
      <c r="D230" s="75"/>
      <c r="E230" s="92"/>
      <c r="F230" s="79"/>
      <c r="G230" s="80"/>
    </row>
    <row r="231" spans="1:7" ht="20.25" customHeight="1">
      <c r="A231" s="73"/>
      <c r="B231" s="74"/>
      <c r="C231" s="94"/>
      <c r="D231" s="75"/>
      <c r="E231" s="92"/>
      <c r="F231" s="79"/>
      <c r="G231" s="80"/>
    </row>
    <row r="232" spans="1:7" ht="20.25" customHeight="1">
      <c r="A232" s="73"/>
      <c r="B232" s="74"/>
      <c r="C232" s="94"/>
      <c r="D232" s="75"/>
      <c r="E232" s="92"/>
      <c r="F232" s="79"/>
      <c r="G232" s="80"/>
    </row>
    <row r="233" spans="1:7" ht="20.25" customHeight="1">
      <c r="A233" s="73"/>
      <c r="B233" s="74"/>
      <c r="C233" s="94"/>
      <c r="D233" s="75"/>
      <c r="E233" s="92"/>
      <c r="F233" s="79"/>
      <c r="G233" s="80"/>
    </row>
    <row r="234" spans="1:7" ht="20.25" customHeight="1">
      <c r="A234" s="73"/>
      <c r="B234" s="74"/>
      <c r="C234" s="94"/>
      <c r="D234" s="75"/>
      <c r="E234" s="92"/>
      <c r="F234" s="79"/>
      <c r="G234" s="80"/>
    </row>
    <row r="235" spans="1:7" ht="20.25" customHeight="1">
      <c r="A235" s="73"/>
      <c r="B235" s="74"/>
      <c r="C235" s="94"/>
      <c r="D235" s="75"/>
      <c r="E235" s="92"/>
      <c r="F235" s="79"/>
      <c r="G235" s="80"/>
    </row>
    <row r="236" spans="1:7" ht="20.25" customHeight="1">
      <c r="A236" s="73"/>
      <c r="B236" s="74"/>
      <c r="C236" s="94"/>
      <c r="D236" s="75"/>
      <c r="E236" s="92"/>
      <c r="F236" s="79"/>
      <c r="G236" s="80"/>
    </row>
    <row r="237" spans="1:7" ht="20.25" customHeight="1">
      <c r="A237" s="73"/>
      <c r="B237" s="74"/>
      <c r="C237" s="94"/>
      <c r="D237" s="75"/>
      <c r="E237" s="92"/>
      <c r="F237" s="79"/>
      <c r="G237" s="80"/>
    </row>
    <row r="238" spans="1:7" ht="20.25" customHeight="1">
      <c r="A238" s="73"/>
      <c r="B238" s="74"/>
      <c r="C238" s="94"/>
      <c r="D238" s="75"/>
      <c r="E238" s="92"/>
      <c r="F238" s="79"/>
      <c r="G238" s="80"/>
    </row>
    <row r="239" spans="1:7" ht="20.25" customHeight="1">
      <c r="A239" s="73"/>
      <c r="B239" s="74"/>
      <c r="C239" s="94"/>
      <c r="D239" s="75"/>
      <c r="E239" s="92"/>
      <c r="F239" s="79"/>
      <c r="G239" s="80"/>
    </row>
    <row r="240" spans="1:7" ht="20.25" customHeight="1">
      <c r="A240" s="73"/>
      <c r="B240" s="74"/>
      <c r="C240" s="94"/>
      <c r="D240" s="75"/>
      <c r="E240" s="92"/>
      <c r="F240" s="79"/>
      <c r="G240" s="80"/>
    </row>
    <row r="241" spans="1:7" ht="20.25" customHeight="1">
      <c r="A241" s="73"/>
      <c r="B241" s="74"/>
      <c r="C241" s="94"/>
      <c r="D241" s="75"/>
      <c r="E241" s="92"/>
      <c r="F241" s="79"/>
      <c r="G241" s="80"/>
    </row>
    <row r="242" spans="1:7" ht="20.25" customHeight="1">
      <c r="A242" s="73"/>
      <c r="B242" s="74"/>
      <c r="C242" s="94"/>
      <c r="D242" s="75"/>
      <c r="E242" s="92"/>
      <c r="F242" s="79"/>
      <c r="G242" s="80"/>
    </row>
    <row r="243" spans="1:7" ht="20.25" customHeight="1">
      <c r="A243" s="73"/>
      <c r="B243" s="74"/>
      <c r="C243" s="94"/>
      <c r="D243" s="75"/>
      <c r="E243" s="92"/>
      <c r="F243" s="79"/>
      <c r="G243" s="80"/>
    </row>
    <row r="244" spans="1:7" ht="20.25" customHeight="1">
      <c r="A244" s="73"/>
      <c r="B244" s="74"/>
      <c r="C244" s="94"/>
      <c r="D244" s="75"/>
      <c r="E244" s="92"/>
      <c r="F244" s="79"/>
      <c r="G244" s="80"/>
    </row>
    <row r="245" spans="1:7" ht="20.25" customHeight="1">
      <c r="A245" s="73"/>
      <c r="B245" s="74"/>
      <c r="C245" s="94"/>
      <c r="D245" s="75"/>
      <c r="E245" s="92"/>
      <c r="F245" s="79"/>
      <c r="G245" s="80"/>
    </row>
    <row r="246" spans="1:7" ht="20.25" customHeight="1">
      <c r="A246" s="73"/>
      <c r="B246" s="74"/>
      <c r="C246" s="94"/>
      <c r="D246" s="75"/>
      <c r="E246" s="92"/>
      <c r="F246" s="79"/>
      <c r="G246" s="80"/>
    </row>
    <row r="247" spans="1:7" ht="20.25" customHeight="1">
      <c r="A247" s="73"/>
      <c r="B247" s="74"/>
      <c r="C247" s="94"/>
      <c r="D247" s="75"/>
      <c r="E247" s="92"/>
      <c r="F247" s="79"/>
      <c r="G247" s="80"/>
    </row>
    <row r="248" spans="1:7" ht="20.25" customHeight="1">
      <c r="A248" s="73"/>
      <c r="B248" s="74"/>
      <c r="C248" s="94"/>
      <c r="D248" s="75"/>
      <c r="E248" s="92"/>
      <c r="F248" s="79"/>
      <c r="G248" s="80"/>
    </row>
    <row r="249" spans="1:7" ht="20.25" customHeight="1">
      <c r="A249" s="73"/>
      <c r="B249" s="74"/>
      <c r="C249" s="94"/>
      <c r="D249" s="75"/>
      <c r="E249" s="92"/>
      <c r="F249" s="79"/>
      <c r="G249" s="80"/>
    </row>
    <row r="250" spans="1:7" ht="20.25" customHeight="1">
      <c r="A250" s="73"/>
      <c r="B250" s="74"/>
      <c r="C250" s="94"/>
      <c r="D250" s="75"/>
      <c r="E250" s="92"/>
      <c r="F250" s="79"/>
      <c r="G250" s="80"/>
    </row>
    <row r="251" spans="1:7" ht="20.25" customHeight="1">
      <c r="A251" s="73"/>
      <c r="B251" s="74"/>
      <c r="C251" s="94"/>
      <c r="D251" s="75"/>
      <c r="E251" s="92"/>
      <c r="F251" s="79"/>
      <c r="G251" s="80"/>
    </row>
    <row r="252" spans="1:7" ht="20.25" customHeight="1">
      <c r="A252" s="73"/>
      <c r="B252" s="74"/>
      <c r="C252" s="94"/>
      <c r="D252" s="75"/>
      <c r="E252" s="92"/>
      <c r="F252" s="79"/>
      <c r="G252" s="80"/>
    </row>
    <row r="253" spans="1:7" ht="20.25" customHeight="1">
      <c r="A253" s="73"/>
      <c r="B253" s="74"/>
      <c r="C253" s="94"/>
      <c r="D253" s="75"/>
      <c r="E253" s="92"/>
      <c r="F253" s="79"/>
      <c r="G253" s="80"/>
    </row>
    <row r="254" spans="1:7" ht="20.25" customHeight="1">
      <c r="A254" s="73"/>
      <c r="B254" s="74"/>
      <c r="C254" s="94"/>
      <c r="D254" s="75"/>
      <c r="E254" s="92"/>
      <c r="F254" s="79"/>
      <c r="G254" s="80"/>
    </row>
    <row r="255" spans="1:7" ht="20.25" customHeight="1">
      <c r="A255" s="73"/>
      <c r="B255" s="74"/>
      <c r="C255" s="94"/>
      <c r="D255" s="75"/>
      <c r="E255" s="92"/>
      <c r="F255" s="79"/>
      <c r="G255" s="80"/>
    </row>
    <row r="256" spans="1:7" ht="20.25" customHeight="1">
      <c r="A256" s="73"/>
      <c r="B256" s="74"/>
      <c r="C256" s="94"/>
      <c r="D256" s="75"/>
      <c r="E256" s="92"/>
      <c r="F256" s="79"/>
      <c r="G256" s="80"/>
    </row>
    <row r="257" spans="1:7" ht="20.25" customHeight="1">
      <c r="A257" s="73"/>
      <c r="B257" s="74"/>
      <c r="C257" s="94"/>
      <c r="D257" s="75"/>
      <c r="E257" s="92"/>
      <c r="F257" s="79"/>
      <c r="G257" s="80"/>
    </row>
    <row r="258" spans="1:7" ht="20.25" customHeight="1">
      <c r="A258" s="73"/>
      <c r="B258" s="74"/>
      <c r="C258" s="94"/>
      <c r="D258" s="75"/>
      <c r="E258" s="92"/>
      <c r="F258" s="79"/>
      <c r="G258" s="80"/>
    </row>
    <row r="259" spans="1:7" ht="20.25" customHeight="1">
      <c r="A259" s="73"/>
      <c r="B259" s="74"/>
      <c r="C259" s="94"/>
      <c r="D259" s="75"/>
      <c r="E259" s="92"/>
      <c r="F259" s="79"/>
      <c r="G259" s="80"/>
    </row>
    <row r="260" spans="1:7" ht="20.25" customHeight="1">
      <c r="A260" s="73"/>
      <c r="B260" s="74"/>
      <c r="C260" s="94"/>
      <c r="D260" s="75"/>
      <c r="E260" s="92"/>
      <c r="F260" s="79"/>
      <c r="G260" s="80"/>
    </row>
    <row r="261" spans="1:7" ht="20.25" customHeight="1">
      <c r="A261" s="73"/>
      <c r="B261" s="74"/>
      <c r="C261" s="94"/>
      <c r="D261" s="75"/>
      <c r="E261" s="92"/>
      <c r="F261" s="79"/>
      <c r="G261" s="80"/>
    </row>
    <row r="262" spans="1:7" ht="20.25" customHeight="1">
      <c r="A262" s="73"/>
      <c r="B262" s="74"/>
      <c r="C262" s="94"/>
      <c r="D262" s="75"/>
      <c r="E262" s="92"/>
      <c r="F262" s="79"/>
      <c r="G262" s="80"/>
    </row>
    <row r="263" spans="1:7" ht="20.25" customHeight="1">
      <c r="A263" s="73"/>
      <c r="B263" s="74"/>
      <c r="C263" s="94"/>
      <c r="D263" s="75"/>
      <c r="E263" s="92"/>
      <c r="F263" s="79"/>
      <c r="G263" s="80"/>
    </row>
    <row r="264" spans="1:7" ht="20.25" customHeight="1">
      <c r="A264" s="73"/>
      <c r="B264" s="74"/>
      <c r="C264" s="94"/>
      <c r="D264" s="75"/>
      <c r="E264" s="92"/>
      <c r="F264" s="79"/>
      <c r="G264" s="80"/>
    </row>
    <row r="265" spans="1:7" ht="20.25" customHeight="1">
      <c r="A265" s="73"/>
      <c r="B265" s="74"/>
      <c r="C265" s="94"/>
      <c r="D265" s="75"/>
      <c r="E265" s="92"/>
      <c r="F265" s="79"/>
      <c r="G265" s="80"/>
    </row>
    <row r="266" spans="1:7" ht="20.25" customHeight="1">
      <c r="A266" s="73"/>
      <c r="B266" s="74"/>
      <c r="C266" s="94"/>
      <c r="D266" s="75"/>
      <c r="E266" s="92"/>
      <c r="F266" s="79"/>
      <c r="G266" s="80"/>
    </row>
    <row r="267" spans="1:7" ht="20.25" customHeight="1">
      <c r="A267" s="73"/>
      <c r="B267" s="74"/>
      <c r="C267" s="94"/>
      <c r="D267" s="75"/>
      <c r="E267" s="92"/>
      <c r="F267" s="79"/>
      <c r="G267" s="80"/>
    </row>
    <row r="268" spans="1:7" ht="20.25" customHeight="1">
      <c r="A268" s="73"/>
      <c r="B268" s="74"/>
      <c r="C268" s="94"/>
      <c r="D268" s="75"/>
      <c r="E268" s="92"/>
      <c r="F268" s="79"/>
      <c r="G268" s="80"/>
    </row>
    <row r="269" spans="1:7" ht="20.25" customHeight="1">
      <c r="A269" s="73"/>
      <c r="B269" s="74"/>
      <c r="C269" s="94"/>
      <c r="D269" s="75"/>
      <c r="E269" s="92"/>
      <c r="F269" s="79"/>
      <c r="G269" s="80"/>
    </row>
    <row r="270" spans="1:7" ht="20.25" customHeight="1">
      <c r="A270" s="73"/>
      <c r="B270" s="74"/>
      <c r="C270" s="94"/>
      <c r="D270" s="75"/>
      <c r="E270" s="92"/>
      <c r="F270" s="79"/>
      <c r="G270" s="80"/>
    </row>
    <row r="271" spans="1:7" ht="20.25" customHeight="1">
      <c r="A271" s="73"/>
      <c r="B271" s="74"/>
      <c r="C271" s="94"/>
      <c r="D271" s="75"/>
      <c r="E271" s="92"/>
      <c r="F271" s="79"/>
      <c r="G271" s="80"/>
    </row>
    <row r="272" spans="1:7" ht="20.25" customHeight="1">
      <c r="A272" s="73"/>
      <c r="B272" s="74"/>
      <c r="C272" s="94"/>
      <c r="D272" s="75"/>
      <c r="E272" s="92"/>
      <c r="F272" s="79"/>
      <c r="G272" s="80"/>
    </row>
    <row r="273" spans="1:7" ht="20.25" customHeight="1">
      <c r="A273" s="73"/>
      <c r="B273" s="74"/>
      <c r="C273" s="94"/>
      <c r="D273" s="75"/>
      <c r="E273" s="92"/>
      <c r="F273" s="79"/>
      <c r="G273" s="80"/>
    </row>
    <row r="274" spans="1:7" ht="20.25" customHeight="1">
      <c r="A274" s="73"/>
      <c r="B274" s="74"/>
      <c r="C274" s="94"/>
      <c r="D274" s="75"/>
      <c r="E274" s="92"/>
      <c r="F274" s="79"/>
      <c r="G274" s="80"/>
    </row>
    <row r="275" spans="1:7" ht="20.25" customHeight="1">
      <c r="A275" s="73"/>
      <c r="B275" s="74"/>
      <c r="C275" s="94"/>
      <c r="D275" s="75"/>
      <c r="E275" s="92"/>
      <c r="F275" s="79"/>
      <c r="G275" s="80"/>
    </row>
    <row r="276" spans="1:7" ht="20.25" customHeight="1">
      <c r="A276" s="73"/>
      <c r="B276" s="74"/>
      <c r="C276" s="94"/>
      <c r="D276" s="75"/>
      <c r="E276" s="92"/>
      <c r="F276" s="79"/>
      <c r="G276" s="80"/>
    </row>
    <row r="277" spans="1:7" ht="20.25" customHeight="1">
      <c r="A277" s="73"/>
      <c r="B277" s="74"/>
      <c r="C277" s="94"/>
      <c r="D277" s="75"/>
      <c r="E277" s="92"/>
      <c r="F277" s="79"/>
      <c r="G277" s="80"/>
    </row>
    <row r="278" spans="1:7" ht="20.25" customHeight="1">
      <c r="A278" s="73"/>
      <c r="B278" s="74"/>
      <c r="C278" s="94"/>
      <c r="D278" s="75"/>
      <c r="E278" s="92"/>
      <c r="F278" s="79"/>
      <c r="G278" s="80"/>
    </row>
    <row r="279" spans="1:7" ht="20.25" customHeight="1">
      <c r="A279" s="73"/>
      <c r="B279" s="74"/>
      <c r="C279" s="94"/>
      <c r="D279" s="75"/>
      <c r="E279" s="92"/>
      <c r="F279" s="79"/>
      <c r="G279" s="80"/>
    </row>
    <row r="280" spans="1:7" ht="20.25" customHeight="1">
      <c r="A280" s="73"/>
      <c r="B280" s="74"/>
      <c r="C280" s="94"/>
      <c r="D280" s="75"/>
      <c r="E280" s="92"/>
      <c r="F280" s="79"/>
      <c r="G280" s="80"/>
    </row>
    <row r="281" spans="1:7" ht="20.25" customHeight="1">
      <c r="A281" s="73"/>
      <c r="B281" s="74"/>
      <c r="C281" s="94"/>
      <c r="D281" s="75"/>
      <c r="E281" s="92"/>
      <c r="F281" s="79"/>
      <c r="G281" s="80"/>
    </row>
    <row r="282" spans="1:7" ht="20.25" customHeight="1">
      <c r="A282" s="73"/>
      <c r="B282" s="74"/>
      <c r="C282" s="94"/>
      <c r="D282" s="75"/>
      <c r="E282" s="92"/>
      <c r="F282" s="79"/>
      <c r="G282" s="80"/>
    </row>
    <row r="283" spans="1:7" ht="20.25" customHeight="1">
      <c r="A283" s="73"/>
      <c r="B283" s="74"/>
      <c r="C283" s="94"/>
      <c r="D283" s="75"/>
      <c r="E283" s="92"/>
      <c r="F283" s="79"/>
      <c r="G283" s="80"/>
    </row>
    <row r="284" spans="1:7" ht="20.25" customHeight="1">
      <c r="A284" s="73"/>
      <c r="B284" s="74"/>
      <c r="C284" s="94"/>
      <c r="D284" s="75"/>
      <c r="E284" s="92"/>
      <c r="F284" s="79"/>
      <c r="G284" s="80"/>
    </row>
    <row r="285" spans="1:7" ht="20.25" customHeight="1">
      <c r="A285" s="73"/>
      <c r="B285" s="74"/>
      <c r="C285" s="94"/>
      <c r="D285" s="75"/>
      <c r="E285" s="92"/>
      <c r="F285" s="79"/>
      <c r="G285" s="80"/>
    </row>
    <row r="286" spans="1:7" ht="20.25" customHeight="1">
      <c r="A286" s="73"/>
      <c r="B286" s="74"/>
      <c r="C286" s="94"/>
      <c r="D286" s="75"/>
      <c r="E286" s="92"/>
      <c r="F286" s="79"/>
      <c r="G286" s="80"/>
    </row>
    <row r="287" spans="1:7" ht="20.25" customHeight="1">
      <c r="A287" s="73"/>
      <c r="B287" s="74"/>
      <c r="C287" s="94"/>
      <c r="D287" s="75"/>
      <c r="E287" s="92"/>
      <c r="F287" s="79"/>
      <c r="G287" s="80"/>
    </row>
    <row r="288" spans="1:7" ht="20.25" customHeight="1">
      <c r="A288" s="73"/>
      <c r="B288" s="74"/>
      <c r="C288" s="94"/>
      <c r="D288" s="75"/>
      <c r="E288" s="92"/>
      <c r="F288" s="79"/>
      <c r="G288" s="80"/>
    </row>
    <row r="289" spans="1:7" ht="20.25" customHeight="1">
      <c r="A289" s="73"/>
      <c r="B289" s="74"/>
      <c r="C289" s="94"/>
      <c r="D289" s="75"/>
      <c r="E289" s="92"/>
      <c r="F289" s="79"/>
      <c r="G289" s="80"/>
    </row>
    <row r="290" spans="1:7" ht="20.25" customHeight="1">
      <c r="A290" s="73"/>
      <c r="B290" s="74"/>
      <c r="C290" s="94"/>
      <c r="D290" s="75"/>
      <c r="E290" s="92"/>
      <c r="F290" s="79"/>
      <c r="G290" s="80"/>
    </row>
    <row r="291" spans="1:7" ht="20.25" customHeight="1">
      <c r="A291" s="73"/>
      <c r="B291" s="74"/>
      <c r="C291" s="94"/>
      <c r="D291" s="75"/>
      <c r="E291" s="92"/>
      <c r="F291" s="79"/>
      <c r="G291" s="80"/>
    </row>
    <row r="292" spans="1:7" ht="20.25" customHeight="1">
      <c r="A292" s="73"/>
      <c r="B292" s="74"/>
      <c r="C292" s="94"/>
      <c r="D292" s="75"/>
      <c r="E292" s="92"/>
      <c r="F292" s="79"/>
      <c r="G292" s="80"/>
    </row>
    <row r="293" spans="1:7" ht="20.25" customHeight="1">
      <c r="A293" s="73"/>
      <c r="B293" s="74"/>
      <c r="C293" s="94"/>
      <c r="D293" s="75"/>
      <c r="E293" s="92"/>
      <c r="F293" s="79"/>
      <c r="G293" s="80"/>
    </row>
    <row r="294" spans="1:7" ht="20.25" customHeight="1">
      <c r="A294" s="73"/>
      <c r="B294" s="74"/>
      <c r="C294" s="94"/>
      <c r="D294" s="75"/>
      <c r="E294" s="92"/>
      <c r="F294" s="79"/>
      <c r="G294" s="80"/>
    </row>
    <row r="295" spans="1:7" ht="20.25" customHeight="1">
      <c r="A295" s="73"/>
      <c r="B295" s="74"/>
      <c r="C295" s="94"/>
      <c r="D295" s="75"/>
      <c r="E295" s="92"/>
      <c r="F295" s="79"/>
      <c r="G295" s="80"/>
    </row>
    <row r="296" spans="1:7" ht="20.25" customHeight="1">
      <c r="A296" s="73"/>
      <c r="B296" s="74"/>
      <c r="C296" s="94"/>
      <c r="D296" s="75"/>
      <c r="E296" s="92"/>
      <c r="F296" s="79"/>
      <c r="G296" s="80"/>
    </row>
    <row r="297" spans="1:7" ht="20.25" customHeight="1">
      <c r="A297" s="73"/>
      <c r="B297" s="74"/>
      <c r="C297" s="94"/>
      <c r="D297" s="75"/>
      <c r="E297" s="92"/>
      <c r="F297" s="79"/>
      <c r="G297" s="80"/>
    </row>
    <row r="298" spans="1:7" ht="20.25" customHeight="1">
      <c r="A298" s="73"/>
      <c r="B298" s="74"/>
      <c r="C298" s="94"/>
      <c r="D298" s="75"/>
      <c r="E298" s="92"/>
      <c r="F298" s="79"/>
      <c r="G298" s="80"/>
    </row>
    <row r="299" spans="1:7" ht="20.25" customHeight="1">
      <c r="A299" s="73"/>
      <c r="B299" s="74"/>
      <c r="C299" s="94"/>
      <c r="D299" s="75"/>
      <c r="E299" s="92"/>
      <c r="F299" s="79"/>
      <c r="G299" s="80"/>
    </row>
    <row r="300" spans="1:7" ht="20.25" customHeight="1">
      <c r="A300" s="73"/>
      <c r="B300" s="74"/>
      <c r="C300" s="94"/>
      <c r="D300" s="75"/>
      <c r="E300" s="92"/>
      <c r="F300" s="79"/>
      <c r="G300" s="80"/>
    </row>
    <row r="301" spans="1:7" ht="20.25" customHeight="1">
      <c r="A301" s="73"/>
      <c r="B301" s="74"/>
      <c r="C301" s="94"/>
      <c r="D301" s="75"/>
      <c r="E301" s="92"/>
      <c r="F301" s="79"/>
      <c r="G301" s="80"/>
    </row>
    <row r="302" spans="1:7" ht="20.25" customHeight="1">
      <c r="A302" s="73"/>
      <c r="B302" s="74"/>
      <c r="C302" s="94"/>
      <c r="D302" s="75"/>
      <c r="E302" s="92"/>
      <c r="F302" s="79"/>
      <c r="G302" s="80"/>
    </row>
    <row r="303" spans="1:7" ht="20.25" customHeight="1">
      <c r="A303" s="73"/>
      <c r="B303" s="74"/>
      <c r="C303" s="94"/>
      <c r="D303" s="75"/>
      <c r="E303" s="92"/>
      <c r="F303" s="79"/>
      <c r="G303" s="80"/>
    </row>
    <row r="304" spans="1:7" ht="20.25" customHeight="1">
      <c r="A304" s="73"/>
      <c r="B304" s="74"/>
      <c r="C304" s="94"/>
      <c r="D304" s="75"/>
      <c r="E304" s="92"/>
      <c r="F304" s="79"/>
      <c r="G304" s="80"/>
    </row>
    <row r="305" spans="1:7" ht="20.25" customHeight="1">
      <c r="A305" s="73"/>
      <c r="B305" s="74"/>
      <c r="C305" s="94"/>
      <c r="D305" s="75"/>
      <c r="E305" s="92"/>
      <c r="F305" s="79"/>
      <c r="G305" s="80"/>
    </row>
    <row r="306" spans="1:7" ht="20.25" customHeight="1">
      <c r="A306" s="73"/>
      <c r="B306" s="74"/>
      <c r="C306" s="94"/>
      <c r="D306" s="75"/>
      <c r="E306" s="92"/>
      <c r="F306" s="79"/>
      <c r="G306" s="80"/>
    </row>
    <row r="307" spans="1:7" ht="20.25" customHeight="1">
      <c r="A307" s="73"/>
      <c r="B307" s="74"/>
      <c r="C307" s="94"/>
      <c r="D307" s="75"/>
      <c r="E307" s="92"/>
      <c r="F307" s="79"/>
      <c r="G307" s="80"/>
    </row>
    <row r="308" spans="1:7" ht="20.25" customHeight="1">
      <c r="A308" s="73"/>
      <c r="B308" s="74"/>
      <c r="C308" s="94"/>
      <c r="D308" s="75"/>
      <c r="E308" s="92"/>
      <c r="F308" s="79"/>
      <c r="G308" s="80"/>
    </row>
    <row r="309" spans="1:7" ht="20.25" customHeight="1">
      <c r="A309" s="73"/>
      <c r="B309" s="74"/>
      <c r="C309" s="94"/>
      <c r="D309" s="75"/>
      <c r="E309" s="92"/>
      <c r="F309" s="79"/>
      <c r="G309" s="80"/>
    </row>
    <row r="310" spans="1:7" ht="20.25" customHeight="1">
      <c r="A310" s="73"/>
      <c r="B310" s="74"/>
      <c r="C310" s="94"/>
      <c r="D310" s="75"/>
      <c r="E310" s="92"/>
      <c r="F310" s="79"/>
      <c r="G310" s="80"/>
    </row>
    <row r="311" spans="1:7" ht="20.25" customHeight="1">
      <c r="A311" s="73"/>
      <c r="B311" s="74"/>
      <c r="C311" s="94"/>
      <c r="D311" s="75"/>
      <c r="E311" s="92"/>
      <c r="F311" s="79"/>
      <c r="G311" s="80"/>
    </row>
    <row r="312" spans="1:7" ht="20.25" customHeight="1">
      <c r="A312" s="73"/>
      <c r="B312" s="74"/>
      <c r="C312" s="94"/>
      <c r="D312" s="75"/>
      <c r="E312" s="92"/>
      <c r="F312" s="79"/>
      <c r="G312" s="80"/>
    </row>
    <row r="313" spans="1:7" ht="20.25" customHeight="1">
      <c r="A313" s="73"/>
      <c r="B313" s="74"/>
      <c r="C313" s="94"/>
      <c r="D313" s="75"/>
      <c r="E313" s="92"/>
      <c r="F313" s="79"/>
      <c r="G313" s="80"/>
    </row>
    <row r="314" spans="1:7" ht="20.25" customHeight="1">
      <c r="A314" s="73"/>
      <c r="B314" s="74"/>
      <c r="C314" s="94"/>
      <c r="D314" s="75"/>
      <c r="E314" s="92"/>
      <c r="F314" s="79"/>
      <c r="G314" s="80"/>
    </row>
    <row r="315" spans="1:7" ht="20.25" customHeight="1">
      <c r="A315" s="73"/>
      <c r="B315" s="74"/>
      <c r="C315" s="94"/>
      <c r="D315" s="75"/>
      <c r="E315" s="92"/>
      <c r="F315" s="79"/>
      <c r="G315" s="80"/>
    </row>
    <row r="316" spans="1:7" ht="20.25" customHeight="1">
      <c r="A316" s="73"/>
      <c r="B316" s="74"/>
      <c r="C316" s="94"/>
      <c r="D316" s="75"/>
      <c r="E316" s="92"/>
      <c r="F316" s="79"/>
      <c r="G316" s="80"/>
    </row>
    <row r="317" spans="1:7" ht="20.25" customHeight="1">
      <c r="A317" s="73"/>
      <c r="B317" s="74"/>
      <c r="C317" s="94"/>
      <c r="D317" s="75"/>
      <c r="E317" s="92"/>
      <c r="F317" s="79"/>
      <c r="G317" s="80"/>
    </row>
    <row r="318" spans="1:7" ht="20.25" customHeight="1">
      <c r="A318" s="73"/>
      <c r="B318" s="74"/>
      <c r="C318" s="94"/>
      <c r="D318" s="75"/>
      <c r="E318" s="92"/>
      <c r="F318" s="79"/>
      <c r="G318" s="80"/>
    </row>
    <row r="319" spans="1:7" ht="20.25" customHeight="1">
      <c r="A319" s="73"/>
      <c r="B319" s="74"/>
      <c r="C319" s="94"/>
      <c r="D319" s="75"/>
      <c r="E319" s="92"/>
      <c r="F319" s="79"/>
      <c r="G319" s="80"/>
    </row>
    <row r="320" spans="1:7" ht="20.25" customHeight="1">
      <c r="A320" s="73"/>
      <c r="B320" s="74"/>
      <c r="C320" s="94"/>
      <c r="D320" s="75"/>
      <c r="E320" s="92"/>
      <c r="F320" s="79"/>
      <c r="G320" s="80"/>
    </row>
    <row r="321" spans="1:7" ht="20.25" customHeight="1">
      <c r="A321" s="73"/>
      <c r="B321" s="74"/>
      <c r="C321" s="94"/>
      <c r="D321" s="75"/>
      <c r="E321" s="92"/>
      <c r="F321" s="79"/>
      <c r="G321" s="80"/>
    </row>
    <row r="322" spans="1:7" ht="20.25" customHeight="1">
      <c r="A322" s="73"/>
      <c r="B322" s="74"/>
      <c r="C322" s="94"/>
      <c r="D322" s="75"/>
      <c r="E322" s="92"/>
      <c r="F322" s="79"/>
      <c r="G322" s="80"/>
    </row>
    <row r="323" spans="1:7" ht="20.25" customHeight="1">
      <c r="A323" s="73"/>
      <c r="B323" s="74"/>
      <c r="C323" s="94"/>
      <c r="D323" s="75"/>
      <c r="E323" s="92"/>
      <c r="F323" s="79"/>
      <c r="G323" s="80"/>
    </row>
    <row r="324" spans="1:7" ht="20.25" customHeight="1">
      <c r="A324" s="73"/>
      <c r="B324" s="74"/>
      <c r="C324" s="94"/>
      <c r="D324" s="75"/>
      <c r="E324" s="92"/>
      <c r="F324" s="79"/>
      <c r="G324" s="80"/>
    </row>
    <row r="325" spans="1:7" ht="20.25" customHeight="1">
      <c r="A325" s="73"/>
      <c r="B325" s="74"/>
      <c r="C325" s="94"/>
      <c r="D325" s="75"/>
      <c r="E325" s="92"/>
      <c r="F325" s="79"/>
      <c r="G325" s="80"/>
    </row>
    <row r="326" spans="1:7" ht="20.25" customHeight="1">
      <c r="A326" s="73"/>
      <c r="B326" s="74"/>
      <c r="C326" s="94"/>
      <c r="D326" s="75"/>
      <c r="E326" s="92"/>
      <c r="F326" s="79"/>
      <c r="G326" s="80"/>
    </row>
    <row r="327" spans="1:7" ht="20.25" customHeight="1">
      <c r="A327" s="73"/>
      <c r="B327" s="74"/>
      <c r="C327" s="94"/>
      <c r="D327" s="75"/>
      <c r="E327" s="92"/>
      <c r="F327" s="79"/>
      <c r="G327" s="80"/>
    </row>
    <row r="328" spans="1:7" ht="20.25" customHeight="1">
      <c r="A328" s="73"/>
      <c r="B328" s="74"/>
      <c r="C328" s="94"/>
      <c r="D328" s="75"/>
      <c r="E328" s="92"/>
      <c r="F328" s="79"/>
      <c r="G328" s="80"/>
    </row>
    <row r="329" spans="1:7" ht="20.25" customHeight="1">
      <c r="A329" s="73"/>
      <c r="B329" s="74"/>
      <c r="C329" s="94"/>
      <c r="D329" s="75"/>
      <c r="E329" s="92"/>
      <c r="F329" s="79"/>
      <c r="G329" s="80"/>
    </row>
    <row r="330" spans="1:7" ht="20.25" customHeight="1">
      <c r="A330" s="73"/>
      <c r="B330" s="74"/>
      <c r="C330" s="94"/>
      <c r="D330" s="75"/>
      <c r="E330" s="92"/>
      <c r="F330" s="79"/>
      <c r="G330" s="80"/>
    </row>
    <row r="331" spans="1:7" ht="20.25" customHeight="1">
      <c r="A331" s="73"/>
      <c r="B331" s="74"/>
      <c r="C331" s="94"/>
      <c r="D331" s="75"/>
      <c r="E331" s="92"/>
      <c r="F331" s="79"/>
      <c r="G331" s="80"/>
    </row>
    <row r="332" spans="1:7" ht="20.25" customHeight="1">
      <c r="A332" s="73"/>
      <c r="B332" s="74"/>
      <c r="C332" s="94"/>
      <c r="D332" s="75"/>
      <c r="E332" s="92"/>
      <c r="F332" s="79"/>
      <c r="G332" s="80"/>
    </row>
    <row r="333" spans="1:7" ht="20.25" customHeight="1">
      <c r="A333" s="73"/>
      <c r="B333" s="74"/>
      <c r="C333" s="94"/>
      <c r="D333" s="75"/>
      <c r="E333" s="92"/>
      <c r="F333" s="79"/>
      <c r="G333" s="80"/>
    </row>
    <row r="334" spans="1:7" ht="20.25" customHeight="1">
      <c r="A334" s="73"/>
      <c r="B334" s="74"/>
      <c r="C334" s="94"/>
      <c r="D334" s="75"/>
      <c r="E334" s="92"/>
      <c r="F334" s="79"/>
      <c r="G334" s="80"/>
    </row>
    <row r="335" spans="1:7" ht="20.25" customHeight="1">
      <c r="A335" s="73"/>
      <c r="B335" s="74"/>
      <c r="C335" s="94"/>
      <c r="D335" s="75"/>
      <c r="E335" s="92"/>
      <c r="F335" s="79"/>
      <c r="G335" s="80"/>
    </row>
    <row r="336" spans="1:7" ht="20.25" customHeight="1">
      <c r="A336" s="73"/>
      <c r="B336" s="74"/>
      <c r="C336" s="94"/>
      <c r="D336" s="75"/>
      <c r="E336" s="92"/>
      <c r="F336" s="79"/>
      <c r="G336" s="80"/>
    </row>
    <row r="337" spans="1:7" ht="20.25" customHeight="1">
      <c r="A337" s="73"/>
      <c r="B337" s="74"/>
      <c r="C337" s="94"/>
      <c r="D337" s="75"/>
      <c r="E337" s="92"/>
      <c r="F337" s="79"/>
      <c r="G337" s="80"/>
    </row>
    <row r="338" spans="1:7" ht="20.25" customHeight="1">
      <c r="A338" s="73"/>
      <c r="B338" s="74"/>
      <c r="C338" s="94"/>
      <c r="D338" s="75"/>
      <c r="E338" s="92"/>
      <c r="F338" s="79"/>
      <c r="G338" s="80"/>
    </row>
    <row r="339" spans="1:7" ht="20.25" customHeight="1">
      <c r="A339" s="73"/>
      <c r="B339" s="74"/>
      <c r="C339" s="94"/>
      <c r="D339" s="75"/>
      <c r="E339" s="92"/>
      <c r="F339" s="79"/>
      <c r="G339" s="80"/>
    </row>
    <row r="340" spans="1:7" ht="20.25" customHeight="1">
      <c r="A340" s="73"/>
      <c r="B340" s="74"/>
      <c r="C340" s="94"/>
      <c r="D340" s="75"/>
      <c r="E340" s="92"/>
      <c r="F340" s="79"/>
      <c r="G340" s="80"/>
    </row>
    <row r="341" spans="1:7" ht="20.25" customHeight="1">
      <c r="A341" s="73"/>
      <c r="B341" s="74"/>
      <c r="C341" s="94"/>
      <c r="D341" s="75"/>
      <c r="E341" s="92"/>
      <c r="F341" s="79"/>
      <c r="G341" s="80"/>
    </row>
    <row r="342" spans="1:7" ht="20.25" customHeight="1">
      <c r="A342" s="73"/>
      <c r="B342" s="74"/>
      <c r="C342" s="94"/>
      <c r="D342" s="75"/>
      <c r="E342" s="92"/>
      <c r="F342" s="79"/>
      <c r="G342" s="80"/>
    </row>
    <row r="343" spans="1:7" ht="20.25" customHeight="1">
      <c r="A343" s="73"/>
      <c r="B343" s="74"/>
      <c r="C343" s="94"/>
      <c r="D343" s="75"/>
      <c r="E343" s="92"/>
      <c r="F343" s="79"/>
      <c r="G343" s="80"/>
    </row>
    <row r="344" spans="1:7" ht="20.25" customHeight="1">
      <c r="A344" s="73"/>
      <c r="B344" s="74"/>
      <c r="C344" s="94"/>
      <c r="D344" s="75"/>
      <c r="E344" s="92"/>
      <c r="F344" s="79"/>
      <c r="G344" s="80"/>
    </row>
    <row r="345" spans="1:7" ht="20.25" customHeight="1">
      <c r="A345" s="73"/>
      <c r="B345" s="74"/>
      <c r="C345" s="94"/>
      <c r="D345" s="75"/>
      <c r="E345" s="92"/>
      <c r="F345" s="79"/>
      <c r="G345" s="80"/>
    </row>
    <row r="346" spans="1:7" ht="20.25" customHeight="1">
      <c r="A346" s="73"/>
      <c r="B346" s="74"/>
      <c r="C346" s="94"/>
      <c r="D346" s="75"/>
      <c r="E346" s="92"/>
      <c r="F346" s="79"/>
      <c r="G346" s="80"/>
    </row>
    <row r="347" spans="1:7" ht="20.25" customHeight="1">
      <c r="A347" s="73"/>
      <c r="B347" s="74"/>
      <c r="C347" s="94"/>
      <c r="D347" s="75"/>
      <c r="E347" s="92"/>
      <c r="F347" s="79"/>
      <c r="G347" s="80"/>
    </row>
    <row r="348" spans="1:7" ht="20.25" customHeight="1">
      <c r="A348" s="73"/>
      <c r="B348" s="74"/>
      <c r="C348" s="94"/>
      <c r="D348" s="75"/>
      <c r="E348" s="92"/>
      <c r="F348" s="79"/>
      <c r="G348" s="80"/>
    </row>
    <row r="349" spans="1:7" ht="20.25" customHeight="1">
      <c r="A349" s="73"/>
      <c r="B349" s="74"/>
      <c r="C349" s="94"/>
      <c r="D349" s="75"/>
      <c r="E349" s="92"/>
      <c r="F349" s="79"/>
      <c r="G349" s="80"/>
    </row>
    <row r="350" spans="1:7" ht="20.25" customHeight="1">
      <c r="A350" s="73"/>
      <c r="B350" s="74"/>
      <c r="C350" s="94"/>
      <c r="D350" s="75"/>
      <c r="E350" s="92"/>
      <c r="F350" s="79"/>
      <c r="G350" s="80"/>
    </row>
    <row r="351" spans="1:7" ht="20.25" customHeight="1">
      <c r="A351" s="73"/>
      <c r="B351" s="74"/>
      <c r="C351" s="94"/>
      <c r="D351" s="75"/>
      <c r="E351" s="92"/>
      <c r="F351" s="79"/>
      <c r="G351" s="80"/>
    </row>
    <row r="352" spans="1:7" ht="20.25" customHeight="1">
      <c r="A352" s="73"/>
      <c r="B352" s="74"/>
      <c r="C352" s="94"/>
      <c r="D352" s="75"/>
      <c r="E352" s="92"/>
      <c r="F352" s="79"/>
      <c r="G352" s="80"/>
    </row>
    <row r="353" spans="1:7" ht="20.25" customHeight="1">
      <c r="A353" s="73"/>
      <c r="B353" s="74"/>
      <c r="C353" s="94"/>
      <c r="D353" s="75"/>
      <c r="E353" s="92"/>
      <c r="F353" s="79"/>
      <c r="G353" s="80"/>
    </row>
    <row r="354" spans="1:7" ht="20.25" customHeight="1">
      <c r="A354" s="73"/>
      <c r="B354" s="74"/>
      <c r="C354" s="94"/>
      <c r="D354" s="75"/>
      <c r="E354" s="92"/>
      <c r="F354" s="79"/>
      <c r="G354" s="80"/>
    </row>
    <row r="355" spans="1:7" ht="20.25" customHeight="1">
      <c r="A355" s="73"/>
      <c r="B355" s="74"/>
      <c r="C355" s="94"/>
      <c r="D355" s="75"/>
      <c r="E355" s="92"/>
      <c r="F355" s="79"/>
      <c r="G355" s="80"/>
    </row>
    <row r="356" spans="1:7" ht="20.25" customHeight="1">
      <c r="A356" s="73"/>
      <c r="B356" s="74"/>
      <c r="C356" s="94"/>
      <c r="D356" s="75"/>
      <c r="E356" s="92"/>
      <c r="F356" s="79"/>
      <c r="G356" s="80"/>
    </row>
    <row r="357" spans="1:7" ht="20.25" customHeight="1">
      <c r="A357" s="73"/>
      <c r="B357" s="74"/>
      <c r="C357" s="94"/>
      <c r="D357" s="75"/>
      <c r="E357" s="92"/>
      <c r="F357" s="79"/>
      <c r="G357" s="80"/>
    </row>
    <row r="358" spans="1:7" ht="20.25" customHeight="1">
      <c r="A358" s="73"/>
      <c r="B358" s="74"/>
      <c r="C358" s="94"/>
      <c r="D358" s="75"/>
      <c r="E358" s="92"/>
      <c r="F358" s="79"/>
      <c r="G358" s="80"/>
    </row>
    <row r="359" spans="1:7" ht="20.25" customHeight="1">
      <c r="A359" s="73"/>
      <c r="B359" s="74"/>
      <c r="C359" s="94"/>
      <c r="D359" s="75"/>
      <c r="E359" s="92"/>
      <c r="F359" s="79"/>
      <c r="G359" s="80"/>
    </row>
    <row r="360" spans="1:7" ht="20.25" customHeight="1">
      <c r="A360" s="73"/>
      <c r="B360" s="74"/>
      <c r="C360" s="94"/>
      <c r="D360" s="75"/>
      <c r="E360" s="92"/>
      <c r="F360" s="79"/>
      <c r="G360" s="80"/>
    </row>
    <row r="361" spans="1:7" ht="20.25" customHeight="1">
      <c r="A361" s="73"/>
      <c r="B361" s="74"/>
      <c r="C361" s="94"/>
      <c r="D361" s="75"/>
      <c r="E361" s="92"/>
      <c r="F361" s="79"/>
      <c r="G361" s="80"/>
    </row>
    <row r="362" spans="1:7" ht="20.25" customHeight="1">
      <c r="A362" s="73"/>
      <c r="B362" s="74"/>
      <c r="C362" s="94"/>
      <c r="D362" s="75"/>
      <c r="E362" s="92"/>
      <c r="F362" s="79"/>
      <c r="G362" s="80"/>
    </row>
    <row r="363" spans="1:7" ht="20.25" customHeight="1">
      <c r="A363" s="73"/>
      <c r="B363" s="74"/>
      <c r="C363" s="94"/>
      <c r="D363" s="75"/>
      <c r="E363" s="92"/>
      <c r="F363" s="79"/>
      <c r="G363" s="80"/>
    </row>
    <row r="364" spans="1:7" ht="20.25" customHeight="1">
      <c r="A364" s="73"/>
      <c r="B364" s="74"/>
      <c r="C364" s="94"/>
      <c r="D364" s="75"/>
      <c r="E364" s="92"/>
      <c r="F364" s="79"/>
      <c r="G364" s="80"/>
    </row>
    <row r="365" spans="1:7" ht="20.25" customHeight="1">
      <c r="A365" s="73"/>
      <c r="B365" s="74"/>
      <c r="C365" s="94"/>
      <c r="D365" s="75"/>
      <c r="E365" s="92"/>
      <c r="F365" s="79"/>
      <c r="G365" s="80"/>
    </row>
    <row r="366" spans="1:7" ht="20.25" customHeight="1">
      <c r="A366" s="73"/>
      <c r="B366" s="74"/>
      <c r="C366" s="94"/>
      <c r="D366" s="75"/>
      <c r="E366" s="92"/>
      <c r="F366" s="79"/>
      <c r="G366" s="80"/>
    </row>
    <row r="367" spans="1:7" ht="20.25" customHeight="1">
      <c r="A367" s="73"/>
      <c r="B367" s="74"/>
      <c r="C367" s="94"/>
      <c r="D367" s="75"/>
      <c r="E367" s="92"/>
      <c r="F367" s="79"/>
      <c r="G367" s="80"/>
    </row>
    <row r="368" spans="1:7" ht="20.25" customHeight="1">
      <c r="A368" s="73"/>
      <c r="B368" s="74"/>
      <c r="C368" s="94"/>
      <c r="D368" s="75"/>
      <c r="E368" s="92"/>
      <c r="F368" s="79"/>
      <c r="G368" s="80"/>
    </row>
    <row r="369" spans="1:7" ht="20.25" customHeight="1">
      <c r="A369" s="73"/>
      <c r="B369" s="74"/>
      <c r="C369" s="94"/>
      <c r="D369" s="75"/>
      <c r="E369" s="92"/>
      <c r="F369" s="79"/>
      <c r="G369" s="80"/>
    </row>
    <row r="370" spans="1:7" ht="20.25" customHeight="1">
      <c r="A370" s="73"/>
      <c r="B370" s="74"/>
      <c r="C370" s="94"/>
      <c r="D370" s="75"/>
      <c r="E370" s="92"/>
      <c r="F370" s="79"/>
      <c r="G370" s="80"/>
    </row>
    <row r="371" spans="1:7" ht="20.25" customHeight="1">
      <c r="A371" s="73"/>
      <c r="B371" s="74"/>
      <c r="C371" s="94"/>
      <c r="D371" s="75"/>
      <c r="E371" s="92"/>
      <c r="F371" s="79"/>
      <c r="G371" s="80"/>
    </row>
    <row r="372" spans="1:7" ht="20.25" customHeight="1">
      <c r="A372" s="73"/>
      <c r="B372" s="74"/>
      <c r="C372" s="94"/>
      <c r="D372" s="75"/>
      <c r="E372" s="92"/>
      <c r="F372" s="79"/>
      <c r="G372" s="80"/>
    </row>
    <row r="373" spans="1:7" ht="20.25" customHeight="1">
      <c r="A373" s="73"/>
      <c r="B373" s="74"/>
      <c r="C373" s="94"/>
      <c r="D373" s="75"/>
      <c r="E373" s="92"/>
      <c r="F373" s="79"/>
      <c r="G373" s="80"/>
    </row>
    <row r="374" spans="1:7" ht="20.25" customHeight="1">
      <c r="A374" s="73"/>
      <c r="B374" s="74"/>
      <c r="C374" s="94"/>
      <c r="D374" s="75"/>
      <c r="E374" s="92"/>
      <c r="F374" s="79"/>
      <c r="G374" s="80"/>
    </row>
    <row r="375" spans="1:7" ht="20.25" customHeight="1">
      <c r="A375" s="73"/>
      <c r="B375" s="74"/>
      <c r="C375" s="94"/>
      <c r="D375" s="75"/>
      <c r="E375" s="92"/>
      <c r="F375" s="79"/>
      <c r="G375" s="80"/>
    </row>
    <row r="376" spans="1:7" ht="20.25" customHeight="1">
      <c r="A376" s="73"/>
      <c r="B376" s="74"/>
      <c r="C376" s="94"/>
      <c r="D376" s="75"/>
      <c r="E376" s="92"/>
      <c r="F376" s="79"/>
      <c r="G376" s="80"/>
    </row>
    <row r="377" spans="1:7" ht="20.25" customHeight="1">
      <c r="A377" s="73"/>
      <c r="B377" s="74"/>
      <c r="C377" s="94"/>
      <c r="D377" s="75"/>
      <c r="E377" s="92"/>
      <c r="F377" s="79"/>
      <c r="G377" s="80"/>
    </row>
    <row r="378" spans="1:7" ht="20.25" customHeight="1">
      <c r="A378" s="73"/>
      <c r="B378" s="74"/>
      <c r="C378" s="94"/>
      <c r="D378" s="75"/>
      <c r="E378" s="92"/>
      <c r="F378" s="79"/>
      <c r="G378" s="80"/>
    </row>
    <row r="379" spans="1:7" ht="20.25" customHeight="1" thickBot="1">
      <c r="A379" s="82"/>
      <c r="B379" s="83"/>
      <c r="C379" s="69"/>
      <c r="D379" s="71"/>
      <c r="E379" s="93"/>
      <c r="F379" s="87"/>
      <c r="G379" s="88"/>
    </row>
    <row r="380" spans="1:7">
      <c r="A380" s="43"/>
      <c r="B380" s="42">
        <f>COUNTA(B5:B379)</f>
        <v>0</v>
      </c>
      <c r="C380" s="42"/>
      <c r="D380" s="42">
        <f>COUNTA(D5:D379)</f>
        <v>0</v>
      </c>
      <c r="E380" s="44"/>
      <c r="F380" s="44"/>
      <c r="G380" s="42"/>
    </row>
    <row r="381" spans="1:7">
      <c r="A381" s="43"/>
      <c r="B381" s="42" t="e">
        <f>#REF!</f>
        <v>#REF!</v>
      </c>
      <c r="C381" s="42"/>
      <c r="D381" s="42" t="e">
        <f>#REF!</f>
        <v>#REF!</v>
      </c>
      <c r="E381" s="44"/>
      <c r="F381" s="44"/>
      <c r="G381" s="42"/>
    </row>
    <row r="382" spans="1:7">
      <c r="A382" s="43"/>
      <c r="B382" s="42" t="e">
        <f>B380-B381</f>
        <v>#REF!</v>
      </c>
      <c r="C382" s="42"/>
      <c r="D382" s="42" t="e">
        <f>D380-D381</f>
        <v>#REF!</v>
      </c>
      <c r="E382" s="44"/>
      <c r="F382" s="44"/>
      <c r="G382" s="42"/>
    </row>
    <row r="383" spans="1:7">
      <c r="A383" s="43"/>
      <c r="B383" s="42" t="e">
        <f>#REF!</f>
        <v>#REF!</v>
      </c>
      <c r="C383" s="42"/>
      <c r="D383" s="42" t="e">
        <f>#REF!</f>
        <v>#REF!</v>
      </c>
      <c r="E383" s="44"/>
      <c r="F383" s="44"/>
      <c r="G383" s="42"/>
    </row>
    <row r="384" spans="1:7">
      <c r="A384" s="43"/>
      <c r="B384" s="42"/>
      <c r="C384" s="42"/>
      <c r="D384" s="42"/>
      <c r="E384" s="44"/>
      <c r="F384" s="44"/>
      <c r="G384" s="42"/>
    </row>
    <row r="385" spans="1:7">
      <c r="A385" s="43"/>
      <c r="B385" s="42" t="s">
        <v>110</v>
      </c>
      <c r="C385" s="42"/>
      <c r="D385" s="42" t="s">
        <v>112</v>
      </c>
      <c r="E385" s="44"/>
      <c r="F385" s="44"/>
      <c r="G385" s="42"/>
    </row>
    <row r="386" spans="1:7">
      <c r="A386" s="43"/>
      <c r="B386" s="42"/>
      <c r="C386" s="42"/>
      <c r="D386" s="42"/>
      <c r="E386" s="44"/>
      <c r="F386" s="44"/>
      <c r="G386" s="89"/>
    </row>
    <row r="387" spans="1:7">
      <c r="A387" s="90"/>
      <c r="B387" s="89"/>
      <c r="C387" s="89"/>
      <c r="D387" s="89"/>
      <c r="E387" s="89"/>
      <c r="F387" s="89"/>
      <c r="G387" s="89"/>
    </row>
    <row r="388" spans="1:7">
      <c r="A388" s="90"/>
      <c r="B388" s="89"/>
      <c r="C388" s="89"/>
      <c r="D388" s="89"/>
      <c r="E388" s="89"/>
      <c r="F388" s="89"/>
      <c r="G388" s="89"/>
    </row>
    <row r="389" spans="1:7">
      <c r="A389" s="90"/>
      <c r="B389" s="89"/>
      <c r="C389" s="89"/>
      <c r="D389" s="89"/>
      <c r="E389" s="89"/>
      <c r="F389" s="89"/>
      <c r="G389" s="89"/>
    </row>
    <row r="390" spans="1:7">
      <c r="A390" s="90"/>
      <c r="B390" s="89"/>
      <c r="C390" s="89"/>
      <c r="D390" s="89"/>
      <c r="E390" s="89"/>
      <c r="F390" s="89"/>
      <c r="G390" s="89"/>
    </row>
    <row r="391" spans="1:7">
      <c r="A391" s="90"/>
      <c r="B391" s="89"/>
      <c r="C391" s="89"/>
      <c r="D391" s="89"/>
      <c r="E391" s="89"/>
      <c r="F391" s="89"/>
      <c r="G391" s="89"/>
    </row>
    <row r="392" spans="1:7">
      <c r="A392" s="90"/>
      <c r="B392" s="89"/>
      <c r="C392" s="89"/>
      <c r="D392" s="89"/>
      <c r="E392" s="89"/>
      <c r="F392" s="89"/>
      <c r="G392" s="89"/>
    </row>
    <row r="393" spans="1:7">
      <c r="A393" s="90"/>
      <c r="B393" s="89"/>
      <c r="C393" s="89"/>
      <c r="D393" s="89"/>
      <c r="E393" s="89"/>
      <c r="F393" s="89"/>
      <c r="G393" s="89"/>
    </row>
    <row r="394" spans="1:7">
      <c r="A394" s="90"/>
      <c r="B394" s="89"/>
      <c r="C394" s="89"/>
      <c r="D394" s="89"/>
      <c r="E394" s="89"/>
      <c r="F394" s="89"/>
      <c r="G394" s="89"/>
    </row>
    <row r="395" spans="1:7">
      <c r="A395" s="90"/>
      <c r="B395" s="89"/>
      <c r="C395" s="89"/>
      <c r="D395" s="89"/>
      <c r="E395" s="89"/>
      <c r="F395" s="89"/>
      <c r="G395" s="89"/>
    </row>
    <row r="396" spans="1:7">
      <c r="A396" s="90"/>
      <c r="B396" s="89"/>
      <c r="C396" s="89"/>
      <c r="D396" s="89"/>
      <c r="E396" s="89"/>
      <c r="F396" s="89"/>
      <c r="G396" s="89"/>
    </row>
    <row r="397" spans="1:7">
      <c r="A397" s="90"/>
      <c r="B397" s="89"/>
      <c r="C397" s="89"/>
      <c r="D397" s="89"/>
      <c r="E397" s="89"/>
      <c r="F397" s="89"/>
      <c r="G397" s="89"/>
    </row>
    <row r="398" spans="1:7">
      <c r="A398" s="90"/>
      <c r="B398" s="89"/>
      <c r="C398" s="89"/>
      <c r="D398" s="89"/>
      <c r="E398" s="89"/>
      <c r="F398" s="89"/>
      <c r="G398" s="89"/>
    </row>
    <row r="399" spans="1:7">
      <c r="A399" s="90"/>
      <c r="B399" s="89"/>
      <c r="C399" s="89"/>
      <c r="D399" s="89"/>
      <c r="E399" s="89"/>
      <c r="F399" s="89"/>
      <c r="G399" s="89"/>
    </row>
    <row r="400" spans="1:7">
      <c r="A400" s="90"/>
      <c r="B400" s="89"/>
      <c r="C400" s="89"/>
      <c r="D400" s="89"/>
      <c r="E400" s="89"/>
      <c r="F400" s="89"/>
      <c r="G400" s="89"/>
    </row>
    <row r="401" spans="1:7">
      <c r="A401" s="90"/>
      <c r="B401" s="89"/>
      <c r="C401" s="89"/>
      <c r="D401" s="89"/>
      <c r="E401" s="89"/>
      <c r="F401" s="89"/>
      <c r="G401" s="89"/>
    </row>
    <row r="402" spans="1:7">
      <c r="A402" s="90"/>
      <c r="B402" s="89"/>
      <c r="C402" s="89"/>
      <c r="D402" s="89"/>
      <c r="E402" s="89"/>
      <c r="F402" s="89"/>
      <c r="G402" s="89"/>
    </row>
    <row r="403" spans="1:7">
      <c r="A403" s="90"/>
      <c r="B403" s="89"/>
      <c r="C403" s="89"/>
      <c r="D403" s="89"/>
      <c r="E403" s="89"/>
      <c r="F403" s="89"/>
      <c r="G403" s="89"/>
    </row>
    <row r="404" spans="1:7">
      <c r="A404" s="90"/>
      <c r="B404" s="89"/>
      <c r="C404" s="89"/>
      <c r="D404" s="89"/>
      <c r="E404" s="89"/>
      <c r="F404" s="89"/>
      <c r="G404" s="89"/>
    </row>
    <row r="405" spans="1:7">
      <c r="A405" s="90"/>
      <c r="B405" s="89"/>
      <c r="C405" s="89"/>
      <c r="D405" s="89"/>
      <c r="E405" s="89"/>
      <c r="F405" s="89"/>
      <c r="G405" s="89"/>
    </row>
    <row r="406" spans="1:7">
      <c r="A406" s="90"/>
      <c r="B406" s="89"/>
      <c r="C406" s="89"/>
      <c r="D406" s="89"/>
      <c r="E406" s="89"/>
      <c r="F406" s="89"/>
      <c r="G406" s="89"/>
    </row>
    <row r="407" spans="1:7">
      <c r="A407" s="90"/>
      <c r="B407" s="89"/>
      <c r="C407" s="89"/>
      <c r="D407" s="89"/>
      <c r="E407" s="89"/>
      <c r="F407" s="89"/>
      <c r="G407" s="89"/>
    </row>
    <row r="408" spans="1:7">
      <c r="A408" s="90"/>
      <c r="B408" s="89"/>
      <c r="C408" s="89"/>
      <c r="D408" s="89"/>
      <c r="E408" s="89"/>
      <c r="F408" s="89"/>
      <c r="G408" s="89"/>
    </row>
    <row r="409" spans="1:7">
      <c r="A409" s="90"/>
      <c r="B409" s="89"/>
      <c r="C409" s="89"/>
      <c r="D409" s="89"/>
      <c r="E409" s="89"/>
      <c r="F409" s="89"/>
      <c r="G409" s="89"/>
    </row>
    <row r="410" spans="1:7">
      <c r="A410" s="90"/>
      <c r="B410" s="89"/>
      <c r="C410" s="89"/>
      <c r="D410" s="89"/>
      <c r="E410" s="89"/>
      <c r="F410" s="89"/>
      <c r="G410" s="89"/>
    </row>
    <row r="411" spans="1:7">
      <c r="A411" s="90"/>
      <c r="B411" s="89"/>
      <c r="C411" s="89"/>
      <c r="D411" s="89"/>
      <c r="E411" s="89"/>
      <c r="F411" s="89"/>
      <c r="G411" s="89"/>
    </row>
    <row r="412" spans="1:7">
      <c r="A412" s="90"/>
      <c r="B412" s="89"/>
      <c r="C412" s="89"/>
      <c r="D412" s="89"/>
      <c r="E412" s="89"/>
      <c r="F412" s="89"/>
      <c r="G412" s="89"/>
    </row>
    <row r="413" spans="1:7">
      <c r="A413" s="90"/>
      <c r="B413" s="89"/>
      <c r="C413" s="89"/>
      <c r="D413" s="89"/>
      <c r="E413" s="89"/>
      <c r="F413" s="89"/>
      <c r="G413" s="89"/>
    </row>
    <row r="414" spans="1:7">
      <c r="A414" s="90"/>
      <c r="B414" s="89"/>
      <c r="C414" s="89"/>
      <c r="D414" s="89"/>
      <c r="E414" s="89"/>
      <c r="F414" s="89"/>
      <c r="G414" s="89"/>
    </row>
    <row r="415" spans="1:7">
      <c r="A415" s="90"/>
      <c r="B415" s="89"/>
      <c r="C415" s="89"/>
      <c r="D415" s="89"/>
      <c r="E415" s="89"/>
      <c r="F415" s="89"/>
      <c r="G415" s="89"/>
    </row>
    <row r="416" spans="1:7">
      <c r="A416" s="90"/>
      <c r="B416" s="89"/>
      <c r="C416" s="89"/>
      <c r="D416" s="89"/>
      <c r="E416" s="89"/>
      <c r="F416" s="89"/>
      <c r="G416" s="89"/>
    </row>
    <row r="417" spans="1:7">
      <c r="A417" s="90"/>
      <c r="B417" s="89"/>
      <c r="C417" s="89"/>
      <c r="D417" s="89"/>
      <c r="E417" s="89"/>
      <c r="F417" s="89"/>
      <c r="G417" s="89"/>
    </row>
    <row r="418" spans="1:7">
      <c r="A418" s="90"/>
      <c r="B418" s="89"/>
      <c r="C418" s="89"/>
      <c r="D418" s="89"/>
      <c r="E418" s="89"/>
      <c r="F418" s="89"/>
      <c r="G418" s="89"/>
    </row>
    <row r="419" spans="1:7">
      <c r="A419" s="90"/>
      <c r="B419" s="89"/>
      <c r="C419" s="89"/>
      <c r="D419" s="89"/>
      <c r="E419" s="89"/>
      <c r="F419" s="89"/>
      <c r="G419" s="89"/>
    </row>
    <row r="420" spans="1:7">
      <c r="A420" s="90"/>
      <c r="B420" s="89"/>
      <c r="C420" s="89"/>
      <c r="D420" s="89"/>
      <c r="E420" s="89"/>
      <c r="F420" s="89"/>
      <c r="G420" s="89"/>
    </row>
    <row r="421" spans="1:7">
      <c r="A421" s="90"/>
      <c r="B421" s="89"/>
      <c r="C421" s="89"/>
      <c r="D421" s="89"/>
      <c r="E421" s="89"/>
      <c r="F421" s="89"/>
      <c r="G421" s="89"/>
    </row>
    <row r="422" spans="1:7">
      <c r="A422" s="90"/>
      <c r="B422" s="89"/>
      <c r="C422" s="89"/>
      <c r="D422" s="89"/>
      <c r="E422" s="89"/>
      <c r="F422" s="89"/>
      <c r="G422" s="89"/>
    </row>
    <row r="423" spans="1:7">
      <c r="A423" s="90"/>
      <c r="B423" s="89"/>
      <c r="C423" s="89"/>
      <c r="D423" s="89"/>
      <c r="E423" s="89"/>
      <c r="F423" s="89"/>
      <c r="G423" s="89"/>
    </row>
    <row r="424" spans="1:7">
      <c r="A424" s="90"/>
      <c r="B424" s="89"/>
      <c r="C424" s="89"/>
      <c r="D424" s="89"/>
      <c r="E424" s="89"/>
      <c r="F424" s="89"/>
      <c r="G424" s="89"/>
    </row>
    <row r="425" spans="1:7">
      <c r="A425" s="90"/>
      <c r="B425" s="89"/>
      <c r="C425" s="89"/>
      <c r="D425" s="89"/>
      <c r="E425" s="89"/>
      <c r="F425" s="89"/>
      <c r="G425" s="89"/>
    </row>
    <row r="426" spans="1:7">
      <c r="A426" s="90"/>
      <c r="B426" s="89"/>
      <c r="C426" s="89"/>
      <c r="D426" s="89"/>
      <c r="E426" s="89"/>
      <c r="F426" s="89"/>
      <c r="G426" s="89"/>
    </row>
    <row r="427" spans="1:7">
      <c r="A427" s="90"/>
      <c r="B427" s="89"/>
      <c r="C427" s="89"/>
      <c r="D427" s="89"/>
      <c r="E427" s="89"/>
      <c r="F427" s="89"/>
      <c r="G427" s="89"/>
    </row>
    <row r="428" spans="1:7">
      <c r="A428" s="90"/>
      <c r="B428" s="89"/>
      <c r="C428" s="89"/>
      <c r="D428" s="89"/>
      <c r="E428" s="89"/>
      <c r="F428" s="89"/>
      <c r="G428" s="89"/>
    </row>
    <row r="429" spans="1:7">
      <c r="A429" s="90"/>
      <c r="B429" s="89"/>
      <c r="C429" s="89"/>
      <c r="D429" s="89"/>
      <c r="E429" s="89"/>
      <c r="F429" s="89"/>
      <c r="G429" s="89"/>
    </row>
    <row r="430" spans="1:7">
      <c r="A430" s="90"/>
      <c r="B430" s="89"/>
      <c r="C430" s="89"/>
      <c r="D430" s="89"/>
      <c r="E430" s="89"/>
      <c r="F430" s="89"/>
      <c r="G430" s="89"/>
    </row>
    <row r="431" spans="1:7">
      <c r="A431" s="90"/>
      <c r="B431" s="89"/>
      <c r="C431" s="89"/>
      <c r="D431" s="89"/>
      <c r="E431" s="89"/>
      <c r="F431" s="89"/>
      <c r="G431" s="89"/>
    </row>
    <row r="432" spans="1:7">
      <c r="A432" s="90"/>
      <c r="B432" s="89"/>
      <c r="C432" s="89"/>
      <c r="D432" s="89"/>
      <c r="E432" s="89"/>
      <c r="F432" s="89"/>
      <c r="G432" s="89"/>
    </row>
    <row r="433" spans="1:7">
      <c r="A433" s="90"/>
      <c r="B433" s="89"/>
      <c r="C433" s="89"/>
      <c r="D433" s="89"/>
      <c r="E433" s="89"/>
      <c r="F433" s="89"/>
      <c r="G433" s="89"/>
    </row>
    <row r="434" spans="1:7">
      <c r="A434" s="90"/>
      <c r="B434" s="89"/>
      <c r="C434" s="89"/>
      <c r="D434" s="89"/>
      <c r="E434" s="89"/>
      <c r="F434" s="89"/>
      <c r="G434" s="89"/>
    </row>
    <row r="435" spans="1:7">
      <c r="A435" s="90"/>
      <c r="B435" s="89"/>
      <c r="C435" s="89"/>
      <c r="D435" s="89"/>
      <c r="E435" s="89"/>
      <c r="F435" s="89"/>
      <c r="G435" s="89"/>
    </row>
    <row r="436" spans="1:7">
      <c r="A436" s="90"/>
      <c r="B436" s="89"/>
      <c r="C436" s="89"/>
      <c r="D436" s="89"/>
      <c r="E436" s="89"/>
      <c r="F436" s="89"/>
      <c r="G436" s="89"/>
    </row>
    <row r="437" spans="1:7">
      <c r="A437" s="90"/>
      <c r="B437" s="89"/>
      <c r="C437" s="89"/>
      <c r="D437" s="89"/>
      <c r="E437" s="89"/>
      <c r="F437" s="89"/>
      <c r="G437" s="89"/>
    </row>
    <row r="438" spans="1:7">
      <c r="A438" s="90"/>
      <c r="B438" s="89"/>
      <c r="C438" s="89"/>
      <c r="D438" s="89"/>
      <c r="E438" s="89"/>
      <c r="F438" s="89"/>
      <c r="G438" s="89"/>
    </row>
    <row r="439" spans="1:7">
      <c r="A439" s="90"/>
      <c r="B439" s="89"/>
      <c r="C439" s="89"/>
      <c r="D439" s="89"/>
      <c r="E439" s="89"/>
      <c r="F439" s="89"/>
      <c r="G439" s="89"/>
    </row>
    <row r="440" spans="1:7">
      <c r="A440" s="90"/>
      <c r="B440" s="89"/>
      <c r="C440" s="89"/>
      <c r="D440" s="89"/>
      <c r="E440" s="89"/>
      <c r="F440" s="89"/>
      <c r="G440" s="89"/>
    </row>
    <row r="441" spans="1:7">
      <c r="A441" s="90"/>
      <c r="B441" s="89"/>
      <c r="C441" s="89"/>
      <c r="D441" s="89"/>
      <c r="E441" s="89"/>
      <c r="F441" s="89"/>
      <c r="G441" s="89"/>
    </row>
    <row r="442" spans="1:7">
      <c r="A442" s="90"/>
      <c r="B442" s="89"/>
      <c r="C442" s="89"/>
      <c r="D442" s="89"/>
      <c r="E442" s="89"/>
      <c r="F442" s="89"/>
      <c r="G442" s="89"/>
    </row>
    <row r="443" spans="1:7">
      <c r="A443" s="90"/>
      <c r="B443" s="89"/>
      <c r="C443" s="89"/>
      <c r="D443" s="89"/>
      <c r="E443" s="89"/>
      <c r="F443" s="89"/>
      <c r="G443" s="89"/>
    </row>
    <row r="444" spans="1:7">
      <c r="A444" s="90"/>
      <c r="B444" s="89"/>
      <c r="C444" s="89"/>
      <c r="D444" s="89"/>
      <c r="E444" s="89"/>
      <c r="F444" s="89"/>
      <c r="G444" s="89"/>
    </row>
    <row r="445" spans="1:7">
      <c r="A445" s="90"/>
      <c r="B445" s="89"/>
      <c r="C445" s="89"/>
      <c r="D445" s="89"/>
      <c r="E445" s="89"/>
      <c r="F445" s="89"/>
      <c r="G445" s="89"/>
    </row>
    <row r="446" spans="1:7">
      <c r="A446" s="90"/>
      <c r="B446" s="89"/>
      <c r="C446" s="89"/>
      <c r="D446" s="89"/>
      <c r="E446" s="89"/>
      <c r="F446" s="89"/>
      <c r="G446" s="89"/>
    </row>
    <row r="447" spans="1:7">
      <c r="A447" s="90"/>
      <c r="B447" s="89"/>
      <c r="C447" s="89"/>
      <c r="D447" s="89"/>
      <c r="E447" s="89"/>
      <c r="F447" s="89"/>
      <c r="G447" s="89"/>
    </row>
    <row r="448" spans="1:7">
      <c r="A448" s="90"/>
      <c r="B448" s="89"/>
      <c r="C448" s="89"/>
      <c r="D448" s="89"/>
      <c r="E448" s="89"/>
      <c r="F448" s="89"/>
      <c r="G448" s="89"/>
    </row>
    <row r="449" spans="1:7">
      <c r="A449" s="90"/>
      <c r="B449" s="89"/>
      <c r="C449" s="89"/>
      <c r="D449" s="89"/>
      <c r="E449" s="89"/>
      <c r="F449" s="89"/>
      <c r="G449" s="89"/>
    </row>
    <row r="450" spans="1:7">
      <c r="A450" s="90"/>
      <c r="B450" s="89"/>
      <c r="C450" s="89"/>
      <c r="D450" s="89"/>
      <c r="E450" s="89"/>
      <c r="F450" s="89"/>
      <c r="G450" s="89"/>
    </row>
    <row r="451" spans="1:7">
      <c r="A451" s="90"/>
      <c r="B451" s="89"/>
      <c r="C451" s="89"/>
      <c r="D451" s="89"/>
      <c r="E451" s="89"/>
      <c r="F451" s="89"/>
      <c r="G451" s="89"/>
    </row>
    <row r="452" spans="1:7">
      <c r="A452" s="90"/>
      <c r="B452" s="89"/>
      <c r="C452" s="89"/>
      <c r="D452" s="89"/>
      <c r="E452" s="89"/>
      <c r="F452" s="89"/>
      <c r="G452" s="89"/>
    </row>
    <row r="453" spans="1:7">
      <c r="A453" s="90"/>
      <c r="B453" s="89"/>
      <c r="C453" s="89"/>
      <c r="D453" s="89"/>
      <c r="E453" s="89"/>
      <c r="F453" s="89"/>
      <c r="G453" s="89"/>
    </row>
    <row r="454" spans="1:7">
      <c r="A454" s="90"/>
      <c r="B454" s="89"/>
      <c r="C454" s="89"/>
      <c r="D454" s="89"/>
      <c r="E454" s="89"/>
      <c r="F454" s="89"/>
      <c r="G454" s="89"/>
    </row>
    <row r="455" spans="1:7">
      <c r="A455" s="90"/>
      <c r="B455" s="89"/>
      <c r="C455" s="89"/>
      <c r="D455" s="89"/>
      <c r="E455" s="89"/>
      <c r="F455" s="89"/>
      <c r="G455" s="89"/>
    </row>
    <row r="456" spans="1:7">
      <c r="A456" s="90"/>
      <c r="B456" s="89"/>
      <c r="C456" s="89"/>
      <c r="D456" s="89"/>
      <c r="E456" s="89"/>
      <c r="F456" s="89"/>
      <c r="G456" s="89"/>
    </row>
    <row r="457" spans="1:7">
      <c r="A457" s="90"/>
      <c r="B457" s="89"/>
      <c r="C457" s="89"/>
      <c r="D457" s="89"/>
      <c r="E457" s="89"/>
      <c r="F457" s="89"/>
      <c r="G457" s="89"/>
    </row>
    <row r="458" spans="1:7">
      <c r="A458" s="90"/>
      <c r="B458" s="89"/>
      <c r="C458" s="89"/>
      <c r="D458" s="89"/>
      <c r="E458" s="89"/>
      <c r="F458" s="89"/>
      <c r="G458" s="89"/>
    </row>
    <row r="459" spans="1:7">
      <c r="A459" s="90"/>
      <c r="B459" s="89"/>
      <c r="C459" s="89"/>
      <c r="D459" s="89"/>
      <c r="E459" s="89"/>
      <c r="F459" s="89"/>
      <c r="G459" s="89"/>
    </row>
    <row r="460" spans="1:7">
      <c r="A460" s="90"/>
      <c r="B460" s="89"/>
      <c r="C460" s="89"/>
      <c r="D460" s="89"/>
      <c r="E460" s="89"/>
      <c r="F460" s="89"/>
      <c r="G460" s="89"/>
    </row>
    <row r="461" spans="1:7">
      <c r="A461" s="90"/>
      <c r="B461" s="89"/>
      <c r="C461" s="89"/>
      <c r="D461" s="89"/>
      <c r="E461" s="89"/>
      <c r="F461" s="89"/>
      <c r="G461" s="89"/>
    </row>
    <row r="462" spans="1:7">
      <c r="A462" s="90"/>
      <c r="B462" s="89"/>
      <c r="C462" s="89"/>
      <c r="D462" s="89"/>
      <c r="E462" s="89"/>
      <c r="F462" s="89"/>
      <c r="G462" s="89"/>
    </row>
    <row r="463" spans="1:7">
      <c r="A463" s="90"/>
      <c r="B463" s="89"/>
      <c r="C463" s="89"/>
      <c r="D463" s="89"/>
      <c r="E463" s="89"/>
      <c r="F463" s="89"/>
      <c r="G463" s="89"/>
    </row>
    <row r="464" spans="1:7">
      <c r="A464" s="90"/>
      <c r="B464" s="89"/>
      <c r="C464" s="89"/>
      <c r="D464" s="89"/>
      <c r="E464" s="89"/>
      <c r="F464" s="89"/>
      <c r="G464" s="89"/>
    </row>
    <row r="465" spans="1:7">
      <c r="A465" s="90"/>
      <c r="B465" s="89"/>
      <c r="C465" s="89"/>
      <c r="D465" s="89"/>
      <c r="E465" s="89"/>
      <c r="F465" s="89"/>
      <c r="G465" s="89"/>
    </row>
    <row r="466" spans="1:7">
      <c r="A466" s="90"/>
      <c r="B466" s="89"/>
      <c r="C466" s="89"/>
      <c r="D466" s="89"/>
      <c r="E466" s="89"/>
      <c r="F466" s="89"/>
      <c r="G466" s="89"/>
    </row>
    <row r="467" spans="1:7">
      <c r="A467" s="90"/>
      <c r="B467" s="89"/>
      <c r="C467" s="89"/>
      <c r="D467" s="89"/>
      <c r="E467" s="89"/>
      <c r="F467" s="89"/>
      <c r="G467" s="89"/>
    </row>
    <row r="468" spans="1:7">
      <c r="A468" s="90"/>
      <c r="B468" s="89"/>
      <c r="C468" s="89"/>
      <c r="D468" s="89"/>
      <c r="E468" s="89"/>
      <c r="F468" s="89"/>
      <c r="G468" s="89"/>
    </row>
    <row r="469" spans="1:7">
      <c r="A469" s="90"/>
      <c r="B469" s="89"/>
      <c r="C469" s="89"/>
      <c r="D469" s="89"/>
      <c r="E469" s="89"/>
      <c r="F469" s="89"/>
      <c r="G469" s="89"/>
    </row>
    <row r="470" spans="1:7">
      <c r="A470" s="90"/>
      <c r="B470" s="89"/>
      <c r="C470" s="89"/>
      <c r="D470" s="89"/>
      <c r="E470" s="89"/>
      <c r="F470" s="89"/>
      <c r="G470" s="89"/>
    </row>
    <row r="471" spans="1:7">
      <c r="A471" s="90"/>
      <c r="B471" s="89"/>
      <c r="C471" s="89"/>
      <c r="D471" s="89"/>
      <c r="E471" s="89"/>
      <c r="F471" s="89"/>
      <c r="G471" s="89"/>
    </row>
    <row r="472" spans="1:7">
      <c r="A472" s="90"/>
      <c r="B472" s="89"/>
      <c r="C472" s="89"/>
      <c r="D472" s="89"/>
      <c r="E472" s="89"/>
      <c r="F472" s="89"/>
      <c r="G472" s="89"/>
    </row>
    <row r="473" spans="1:7">
      <c r="A473" s="90"/>
      <c r="B473" s="89"/>
      <c r="C473" s="89"/>
      <c r="D473" s="89"/>
      <c r="E473" s="89"/>
      <c r="F473" s="89"/>
      <c r="G473" s="89"/>
    </row>
    <row r="474" spans="1:7">
      <c r="A474" s="90"/>
      <c r="B474" s="89"/>
      <c r="C474" s="89"/>
      <c r="D474" s="89"/>
      <c r="E474" s="89"/>
      <c r="F474" s="89"/>
      <c r="G474" s="89"/>
    </row>
    <row r="475" spans="1:7">
      <c r="A475" s="90"/>
      <c r="B475" s="89"/>
      <c r="C475" s="89"/>
      <c r="D475" s="89"/>
      <c r="E475" s="89"/>
      <c r="F475" s="89"/>
      <c r="G475" s="89"/>
    </row>
    <row r="476" spans="1:7">
      <c r="A476" s="90"/>
      <c r="B476" s="89"/>
      <c r="C476" s="89"/>
      <c r="D476" s="89"/>
      <c r="E476" s="89"/>
      <c r="F476" s="89"/>
      <c r="G476" s="89"/>
    </row>
    <row r="477" spans="1:7">
      <c r="A477" s="90"/>
      <c r="B477" s="89"/>
      <c r="C477" s="89"/>
      <c r="D477" s="89"/>
      <c r="E477" s="89"/>
      <c r="F477" s="89"/>
      <c r="G477" s="89"/>
    </row>
    <row r="478" spans="1:7">
      <c r="A478" s="90"/>
      <c r="B478" s="89"/>
      <c r="C478" s="89"/>
      <c r="D478" s="89"/>
      <c r="E478" s="89"/>
      <c r="F478" s="89"/>
      <c r="G478" s="89"/>
    </row>
    <row r="479" spans="1:7">
      <c r="A479" s="90"/>
      <c r="B479" s="89"/>
      <c r="C479" s="89"/>
      <c r="D479" s="89"/>
      <c r="E479" s="89"/>
      <c r="F479" s="89"/>
      <c r="G479" s="89"/>
    </row>
    <row r="480" spans="1:7">
      <c r="A480" s="90"/>
      <c r="B480" s="89"/>
      <c r="C480" s="89"/>
      <c r="D480" s="89"/>
      <c r="E480" s="89"/>
      <c r="F480" s="89"/>
      <c r="G480" s="89"/>
    </row>
    <row r="481" spans="1:7">
      <c r="A481" s="90"/>
      <c r="B481" s="89"/>
      <c r="C481" s="89"/>
      <c r="D481" s="89"/>
      <c r="E481" s="89"/>
      <c r="F481" s="89"/>
      <c r="G481" s="89"/>
    </row>
    <row r="482" spans="1:7">
      <c r="A482" s="90"/>
      <c r="B482" s="89"/>
      <c r="C482" s="89"/>
      <c r="D482" s="89"/>
      <c r="E482" s="89"/>
      <c r="F482" s="89"/>
      <c r="G482" s="89"/>
    </row>
    <row r="483" spans="1:7">
      <c r="A483" s="90"/>
      <c r="B483" s="89"/>
      <c r="C483" s="89"/>
      <c r="D483" s="89"/>
      <c r="E483" s="89"/>
      <c r="F483" s="89"/>
      <c r="G483" s="89"/>
    </row>
    <row r="484" spans="1:7">
      <c r="A484" s="90"/>
      <c r="B484" s="89"/>
      <c r="C484" s="89"/>
      <c r="D484" s="89"/>
      <c r="E484" s="89"/>
      <c r="F484" s="89"/>
      <c r="G484" s="89"/>
    </row>
    <row r="485" spans="1:7">
      <c r="A485" s="90"/>
      <c r="B485" s="89"/>
      <c r="C485" s="89"/>
      <c r="D485" s="89"/>
      <c r="E485" s="89"/>
      <c r="F485" s="89"/>
      <c r="G485" s="89"/>
    </row>
    <row r="486" spans="1:7">
      <c r="A486" s="90"/>
      <c r="B486" s="89"/>
      <c r="C486" s="89"/>
      <c r="D486" s="89"/>
      <c r="E486" s="89"/>
      <c r="F486" s="89"/>
      <c r="G486" s="89"/>
    </row>
    <row r="487" spans="1:7">
      <c r="A487" s="90"/>
      <c r="B487" s="89"/>
      <c r="C487" s="89"/>
      <c r="D487" s="89"/>
      <c r="E487" s="89"/>
      <c r="F487" s="89"/>
      <c r="G487" s="89"/>
    </row>
    <row r="488" spans="1:7">
      <c r="A488" s="90"/>
      <c r="B488" s="89"/>
      <c r="C488" s="89"/>
      <c r="D488" s="89"/>
      <c r="E488" s="89"/>
      <c r="F488" s="89"/>
      <c r="G488" s="89"/>
    </row>
    <row r="489" spans="1:7">
      <c r="A489" s="90"/>
      <c r="B489" s="89"/>
      <c r="C489" s="89"/>
      <c r="D489" s="89"/>
      <c r="E489" s="89"/>
      <c r="F489" s="89"/>
      <c r="G489" s="89"/>
    </row>
    <row r="490" spans="1:7">
      <c r="A490" s="90"/>
      <c r="B490" s="89"/>
      <c r="C490" s="89"/>
      <c r="D490" s="89"/>
      <c r="E490" s="89"/>
      <c r="F490" s="89"/>
      <c r="G490" s="89"/>
    </row>
    <row r="491" spans="1:7">
      <c r="A491" s="90"/>
      <c r="B491" s="89"/>
      <c r="C491" s="89"/>
      <c r="D491" s="89"/>
      <c r="E491" s="89"/>
      <c r="F491" s="89"/>
      <c r="G491" s="89"/>
    </row>
    <row r="492" spans="1:7">
      <c r="A492" s="90"/>
      <c r="B492" s="89"/>
      <c r="C492" s="89"/>
      <c r="D492" s="89"/>
      <c r="E492" s="89"/>
      <c r="F492" s="89"/>
      <c r="G492" s="89"/>
    </row>
    <row r="493" spans="1:7">
      <c r="A493" s="90"/>
      <c r="B493" s="89"/>
      <c r="C493" s="89"/>
      <c r="D493" s="89"/>
      <c r="E493" s="89"/>
      <c r="F493" s="89"/>
      <c r="G493" s="89"/>
    </row>
    <row r="494" spans="1:7">
      <c r="A494" s="90"/>
      <c r="B494" s="89"/>
      <c r="C494" s="89"/>
      <c r="D494" s="89"/>
      <c r="E494" s="89"/>
      <c r="F494" s="89"/>
      <c r="G494" s="89"/>
    </row>
    <row r="495" spans="1:7">
      <c r="A495" s="90"/>
      <c r="B495" s="89"/>
      <c r="C495" s="89"/>
      <c r="D495" s="89"/>
      <c r="E495" s="89"/>
      <c r="F495" s="89"/>
      <c r="G495" s="89"/>
    </row>
    <row r="496" spans="1:7">
      <c r="A496" s="90"/>
      <c r="B496" s="89"/>
      <c r="C496" s="89"/>
      <c r="D496" s="89"/>
      <c r="E496" s="89"/>
      <c r="F496" s="89"/>
      <c r="G496" s="89"/>
    </row>
    <row r="497" spans="1:7">
      <c r="A497" s="90"/>
      <c r="B497" s="89"/>
      <c r="C497" s="89"/>
      <c r="D497" s="89"/>
      <c r="E497" s="89"/>
      <c r="F497" s="89"/>
      <c r="G497" s="89"/>
    </row>
    <row r="498" spans="1:7">
      <c r="A498" s="90"/>
      <c r="B498" s="89"/>
      <c r="C498" s="89"/>
      <c r="D498" s="89"/>
      <c r="E498" s="89"/>
      <c r="F498" s="89"/>
      <c r="G498" s="89"/>
    </row>
    <row r="499" spans="1:7">
      <c r="A499" s="90"/>
      <c r="B499" s="89"/>
      <c r="C499" s="89"/>
      <c r="D499" s="89"/>
      <c r="E499" s="89"/>
      <c r="F499" s="89"/>
      <c r="G499" s="89"/>
    </row>
    <row r="500" spans="1:7">
      <c r="A500" s="90"/>
      <c r="B500" s="89"/>
      <c r="C500" s="89"/>
      <c r="D500" s="89"/>
      <c r="E500" s="89"/>
      <c r="F500" s="89"/>
      <c r="G500" s="89"/>
    </row>
    <row r="501" spans="1:7">
      <c r="A501" s="90"/>
      <c r="B501" s="89"/>
      <c r="C501" s="89"/>
      <c r="D501" s="89"/>
      <c r="E501" s="89"/>
      <c r="F501" s="89"/>
      <c r="G501" s="89"/>
    </row>
    <row r="502" spans="1:7">
      <c r="A502" s="90"/>
      <c r="B502" s="89"/>
      <c r="C502" s="89"/>
      <c r="D502" s="89"/>
      <c r="E502" s="89"/>
      <c r="F502" s="89"/>
      <c r="G502" s="89"/>
    </row>
    <row r="503" spans="1:7">
      <c r="A503" s="90"/>
      <c r="B503" s="89"/>
      <c r="C503" s="89"/>
      <c r="D503" s="89"/>
      <c r="E503" s="89"/>
      <c r="F503" s="89"/>
      <c r="G503" s="89"/>
    </row>
    <row r="504" spans="1:7">
      <c r="A504" s="90"/>
      <c r="B504" s="89"/>
      <c r="C504" s="89"/>
      <c r="D504" s="89"/>
      <c r="E504" s="89"/>
      <c r="F504" s="89"/>
      <c r="G504" s="89"/>
    </row>
    <row r="505" spans="1:7">
      <c r="A505" s="90"/>
      <c r="B505" s="89"/>
      <c r="C505" s="89"/>
      <c r="D505" s="89"/>
      <c r="E505" s="89"/>
      <c r="F505" s="89"/>
      <c r="G505" s="89"/>
    </row>
    <row r="506" spans="1:7">
      <c r="A506" s="90"/>
      <c r="B506" s="89"/>
      <c r="C506" s="89"/>
      <c r="D506" s="89"/>
      <c r="E506" s="89"/>
      <c r="F506" s="89"/>
      <c r="G506" s="89"/>
    </row>
    <row r="507" spans="1:7">
      <c r="A507" s="90"/>
      <c r="B507" s="90"/>
      <c r="C507" s="90"/>
      <c r="D507" s="90"/>
      <c r="E507" s="89"/>
      <c r="F507" s="89"/>
      <c r="G507" s="89"/>
    </row>
    <row r="508" spans="1:7">
      <c r="A508" s="90"/>
      <c r="B508" s="90"/>
      <c r="C508" s="90"/>
      <c r="D508" s="90"/>
      <c r="E508" s="89"/>
      <c r="F508" s="89"/>
      <c r="G508" s="89"/>
    </row>
    <row r="509" spans="1:7">
      <c r="A509" s="90"/>
      <c r="B509" s="90"/>
      <c r="C509" s="90"/>
      <c r="D509" s="90"/>
      <c r="E509" s="89"/>
      <c r="F509" s="89"/>
      <c r="G509" s="89"/>
    </row>
    <row r="510" spans="1:7">
      <c r="A510" s="90"/>
      <c r="B510" s="90"/>
      <c r="C510" s="90"/>
      <c r="D510" s="90"/>
      <c r="E510" s="89"/>
      <c r="F510" s="89"/>
      <c r="G510" s="89"/>
    </row>
    <row r="511" spans="1:7">
      <c r="A511" s="90"/>
      <c r="B511" s="90"/>
      <c r="C511" s="90"/>
      <c r="D511" s="90"/>
      <c r="E511" s="89"/>
      <c r="F511" s="89"/>
      <c r="G511" s="89"/>
    </row>
    <row r="512" spans="1:7">
      <c r="A512" s="90"/>
      <c r="B512" s="90"/>
      <c r="C512" s="90"/>
      <c r="D512" s="90"/>
      <c r="E512" s="89"/>
      <c r="F512" s="89"/>
      <c r="G512" s="89"/>
    </row>
    <row r="513" spans="1:7">
      <c r="A513" s="90"/>
      <c r="B513" s="90"/>
      <c r="C513" s="90"/>
      <c r="D513" s="90"/>
      <c r="E513" s="89"/>
      <c r="F513" s="89"/>
      <c r="G513" s="89"/>
    </row>
    <row r="514" spans="1:7">
      <c r="A514" s="90"/>
      <c r="B514" s="90"/>
      <c r="C514" s="90"/>
      <c r="D514" s="90"/>
      <c r="E514" s="89"/>
      <c r="F514" s="89"/>
      <c r="G514" s="89"/>
    </row>
    <row r="515" spans="1:7">
      <c r="A515" s="90"/>
      <c r="B515" s="90"/>
      <c r="C515" s="90"/>
      <c r="D515" s="90"/>
      <c r="E515" s="89"/>
      <c r="F515" s="89"/>
      <c r="G515" s="89"/>
    </row>
    <row r="516" spans="1:7">
      <c r="A516" s="90"/>
      <c r="B516" s="90"/>
      <c r="C516" s="90"/>
      <c r="D516" s="90"/>
      <c r="E516" s="89"/>
      <c r="F516" s="89"/>
      <c r="G516" s="89"/>
    </row>
    <row r="517" spans="1:7">
      <c r="A517" s="90"/>
      <c r="B517" s="90"/>
      <c r="C517" s="90"/>
      <c r="D517" s="90"/>
      <c r="E517" s="89"/>
      <c r="F517" s="89"/>
      <c r="G517" s="89"/>
    </row>
    <row r="518" spans="1:7">
      <c r="A518" s="90"/>
      <c r="B518" s="90"/>
      <c r="C518" s="90"/>
      <c r="D518" s="90"/>
      <c r="E518" s="89"/>
      <c r="F518" s="89"/>
      <c r="G518" s="89"/>
    </row>
    <row r="519" spans="1:7">
      <c r="A519" s="90"/>
      <c r="B519" s="90"/>
      <c r="C519" s="90"/>
      <c r="D519" s="90"/>
      <c r="E519" s="89"/>
      <c r="F519" s="89"/>
      <c r="G519" s="89"/>
    </row>
    <row r="520" spans="1:7">
      <c r="A520" s="90"/>
      <c r="B520" s="90"/>
      <c r="C520" s="90"/>
      <c r="D520" s="90"/>
      <c r="E520" s="89"/>
      <c r="F520" s="89"/>
      <c r="G520" s="89"/>
    </row>
    <row r="521" spans="1:7">
      <c r="A521" s="90"/>
      <c r="B521" s="90"/>
      <c r="C521" s="90"/>
      <c r="D521" s="90"/>
      <c r="E521" s="89"/>
      <c r="F521" s="89"/>
      <c r="G521" s="89"/>
    </row>
    <row r="522" spans="1:7">
      <c r="A522" s="90"/>
      <c r="B522" s="90"/>
      <c r="C522" s="90"/>
      <c r="D522" s="90"/>
      <c r="E522" s="89"/>
      <c r="F522" s="89"/>
      <c r="G522" s="89"/>
    </row>
    <row r="523" spans="1:7">
      <c r="A523" s="90"/>
      <c r="B523" s="90"/>
      <c r="C523" s="90"/>
      <c r="D523" s="90"/>
      <c r="E523" s="89"/>
      <c r="F523" s="89"/>
      <c r="G523" s="89"/>
    </row>
    <row r="524" spans="1:7">
      <c r="A524" s="90"/>
      <c r="B524" s="90"/>
      <c r="C524" s="90"/>
      <c r="D524" s="90"/>
      <c r="E524" s="89"/>
      <c r="F524" s="89"/>
      <c r="G524" s="89"/>
    </row>
    <row r="525" spans="1:7">
      <c r="A525" s="90"/>
      <c r="B525" s="90"/>
      <c r="C525" s="90"/>
      <c r="D525" s="90"/>
      <c r="E525" s="89"/>
      <c r="F525" s="89"/>
      <c r="G525" s="89"/>
    </row>
    <row r="526" spans="1:7">
      <c r="A526" s="90"/>
      <c r="B526" s="90"/>
      <c r="C526" s="90"/>
      <c r="D526" s="90"/>
      <c r="E526" s="89"/>
      <c r="F526" s="89"/>
      <c r="G526" s="89"/>
    </row>
    <row r="527" spans="1:7">
      <c r="A527" s="90"/>
      <c r="B527" s="90"/>
      <c r="C527" s="90"/>
      <c r="D527" s="90"/>
      <c r="E527" s="89"/>
      <c r="F527" s="89"/>
      <c r="G527" s="89"/>
    </row>
    <row r="528" spans="1:7">
      <c r="A528" s="90"/>
      <c r="B528" s="90"/>
      <c r="C528" s="90"/>
      <c r="D528" s="90"/>
      <c r="E528" s="89"/>
      <c r="F528" s="89"/>
      <c r="G528" s="89"/>
    </row>
    <row r="529" spans="1:7">
      <c r="A529" s="90"/>
      <c r="B529" s="90"/>
      <c r="C529" s="90"/>
      <c r="D529" s="90"/>
      <c r="E529" s="89"/>
      <c r="F529" s="89"/>
      <c r="G529" s="89"/>
    </row>
    <row r="530" spans="1:7">
      <c r="A530" s="90"/>
      <c r="B530" s="90"/>
      <c r="C530" s="90"/>
      <c r="D530" s="90"/>
      <c r="E530" s="89"/>
      <c r="F530" s="89"/>
      <c r="G530" s="89"/>
    </row>
    <row r="531" spans="1:7">
      <c r="A531" s="90"/>
      <c r="B531" s="90"/>
      <c r="C531" s="90"/>
      <c r="D531" s="90"/>
      <c r="E531" s="89"/>
      <c r="F531" s="89"/>
      <c r="G531" s="89"/>
    </row>
    <row r="532" spans="1:7">
      <c r="A532" s="90"/>
      <c r="B532" s="90"/>
      <c r="C532" s="90"/>
      <c r="D532" s="90"/>
      <c r="E532" s="89"/>
      <c r="F532" s="89"/>
      <c r="G532" s="89"/>
    </row>
    <row r="533" spans="1:7">
      <c r="A533" s="90"/>
      <c r="B533" s="90"/>
      <c r="C533" s="90"/>
      <c r="D533" s="90"/>
      <c r="E533" s="89"/>
      <c r="F533" s="89"/>
      <c r="G533" s="89"/>
    </row>
    <row r="534" spans="1:7">
      <c r="A534" s="90"/>
      <c r="B534" s="90"/>
      <c r="C534" s="90"/>
      <c r="D534" s="90"/>
      <c r="E534" s="89"/>
      <c r="F534" s="89"/>
      <c r="G534" s="89"/>
    </row>
    <row r="535" spans="1:7">
      <c r="A535" s="90"/>
      <c r="B535" s="90"/>
      <c r="C535" s="90"/>
      <c r="D535" s="90"/>
      <c r="E535" s="89"/>
      <c r="F535" s="89"/>
      <c r="G535" s="89"/>
    </row>
    <row r="536" spans="1:7">
      <c r="A536" s="90"/>
      <c r="B536" s="90"/>
      <c r="C536" s="90"/>
      <c r="D536" s="90"/>
      <c r="E536" s="89"/>
      <c r="F536" s="89"/>
      <c r="G536" s="89"/>
    </row>
    <row r="537" spans="1:7">
      <c r="A537" s="90"/>
      <c r="B537" s="90"/>
      <c r="C537" s="90"/>
      <c r="D537" s="90"/>
      <c r="E537" s="89"/>
      <c r="F537" s="89"/>
      <c r="G537" s="89"/>
    </row>
    <row r="538" spans="1:7">
      <c r="A538" s="90"/>
      <c r="B538" s="90"/>
      <c r="C538" s="90"/>
      <c r="D538" s="90"/>
      <c r="E538" s="89"/>
      <c r="F538" s="89"/>
      <c r="G538" s="89"/>
    </row>
    <row r="539" spans="1:7">
      <c r="A539" s="90"/>
      <c r="B539" s="90"/>
      <c r="C539" s="90"/>
      <c r="D539" s="90"/>
      <c r="E539" s="89"/>
      <c r="F539" s="89"/>
      <c r="G539" s="89"/>
    </row>
    <row r="540" spans="1:7">
      <c r="A540" s="90"/>
      <c r="B540" s="90"/>
      <c r="C540" s="90"/>
      <c r="D540" s="90"/>
      <c r="E540" s="89"/>
      <c r="F540" s="89"/>
      <c r="G540" s="89"/>
    </row>
    <row r="541" spans="1:7">
      <c r="A541" s="90"/>
      <c r="B541" s="90"/>
      <c r="C541" s="90"/>
      <c r="D541" s="90"/>
      <c r="E541" s="89"/>
      <c r="F541" s="89"/>
      <c r="G541" s="89"/>
    </row>
    <row r="542" spans="1:7">
      <c r="A542" s="90"/>
      <c r="B542" s="90"/>
      <c r="C542" s="90"/>
      <c r="D542" s="90"/>
      <c r="E542" s="89"/>
      <c r="F542" s="89"/>
      <c r="G542" s="89"/>
    </row>
    <row r="543" spans="1:7">
      <c r="A543" s="90"/>
      <c r="B543" s="90"/>
      <c r="C543" s="90"/>
      <c r="D543" s="90"/>
      <c r="E543" s="89"/>
      <c r="F543" s="89"/>
      <c r="G543" s="89"/>
    </row>
    <row r="544" spans="1:7">
      <c r="A544" s="90"/>
      <c r="B544" s="90"/>
      <c r="C544" s="90"/>
      <c r="D544" s="90"/>
      <c r="E544" s="89"/>
      <c r="F544" s="89"/>
      <c r="G544" s="89"/>
    </row>
    <row r="545" spans="1:7">
      <c r="A545" s="90"/>
      <c r="B545" s="90"/>
      <c r="C545" s="90"/>
      <c r="D545" s="90"/>
      <c r="E545" s="89"/>
      <c r="F545" s="89"/>
      <c r="G545" s="89"/>
    </row>
    <row r="546" spans="1:7">
      <c r="A546" s="90"/>
      <c r="B546" s="90"/>
      <c r="C546" s="90"/>
      <c r="D546" s="90"/>
      <c r="E546" s="89"/>
      <c r="F546" s="89"/>
      <c r="G546" s="89"/>
    </row>
    <row r="547" spans="1:7">
      <c r="A547" s="90"/>
      <c r="B547" s="90"/>
      <c r="C547" s="90"/>
      <c r="D547" s="90"/>
      <c r="E547" s="89"/>
      <c r="F547" s="89"/>
      <c r="G547" s="89"/>
    </row>
    <row r="548" spans="1:7">
      <c r="A548" s="90"/>
      <c r="B548" s="90"/>
      <c r="C548" s="90"/>
      <c r="D548" s="90"/>
      <c r="E548" s="89"/>
      <c r="F548" s="89"/>
      <c r="G548" s="89"/>
    </row>
    <row r="549" spans="1:7">
      <c r="A549" s="90"/>
      <c r="B549" s="90"/>
      <c r="C549" s="90"/>
      <c r="D549" s="90"/>
      <c r="E549" s="89"/>
      <c r="F549" s="89"/>
      <c r="G549" s="89"/>
    </row>
    <row r="550" spans="1:7">
      <c r="A550" s="90"/>
      <c r="B550" s="90"/>
      <c r="C550" s="90"/>
      <c r="D550" s="90"/>
      <c r="E550" s="89"/>
      <c r="F550" s="89"/>
      <c r="G550" s="89"/>
    </row>
    <row r="551" spans="1:7">
      <c r="A551" s="90"/>
      <c r="B551" s="90"/>
      <c r="C551" s="90"/>
      <c r="D551" s="90"/>
      <c r="E551" s="89"/>
      <c r="F551" s="89"/>
      <c r="G551" s="89"/>
    </row>
    <row r="552" spans="1:7">
      <c r="A552" s="90"/>
      <c r="B552" s="90"/>
      <c r="C552" s="90"/>
      <c r="D552" s="90"/>
      <c r="E552" s="89"/>
      <c r="F552" s="89"/>
      <c r="G552" s="89"/>
    </row>
    <row r="553" spans="1:7">
      <c r="A553" s="90"/>
      <c r="B553" s="90"/>
      <c r="C553" s="90"/>
      <c r="D553" s="90"/>
      <c r="E553" s="89"/>
      <c r="F553" s="89"/>
      <c r="G553" s="89"/>
    </row>
    <row r="554" spans="1:7">
      <c r="A554" s="90"/>
      <c r="B554" s="90"/>
      <c r="C554" s="90"/>
      <c r="D554" s="90"/>
      <c r="E554" s="89"/>
      <c r="F554" s="89"/>
      <c r="G554" s="89"/>
    </row>
    <row r="555" spans="1:7">
      <c r="A555" s="90"/>
      <c r="B555" s="90"/>
      <c r="C555" s="90"/>
      <c r="D555" s="90"/>
      <c r="E555" s="89"/>
      <c r="F555" s="89"/>
      <c r="G555" s="89"/>
    </row>
    <row r="556" spans="1:7">
      <c r="A556" s="90"/>
      <c r="B556" s="90"/>
      <c r="C556" s="90"/>
      <c r="D556" s="90"/>
      <c r="E556" s="89"/>
      <c r="F556" s="89"/>
      <c r="G556" s="89"/>
    </row>
    <row r="557" spans="1:7">
      <c r="A557" s="90"/>
      <c r="B557" s="90"/>
      <c r="C557" s="90"/>
      <c r="D557" s="90"/>
      <c r="E557" s="89"/>
      <c r="F557" s="89"/>
      <c r="G557" s="89"/>
    </row>
    <row r="558" spans="1:7">
      <c r="A558" s="90"/>
      <c r="B558" s="90"/>
      <c r="C558" s="90"/>
      <c r="D558" s="90"/>
      <c r="E558" s="89"/>
      <c r="F558" s="89"/>
      <c r="G558" s="89"/>
    </row>
    <row r="559" spans="1:7">
      <c r="A559" s="90"/>
      <c r="B559" s="90"/>
      <c r="C559" s="90"/>
      <c r="D559" s="90"/>
      <c r="E559" s="89"/>
      <c r="F559" s="89"/>
      <c r="G559" s="89"/>
    </row>
    <row r="560" spans="1:7">
      <c r="A560" s="90"/>
      <c r="B560" s="90"/>
      <c r="C560" s="90"/>
      <c r="D560" s="90"/>
      <c r="E560" s="89"/>
      <c r="F560" s="89"/>
      <c r="G560" s="89"/>
    </row>
    <row r="561" spans="1:7">
      <c r="A561" s="90"/>
      <c r="B561" s="90"/>
      <c r="C561" s="90"/>
      <c r="D561" s="90"/>
      <c r="E561" s="89"/>
      <c r="F561" s="89"/>
      <c r="G561" s="89"/>
    </row>
    <row r="562" spans="1:7">
      <c r="A562" s="90"/>
      <c r="B562" s="90"/>
      <c r="C562" s="90"/>
      <c r="D562" s="90"/>
      <c r="E562" s="89"/>
      <c r="F562" s="89"/>
      <c r="G562" s="89"/>
    </row>
    <row r="563" spans="1:7">
      <c r="A563" s="90"/>
      <c r="B563" s="90"/>
      <c r="C563" s="90"/>
      <c r="D563" s="90"/>
      <c r="E563" s="89"/>
      <c r="F563" s="89"/>
      <c r="G563" s="89"/>
    </row>
    <row r="564" spans="1:7">
      <c r="A564" s="90"/>
      <c r="B564" s="90"/>
      <c r="C564" s="90"/>
      <c r="D564" s="90"/>
      <c r="E564" s="89"/>
      <c r="F564" s="89"/>
      <c r="G564" s="89"/>
    </row>
    <row r="565" spans="1:7">
      <c r="A565" s="90"/>
      <c r="B565" s="90"/>
      <c r="C565" s="90"/>
      <c r="D565" s="90"/>
      <c r="E565" s="89"/>
      <c r="F565" s="89"/>
      <c r="G565" s="89"/>
    </row>
    <row r="566" spans="1:7">
      <c r="A566" s="90"/>
      <c r="B566" s="90"/>
      <c r="C566" s="90"/>
      <c r="D566" s="90"/>
      <c r="E566" s="89"/>
      <c r="F566" s="89"/>
      <c r="G566" s="89"/>
    </row>
    <row r="567" spans="1:7">
      <c r="A567" s="90"/>
      <c r="B567" s="90"/>
      <c r="C567" s="90"/>
      <c r="D567" s="90"/>
      <c r="E567" s="89"/>
      <c r="F567" s="89"/>
      <c r="G567" s="89"/>
    </row>
    <row r="568" spans="1:7">
      <c r="A568" s="90"/>
      <c r="B568" s="90"/>
      <c r="C568" s="90"/>
      <c r="D568" s="90"/>
      <c r="E568" s="89"/>
      <c r="F568" s="89"/>
      <c r="G568" s="89"/>
    </row>
    <row r="569" spans="1:7">
      <c r="A569" s="90"/>
      <c r="B569" s="90"/>
      <c r="C569" s="90"/>
      <c r="D569" s="90"/>
      <c r="E569" s="89"/>
      <c r="F569" s="89"/>
      <c r="G569" s="89"/>
    </row>
    <row r="570" spans="1:7">
      <c r="A570" s="90"/>
      <c r="B570" s="90"/>
      <c r="C570" s="90"/>
      <c r="D570" s="90"/>
      <c r="E570" s="89"/>
      <c r="F570" s="89"/>
      <c r="G570" s="89"/>
    </row>
    <row r="571" spans="1:7">
      <c r="A571" s="90"/>
      <c r="B571" s="90"/>
      <c r="C571" s="90"/>
      <c r="D571" s="90"/>
      <c r="E571" s="89"/>
      <c r="F571" s="89"/>
      <c r="G571" s="89"/>
    </row>
    <row r="572" spans="1:7">
      <c r="A572" s="90"/>
      <c r="B572" s="90"/>
      <c r="C572" s="90"/>
      <c r="D572" s="90"/>
      <c r="E572" s="89"/>
      <c r="F572" s="89"/>
      <c r="G572" s="89"/>
    </row>
    <row r="573" spans="1:7">
      <c r="A573" s="90"/>
      <c r="B573" s="90"/>
      <c r="C573" s="90"/>
      <c r="D573" s="90"/>
      <c r="E573" s="89"/>
      <c r="F573" s="89"/>
      <c r="G573" s="89"/>
    </row>
    <row r="574" spans="1:7">
      <c r="A574" s="90"/>
      <c r="B574" s="90"/>
      <c r="C574" s="90"/>
      <c r="D574" s="90"/>
      <c r="E574" s="89"/>
      <c r="F574" s="89"/>
      <c r="G574" s="89"/>
    </row>
    <row r="575" spans="1:7">
      <c r="A575" s="90"/>
      <c r="B575" s="90"/>
      <c r="C575" s="90"/>
      <c r="D575" s="90"/>
      <c r="E575" s="89"/>
      <c r="F575" s="89"/>
      <c r="G575" s="89"/>
    </row>
    <row r="576" spans="1:7">
      <c r="A576" s="90"/>
      <c r="B576" s="90"/>
      <c r="C576" s="90"/>
      <c r="D576" s="90"/>
      <c r="E576" s="89"/>
      <c r="F576" s="89"/>
      <c r="G576" s="89"/>
    </row>
    <row r="577" spans="1:7">
      <c r="A577" s="90"/>
      <c r="B577" s="90"/>
      <c r="C577" s="90"/>
      <c r="D577" s="90"/>
      <c r="E577" s="89"/>
      <c r="F577" s="89"/>
      <c r="G577" s="89"/>
    </row>
    <row r="578" spans="1:7">
      <c r="A578" s="90"/>
      <c r="B578" s="90"/>
      <c r="C578" s="90"/>
      <c r="D578" s="90"/>
      <c r="E578" s="89"/>
      <c r="F578" s="89"/>
      <c r="G578" s="89"/>
    </row>
    <row r="579" spans="1:7">
      <c r="A579" s="90"/>
      <c r="B579" s="90"/>
      <c r="C579" s="90"/>
      <c r="D579" s="90"/>
      <c r="E579" s="89"/>
      <c r="F579" s="89"/>
      <c r="G579" s="89"/>
    </row>
    <row r="580" spans="1:7">
      <c r="A580" s="90"/>
      <c r="B580" s="90"/>
      <c r="C580" s="90"/>
      <c r="D580" s="90"/>
      <c r="E580" s="89"/>
      <c r="F580" s="89"/>
      <c r="G580" s="89"/>
    </row>
    <row r="581" spans="1:7">
      <c r="A581" s="90"/>
      <c r="B581" s="90"/>
      <c r="C581" s="90"/>
      <c r="D581" s="90"/>
      <c r="E581" s="89"/>
      <c r="F581" s="89"/>
      <c r="G581" s="89"/>
    </row>
    <row r="582" spans="1:7">
      <c r="A582" s="90"/>
      <c r="B582" s="90"/>
      <c r="C582" s="90"/>
      <c r="D582" s="90"/>
      <c r="E582" s="89"/>
      <c r="F582" s="89"/>
      <c r="G582" s="89"/>
    </row>
    <row r="583" spans="1:7">
      <c r="A583" s="90"/>
      <c r="B583" s="90"/>
      <c r="C583" s="90"/>
      <c r="D583" s="90"/>
      <c r="E583" s="89"/>
      <c r="F583" s="89"/>
      <c r="G583" s="89"/>
    </row>
    <row r="584" spans="1:7">
      <c r="A584" s="90"/>
      <c r="B584" s="90"/>
      <c r="C584" s="90"/>
      <c r="D584" s="90"/>
      <c r="E584" s="89"/>
      <c r="F584" s="89"/>
      <c r="G584" s="89"/>
    </row>
    <row r="585" spans="1:7">
      <c r="A585" s="90"/>
      <c r="B585" s="90"/>
      <c r="C585" s="90"/>
      <c r="D585" s="90"/>
      <c r="E585" s="89"/>
      <c r="F585" s="89"/>
      <c r="G585" s="89"/>
    </row>
    <row r="586" spans="1:7">
      <c r="A586" s="90"/>
      <c r="B586" s="90"/>
      <c r="C586" s="90"/>
      <c r="D586" s="90"/>
      <c r="E586" s="89"/>
      <c r="F586" s="89"/>
      <c r="G586" s="89"/>
    </row>
    <row r="587" spans="1:7">
      <c r="A587" s="90"/>
      <c r="B587" s="90"/>
      <c r="C587" s="90"/>
      <c r="D587" s="90"/>
      <c r="E587" s="89"/>
      <c r="F587" s="89"/>
      <c r="G587" s="89"/>
    </row>
    <row r="588" spans="1:7">
      <c r="A588" s="90"/>
      <c r="B588" s="90"/>
      <c r="C588" s="90"/>
      <c r="D588" s="90"/>
      <c r="E588" s="89"/>
      <c r="F588" s="89"/>
      <c r="G588" s="89"/>
    </row>
    <row r="589" spans="1:7">
      <c r="A589" s="90"/>
      <c r="B589" s="90"/>
      <c r="C589" s="90"/>
      <c r="D589" s="90"/>
      <c r="E589" s="89"/>
      <c r="F589" s="89"/>
      <c r="G589" s="89"/>
    </row>
    <row r="590" spans="1:7">
      <c r="A590" s="90"/>
      <c r="B590" s="90"/>
      <c r="C590" s="90"/>
      <c r="D590" s="90"/>
      <c r="E590" s="89"/>
      <c r="F590" s="89"/>
      <c r="G590" s="89"/>
    </row>
    <row r="591" spans="1:7">
      <c r="A591" s="90"/>
      <c r="B591" s="90"/>
      <c r="C591" s="90"/>
      <c r="D591" s="90"/>
      <c r="E591" s="89"/>
      <c r="F591" s="89"/>
      <c r="G591" s="89"/>
    </row>
    <row r="592" spans="1:7">
      <c r="A592" s="90"/>
      <c r="B592" s="90"/>
      <c r="C592" s="90"/>
      <c r="D592" s="90"/>
      <c r="E592" s="89"/>
      <c r="F592" s="89"/>
      <c r="G592" s="89"/>
    </row>
    <row r="593" spans="1:7">
      <c r="A593" s="90"/>
      <c r="B593" s="90"/>
      <c r="C593" s="90"/>
      <c r="D593" s="90"/>
      <c r="E593" s="89"/>
      <c r="F593" s="89"/>
      <c r="G593" s="89"/>
    </row>
    <row r="594" spans="1:7">
      <c r="A594" s="90"/>
      <c r="B594" s="90"/>
      <c r="C594" s="90"/>
      <c r="D594" s="90"/>
      <c r="E594" s="89"/>
      <c r="F594" s="89"/>
      <c r="G594" s="89"/>
    </row>
    <row r="595" spans="1:7">
      <c r="A595" s="90"/>
      <c r="B595" s="90"/>
      <c r="C595" s="90"/>
      <c r="D595" s="90"/>
      <c r="E595" s="89"/>
      <c r="F595" s="89"/>
      <c r="G595" s="89"/>
    </row>
    <row r="596" spans="1:7">
      <c r="A596" s="90"/>
      <c r="B596" s="90"/>
      <c r="C596" s="90"/>
      <c r="D596" s="90"/>
      <c r="E596" s="89"/>
      <c r="F596" s="89"/>
      <c r="G596" s="89"/>
    </row>
    <row r="597" spans="1:7">
      <c r="A597" s="90"/>
      <c r="B597" s="90"/>
      <c r="C597" s="90"/>
      <c r="D597" s="90"/>
      <c r="E597" s="89"/>
      <c r="F597" s="89"/>
      <c r="G597" s="89"/>
    </row>
    <row r="598" spans="1:7">
      <c r="A598" s="90"/>
      <c r="B598" s="90"/>
      <c r="C598" s="90"/>
      <c r="D598" s="90"/>
      <c r="E598" s="89"/>
      <c r="F598" s="89"/>
      <c r="G598" s="89"/>
    </row>
    <row r="599" spans="1:7">
      <c r="A599" s="90"/>
      <c r="B599" s="90"/>
      <c r="C599" s="90"/>
      <c r="D599" s="90"/>
      <c r="E599" s="89"/>
      <c r="F599" s="89"/>
      <c r="G599" s="89"/>
    </row>
    <row r="600" spans="1:7">
      <c r="A600" s="90"/>
      <c r="B600" s="90"/>
      <c r="C600" s="90"/>
      <c r="D600" s="90"/>
      <c r="E600" s="89"/>
      <c r="F600" s="89"/>
      <c r="G600" s="89"/>
    </row>
    <row r="601" spans="1:7">
      <c r="A601" s="90"/>
      <c r="B601" s="90"/>
      <c r="C601" s="90"/>
      <c r="D601" s="90"/>
      <c r="E601" s="89"/>
      <c r="F601" s="89"/>
      <c r="G601" s="89"/>
    </row>
    <row r="602" spans="1:7">
      <c r="A602" s="90"/>
      <c r="B602" s="90"/>
      <c r="C602" s="90"/>
      <c r="D602" s="90"/>
      <c r="E602" s="89"/>
      <c r="F602" s="89"/>
      <c r="G602" s="89"/>
    </row>
    <row r="603" spans="1:7">
      <c r="A603" s="90"/>
      <c r="B603" s="90"/>
      <c r="C603" s="90"/>
      <c r="D603" s="90"/>
      <c r="E603" s="89"/>
      <c r="F603" s="89"/>
      <c r="G603" s="89"/>
    </row>
    <row r="604" spans="1:7">
      <c r="A604" s="90"/>
      <c r="B604" s="90"/>
      <c r="C604" s="90"/>
      <c r="D604" s="90"/>
      <c r="E604" s="89"/>
      <c r="F604" s="89"/>
      <c r="G604" s="89"/>
    </row>
    <row r="605" spans="1:7">
      <c r="A605" s="90"/>
      <c r="B605" s="90"/>
      <c r="C605" s="90"/>
      <c r="D605" s="90"/>
      <c r="E605" s="89"/>
      <c r="F605" s="89"/>
      <c r="G605" s="89"/>
    </row>
    <row r="606" spans="1:7">
      <c r="A606" s="90"/>
      <c r="B606" s="90"/>
      <c r="C606" s="90"/>
      <c r="D606" s="90"/>
      <c r="E606" s="89"/>
      <c r="F606" s="89"/>
      <c r="G606" s="89"/>
    </row>
    <row r="607" spans="1:7">
      <c r="A607" s="90"/>
      <c r="B607" s="90"/>
      <c r="C607" s="90"/>
      <c r="D607" s="90"/>
      <c r="E607" s="89"/>
      <c r="F607" s="89"/>
      <c r="G607" s="89"/>
    </row>
    <row r="608" spans="1:7">
      <c r="A608" s="90"/>
      <c r="B608" s="90"/>
      <c r="C608" s="90"/>
      <c r="D608" s="90"/>
      <c r="E608" s="89"/>
      <c r="F608" s="89"/>
      <c r="G608" s="89"/>
    </row>
    <row r="609" spans="1:7">
      <c r="A609" s="90"/>
      <c r="B609" s="90"/>
      <c r="C609" s="90"/>
      <c r="D609" s="90"/>
      <c r="E609" s="89"/>
      <c r="F609" s="89"/>
      <c r="G609" s="89"/>
    </row>
    <row r="610" spans="1:7">
      <c r="A610" s="90"/>
      <c r="B610" s="90"/>
      <c r="C610" s="90"/>
      <c r="D610" s="90"/>
      <c r="E610" s="89"/>
      <c r="F610" s="89"/>
      <c r="G610" s="89"/>
    </row>
    <row r="611" spans="1:7">
      <c r="A611" s="90"/>
      <c r="B611" s="90"/>
      <c r="C611" s="90"/>
      <c r="D611" s="90"/>
      <c r="E611" s="89"/>
      <c r="F611" s="89"/>
      <c r="G611" s="89"/>
    </row>
    <row r="612" spans="1:7">
      <c r="A612" s="90"/>
      <c r="B612" s="90"/>
      <c r="C612" s="90"/>
      <c r="D612" s="90"/>
      <c r="E612" s="89"/>
      <c r="F612" s="89"/>
      <c r="G612" s="89"/>
    </row>
    <row r="613" spans="1:7">
      <c r="A613" s="90"/>
      <c r="B613" s="90"/>
      <c r="C613" s="90"/>
      <c r="D613" s="90"/>
      <c r="E613" s="89"/>
      <c r="F613" s="89"/>
      <c r="G613" s="89"/>
    </row>
    <row r="614" spans="1:7">
      <c r="A614" s="90"/>
      <c r="B614" s="90"/>
      <c r="C614" s="90"/>
      <c r="D614" s="90"/>
      <c r="E614" s="89"/>
      <c r="F614" s="89"/>
      <c r="G614" s="89"/>
    </row>
  </sheetData>
  <sheetProtection selectLockedCells="1"/>
  <mergeCells count="8">
    <mergeCell ref="A1:D1"/>
    <mergeCell ref="E3:E4"/>
    <mergeCell ref="B3:B4"/>
    <mergeCell ref="A3:A4"/>
    <mergeCell ref="G3:G4"/>
    <mergeCell ref="C3:C4"/>
    <mergeCell ref="F3:F4"/>
    <mergeCell ref="D3:D4"/>
  </mergeCells>
  <phoneticPr fontId="2"/>
  <pageMargins left="0.2" right="0.26" top="0.55118110236220474" bottom="0.55118110236220474" header="0.51181102362204722" footer="0.51181102362204722"/>
  <pageSetup paperSize="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</sheetPr>
  <dimension ref="A1:H18"/>
  <sheetViews>
    <sheetView topLeftCell="A16" workbookViewId="0">
      <selection activeCell="G18" sqref="G18"/>
    </sheetView>
  </sheetViews>
  <sheetFormatPr defaultRowHeight="13.5"/>
  <cols>
    <col min="1" max="1" width="18.625" customWidth="1"/>
    <col min="5" max="6" width="8.25" customWidth="1"/>
    <col min="7" max="8" width="10.875" customWidth="1"/>
  </cols>
  <sheetData>
    <row r="1" spans="1:8" ht="23.25" customHeight="1">
      <c r="A1" s="710" t="s">
        <v>82</v>
      </c>
      <c r="B1" s="710"/>
      <c r="C1" s="710"/>
      <c r="D1" s="710"/>
      <c r="E1" s="710"/>
      <c r="F1" s="710"/>
      <c r="G1" s="710"/>
      <c r="H1" s="710"/>
    </row>
    <row r="2" spans="1:8" ht="15.75" customHeight="1" thickBot="1">
      <c r="A2" s="18"/>
      <c r="B2" s="18"/>
      <c r="C2" s="18"/>
      <c r="D2" s="18"/>
      <c r="E2" s="18"/>
      <c r="F2" s="18"/>
      <c r="G2" s="18"/>
      <c r="H2" s="18"/>
    </row>
    <row r="3" spans="1:8" ht="41.25" customHeight="1" thickBot="1">
      <c r="A3" s="19" t="s">
        <v>74</v>
      </c>
      <c r="B3" s="719">
        <f>メイン!C3</f>
        <v>0</v>
      </c>
      <c r="C3" s="720"/>
      <c r="D3" s="720"/>
      <c r="E3" s="720"/>
      <c r="F3" s="720"/>
      <c r="G3" s="720"/>
      <c r="H3" s="721"/>
    </row>
    <row r="4" spans="1:8" ht="18" customHeight="1">
      <c r="A4" s="713" t="s">
        <v>81</v>
      </c>
      <c r="B4" s="736" t="s">
        <v>63</v>
      </c>
      <c r="C4" s="737"/>
      <c r="D4" s="737"/>
      <c r="E4" s="737"/>
      <c r="F4" s="738"/>
      <c r="G4" s="730" t="s">
        <v>35</v>
      </c>
      <c r="H4" s="733" t="s">
        <v>62</v>
      </c>
    </row>
    <row r="5" spans="1:8" ht="17.25" customHeight="1">
      <c r="A5" s="714"/>
      <c r="B5" s="717" t="s">
        <v>57</v>
      </c>
      <c r="C5" s="716" t="s">
        <v>58</v>
      </c>
      <c r="D5" s="716"/>
      <c r="E5" s="724" t="s">
        <v>64</v>
      </c>
      <c r="F5" s="725"/>
      <c r="G5" s="731"/>
      <c r="H5" s="734"/>
    </row>
    <row r="6" spans="1:8" ht="21" customHeight="1" thickBot="1">
      <c r="A6" s="715"/>
      <c r="B6" s="718"/>
      <c r="C6" s="17" t="s">
        <v>59</v>
      </c>
      <c r="D6" s="17" t="s">
        <v>61</v>
      </c>
      <c r="E6" s="726"/>
      <c r="F6" s="727"/>
      <c r="G6" s="732"/>
      <c r="H6" s="735"/>
    </row>
    <row r="7" spans="1:8" ht="42.75" customHeight="1">
      <c r="A7" s="529" t="s">
        <v>33</v>
      </c>
      <c r="B7" s="530">
        <f>医!N5</f>
        <v>0</v>
      </c>
      <c r="C7" s="531">
        <f>医!O5</f>
        <v>0</v>
      </c>
      <c r="D7" s="532">
        <f>医!P5</f>
        <v>0</v>
      </c>
      <c r="E7" s="741">
        <f>B7+D7</f>
        <v>0</v>
      </c>
      <c r="F7" s="742" t="e">
        <f>#REF!</f>
        <v>#REF!</v>
      </c>
      <c r="G7" s="533" t="e">
        <f>定員!B6</f>
        <v>#DIV/0!</v>
      </c>
      <c r="H7" s="534" t="e">
        <f>E7/G7</f>
        <v>#DIV/0!</v>
      </c>
    </row>
    <row r="8" spans="1:8" ht="42.75" customHeight="1">
      <c r="A8" s="22" t="s">
        <v>65</v>
      </c>
      <c r="B8" s="23">
        <f>歯!N5</f>
        <v>0</v>
      </c>
      <c r="C8" s="24">
        <f>歯!O5</f>
        <v>0</v>
      </c>
      <c r="D8" s="46">
        <f>歯!P5</f>
        <v>0</v>
      </c>
      <c r="E8" s="728">
        <f>SUM(B8,D8)</f>
        <v>0</v>
      </c>
      <c r="F8" s="729"/>
      <c r="G8" s="25" t="e">
        <f>定員!H6</f>
        <v>#DIV/0!</v>
      </c>
      <c r="H8" s="26" t="e">
        <f>IF(OR(G8=0,G8=""),"",E8/G8)</f>
        <v>#DIV/0!</v>
      </c>
    </row>
    <row r="9" spans="1:8" ht="42.75" customHeight="1">
      <c r="A9" s="22" t="s">
        <v>86</v>
      </c>
      <c r="B9" s="23">
        <f>棟!R401+棟!U401+棟!X401+外!Q201+外!T201+外!W201</f>
        <v>0</v>
      </c>
      <c r="C9" s="24">
        <f>棟!S401+棟!V401+棟!Y401+外!R201+外!U201+外!X201</f>
        <v>0</v>
      </c>
      <c r="D9" s="46">
        <f>棟!T401+棟!W401+棟!Z401+外!S201+外!V201+外!Y201</f>
        <v>0</v>
      </c>
      <c r="E9" s="47">
        <f>B9+D9</f>
        <v>0</v>
      </c>
      <c r="F9" s="722">
        <f>ROUNDDOWN(E9+E10,1)</f>
        <v>0</v>
      </c>
      <c r="G9" s="739" t="e">
        <f>定員!K6</f>
        <v>#DIV/0!</v>
      </c>
      <c r="H9" s="711" t="e">
        <f>F9/G9</f>
        <v>#DIV/0!</v>
      </c>
    </row>
    <row r="10" spans="1:8" ht="42.75" customHeight="1">
      <c r="A10" s="22" t="s">
        <v>87</v>
      </c>
      <c r="B10" s="23">
        <f>棟!AA401+外!Z201</f>
        <v>0</v>
      </c>
      <c r="C10" s="24">
        <f>棟!AB401+外!AA201</f>
        <v>0</v>
      </c>
      <c r="D10" s="46">
        <f>棟!AC401+外!AB201</f>
        <v>0</v>
      </c>
      <c r="E10" s="47">
        <f>B10+D10</f>
        <v>0</v>
      </c>
      <c r="F10" s="723"/>
      <c r="G10" s="740"/>
      <c r="H10" s="712"/>
    </row>
    <row r="11" spans="1:8" ht="42.75" customHeight="1">
      <c r="A11" s="22" t="s">
        <v>113</v>
      </c>
      <c r="B11" s="23">
        <f>棟!U401</f>
        <v>0</v>
      </c>
      <c r="C11" s="24">
        <f>棟!V401</f>
        <v>0</v>
      </c>
      <c r="D11" s="46">
        <f>棟!W401</f>
        <v>0</v>
      </c>
      <c r="E11" s="728">
        <f>ROUNDDOWN(B11+D11,1)</f>
        <v>0</v>
      </c>
      <c r="F11" s="729" t="e">
        <f>#REF!+#REF!+#REF!+#REF!+#REF!+#REF!+#REF!</f>
        <v>#REF!</v>
      </c>
      <c r="G11" s="27" t="s">
        <v>96</v>
      </c>
      <c r="H11" s="28" t="s">
        <v>96</v>
      </c>
    </row>
    <row r="12" spans="1:8" ht="42.75" customHeight="1">
      <c r="A12" s="22" t="s">
        <v>34</v>
      </c>
      <c r="B12" s="23">
        <f>ｺ!X201</f>
        <v>0</v>
      </c>
      <c r="C12" s="24">
        <f>ｺ!Y201</f>
        <v>0</v>
      </c>
      <c r="D12" s="46">
        <f>ｺ!Z201</f>
        <v>0</v>
      </c>
      <c r="E12" s="728">
        <f>ROUNDDOWN(B12+D12,1)</f>
        <v>0</v>
      </c>
      <c r="F12" s="729"/>
      <c r="G12" s="25" t="e">
        <f>定員!N6</f>
        <v>#DIV/0!</v>
      </c>
      <c r="H12" s="26" t="e">
        <f>E12/G12</f>
        <v>#DIV/0!</v>
      </c>
    </row>
    <row r="13" spans="1:8" ht="42.75" customHeight="1">
      <c r="A13" s="22" t="s">
        <v>67</v>
      </c>
      <c r="B13" s="23">
        <f>ｺ!AA201</f>
        <v>0</v>
      </c>
      <c r="C13" s="24">
        <f>ｺ!AB201</f>
        <v>0</v>
      </c>
      <c r="D13" s="46">
        <f>ｺ!AC201</f>
        <v>0</v>
      </c>
      <c r="E13" s="46">
        <f>B13+D13</f>
        <v>0</v>
      </c>
      <c r="F13" s="722">
        <f>ROUNDDOWN(E13+E14,1)</f>
        <v>0</v>
      </c>
      <c r="G13" s="739" t="e">
        <f>定員!Q6</f>
        <v>#DIV/0!</v>
      </c>
      <c r="H13" s="711" t="e">
        <f>IF(OR(G13=0,G13=""),"",E13/G13)</f>
        <v>#DIV/0!</v>
      </c>
    </row>
    <row r="14" spans="1:8" ht="42.75" customHeight="1">
      <c r="A14" s="22" t="s">
        <v>66</v>
      </c>
      <c r="B14" s="20">
        <f>ｺ!AD201</f>
        <v>0</v>
      </c>
      <c r="C14" s="21">
        <f>ｺ!AE201</f>
        <v>0</v>
      </c>
      <c r="D14" s="45">
        <f>ｺ!AF201</f>
        <v>0</v>
      </c>
      <c r="E14" s="46">
        <f>B14+D14</f>
        <v>0</v>
      </c>
      <c r="F14" s="723"/>
      <c r="G14" s="740"/>
      <c r="H14" s="712"/>
    </row>
    <row r="15" spans="1:8" ht="42.75" customHeight="1">
      <c r="A15" s="22" t="s">
        <v>184</v>
      </c>
      <c r="B15" s="23">
        <f>棟!AD401</f>
        <v>0</v>
      </c>
      <c r="C15" s="24">
        <f>棟!AE401</f>
        <v>0</v>
      </c>
      <c r="D15" s="46">
        <f>棟!AF401</f>
        <v>0</v>
      </c>
      <c r="E15" s="728">
        <f>ROUNDDOWN(B15+D15,1)</f>
        <v>0</v>
      </c>
      <c r="F15" s="729"/>
      <c r="G15" s="25" t="e">
        <f>定員!T6</f>
        <v>#DIV/0!</v>
      </c>
      <c r="H15" s="26" t="e">
        <f>IF(OR(G15=0,G15=""),"",E15/G15)</f>
        <v>#DIV/0!</v>
      </c>
    </row>
    <row r="16" spans="1:8" ht="42.75" customHeight="1">
      <c r="A16" s="22" t="s">
        <v>97</v>
      </c>
      <c r="B16" s="23">
        <f>ｺ!AG201</f>
        <v>0</v>
      </c>
      <c r="C16" s="24">
        <f>ｺ!AH201</f>
        <v>0</v>
      </c>
      <c r="D16" s="46">
        <f>ｺ!AI201</f>
        <v>0</v>
      </c>
      <c r="E16" s="728">
        <f>ROUNDDOWN(B16+D16,1)</f>
        <v>0</v>
      </c>
      <c r="F16" s="729"/>
      <c r="G16" s="27" t="s">
        <v>96</v>
      </c>
      <c r="H16" s="28" t="s">
        <v>96</v>
      </c>
    </row>
    <row r="17" spans="1:8" ht="42.75" customHeight="1" thickBot="1">
      <c r="A17" s="535" t="s">
        <v>98</v>
      </c>
      <c r="B17" s="536">
        <f>ｺ!AJ201</f>
        <v>0</v>
      </c>
      <c r="C17" s="537">
        <f>ｺ!AK201</f>
        <v>0</v>
      </c>
      <c r="D17" s="538">
        <f>ｺ!AL201</f>
        <v>0</v>
      </c>
      <c r="E17" s="743">
        <f>ROUNDDOWN(B17+D17,1)</f>
        <v>0</v>
      </c>
      <c r="F17" s="744"/>
      <c r="G17" s="539" t="s">
        <v>96</v>
      </c>
      <c r="H17" s="540" t="s">
        <v>96</v>
      </c>
    </row>
    <row r="18" spans="1:8" ht="36" customHeight="1" thickBot="1">
      <c r="A18" s="997" t="s">
        <v>271</v>
      </c>
      <c r="B18" s="998"/>
      <c r="C18" s="998"/>
      <c r="D18" s="998"/>
      <c r="E18" s="998"/>
      <c r="F18" s="999"/>
      <c r="G18" s="1000" t="s">
        <v>272</v>
      </c>
      <c r="H18" s="1001" t="s">
        <v>273</v>
      </c>
    </row>
  </sheetData>
  <sheetProtection sheet="1" selectLockedCells="1"/>
  <mergeCells count="23">
    <mergeCell ref="A18:F18"/>
    <mergeCell ref="E16:F16"/>
    <mergeCell ref="E17:F17"/>
    <mergeCell ref="E15:F15"/>
    <mergeCell ref="H13:H14"/>
    <mergeCell ref="G13:G14"/>
    <mergeCell ref="F13:F14"/>
    <mergeCell ref="E5:F6"/>
    <mergeCell ref="E8:F8"/>
    <mergeCell ref="G4:G6"/>
    <mergeCell ref="H4:H6"/>
    <mergeCell ref="B4:F4"/>
    <mergeCell ref="F9:F10"/>
    <mergeCell ref="G9:G10"/>
    <mergeCell ref="E7:F7"/>
    <mergeCell ref="E12:F12"/>
    <mergeCell ref="E11:F11"/>
    <mergeCell ref="A1:H1"/>
    <mergeCell ref="H9:H10"/>
    <mergeCell ref="A4:A6"/>
    <mergeCell ref="C5:D5"/>
    <mergeCell ref="B5:B6"/>
    <mergeCell ref="B3:H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AL97"/>
  <sheetViews>
    <sheetView zoomScaleNormal="100" workbookViewId="0">
      <selection activeCell="A3" sqref="A2:V3"/>
    </sheetView>
  </sheetViews>
  <sheetFormatPr defaultRowHeight="13.5"/>
  <cols>
    <col min="1" max="1" width="6.25" style="2" customWidth="1"/>
    <col min="2" max="2" width="1.5" style="2" customWidth="1"/>
    <col min="3" max="3" width="5.625" style="2" customWidth="1"/>
    <col min="4" max="5" width="1.5" style="2" customWidth="1"/>
    <col min="6" max="6" width="5.625" style="2" customWidth="1"/>
    <col min="7" max="8" width="1.5" style="2" customWidth="1"/>
    <col min="9" max="9" width="5.625" style="2" customWidth="1"/>
    <col min="10" max="10" width="1.5" style="2" customWidth="1"/>
    <col min="11" max="11" width="1.75" style="2" customWidth="1"/>
    <col min="12" max="12" width="5.625" style="2" customWidth="1"/>
    <col min="13" max="14" width="1.5" style="2" customWidth="1"/>
    <col min="15" max="15" width="5.625" style="2" customWidth="1"/>
    <col min="16" max="17" width="1.5" style="2" customWidth="1"/>
    <col min="18" max="18" width="5.625" style="2" customWidth="1"/>
    <col min="19" max="20" width="1.5" style="2" customWidth="1"/>
    <col min="21" max="21" width="5.625" style="2" customWidth="1"/>
    <col min="22" max="23" width="1.5" style="2" customWidth="1"/>
    <col min="24" max="24" width="5.625" style="2" customWidth="1"/>
    <col min="25" max="26" width="1.5" style="2" customWidth="1"/>
    <col min="27" max="27" width="5.625" style="2" customWidth="1"/>
    <col min="28" max="28" width="1.5" style="2" customWidth="1"/>
    <col min="29" max="29" width="3.5" style="2" customWidth="1"/>
    <col min="30" max="30" width="2.375" style="2" customWidth="1"/>
    <col min="31" max="16384" width="9" style="2"/>
  </cols>
  <sheetData>
    <row r="1" spans="1:31" ht="17.25">
      <c r="A1" s="787" t="s">
        <v>215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</row>
    <row r="2" spans="1:31" ht="9.75" customHeight="1">
      <c r="A2" s="5"/>
      <c r="B2" s="5"/>
      <c r="C2" s="5"/>
      <c r="D2" s="751">
        <f>メイン!C3</f>
        <v>0</v>
      </c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14"/>
      <c r="X2" s="14"/>
      <c r="Y2" s="14"/>
      <c r="Z2" s="14"/>
      <c r="AA2" s="14"/>
      <c r="AB2" s="14"/>
    </row>
    <row r="3" spans="1:31" ht="19.5" customHeight="1">
      <c r="A3" s="750" t="s">
        <v>74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52"/>
      <c r="X3" s="52"/>
      <c r="Y3" s="52"/>
      <c r="Z3" s="52"/>
      <c r="AA3" s="52"/>
      <c r="AB3" s="52"/>
    </row>
    <row r="4" spans="1:31" ht="10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1" s="223" customFormat="1" ht="15.75" customHeight="1">
      <c r="A5" s="318" t="s">
        <v>81</v>
      </c>
      <c r="B5" s="760" t="s">
        <v>33</v>
      </c>
      <c r="C5" s="760"/>
      <c r="D5" s="760"/>
      <c r="E5" s="760"/>
      <c r="F5" s="760"/>
      <c r="G5" s="760"/>
      <c r="H5" s="760" t="s">
        <v>65</v>
      </c>
      <c r="I5" s="760"/>
      <c r="J5" s="760"/>
      <c r="K5" s="760" t="s">
        <v>86</v>
      </c>
      <c r="L5" s="760"/>
      <c r="M5" s="760"/>
      <c r="N5" s="760" t="s">
        <v>13</v>
      </c>
      <c r="O5" s="760"/>
      <c r="P5" s="760"/>
      <c r="Q5" s="760" t="s">
        <v>66</v>
      </c>
      <c r="R5" s="760"/>
      <c r="S5" s="760"/>
      <c r="T5" s="759" t="s">
        <v>184</v>
      </c>
      <c r="U5" s="759"/>
      <c r="V5" s="759"/>
      <c r="W5" s="14"/>
      <c r="X5" s="14"/>
      <c r="Y5" s="14"/>
      <c r="Z5" s="14"/>
      <c r="AA5" s="14"/>
      <c r="AB5" s="14"/>
    </row>
    <row r="6" spans="1:31" s="223" customFormat="1" ht="37.5" customHeight="1">
      <c r="A6" s="319" t="s">
        <v>235</v>
      </c>
      <c r="B6" s="758" t="e">
        <f>V13</f>
        <v>#DIV/0!</v>
      </c>
      <c r="C6" s="758"/>
      <c r="D6" s="758"/>
      <c r="E6" s="758"/>
      <c r="F6" s="758"/>
      <c r="G6" s="758"/>
      <c r="H6" s="755" t="e">
        <f>ROUNDUP(L42,0)</f>
        <v>#DIV/0!</v>
      </c>
      <c r="I6" s="756"/>
      <c r="J6" s="757"/>
      <c r="K6" s="755" t="e">
        <f>R21</f>
        <v>#DIV/0!</v>
      </c>
      <c r="L6" s="756"/>
      <c r="M6" s="757"/>
      <c r="N6" s="755" t="e">
        <f>ROUNDUP(R29,0)</f>
        <v>#DIV/0!</v>
      </c>
      <c r="O6" s="756"/>
      <c r="P6" s="757"/>
      <c r="Q6" s="755" t="e">
        <f>IF(X50&gt;=100,1,0)</f>
        <v>#DIV/0!</v>
      </c>
      <c r="R6" s="756"/>
      <c r="S6" s="757"/>
      <c r="T6" s="755" t="e">
        <f>ROUNDUP(L34,0)</f>
        <v>#DIV/0!</v>
      </c>
      <c r="U6" s="756"/>
      <c r="V6" s="757"/>
      <c r="W6" s="52"/>
      <c r="X6" s="52"/>
      <c r="Y6" s="52"/>
      <c r="Z6" s="52"/>
      <c r="AA6" s="52"/>
      <c r="AB6" s="52"/>
    </row>
    <row r="7" spans="1:31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31">
      <c r="A8" s="5" t="s">
        <v>90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1" s="223" customFormat="1" ht="15.75" customHeight="1">
      <c r="A9" s="307"/>
      <c r="B9" s="312" t="s">
        <v>222</v>
      </c>
      <c r="C9" s="12" t="e">
        <f>C50</f>
        <v>#DIV/0!</v>
      </c>
      <c r="D9" s="745" t="s">
        <v>31</v>
      </c>
      <c r="E9" s="38" t="s">
        <v>223</v>
      </c>
      <c r="F9" s="12" t="e">
        <f>F50</f>
        <v>#DIV/0!</v>
      </c>
      <c r="G9" s="745" t="s">
        <v>31</v>
      </c>
      <c r="H9" s="38" t="s">
        <v>224</v>
      </c>
      <c r="I9" s="12" t="e">
        <f>I50</f>
        <v>#DIV/0!</v>
      </c>
      <c r="J9" s="745" t="s">
        <v>31</v>
      </c>
      <c r="K9" s="38" t="s">
        <v>225</v>
      </c>
      <c r="L9" s="12" t="e">
        <f>L50</f>
        <v>#DIV/0!</v>
      </c>
      <c r="M9" s="745" t="s">
        <v>31</v>
      </c>
      <c r="N9" s="38" t="s">
        <v>226</v>
      </c>
      <c r="O9" s="12" t="e">
        <f>O50</f>
        <v>#DIV/0!</v>
      </c>
      <c r="P9" s="745" t="s">
        <v>31</v>
      </c>
      <c r="Q9" s="38"/>
      <c r="R9" s="12" t="e">
        <f>R50</f>
        <v>#DIV/0!</v>
      </c>
      <c r="T9" s="38" t="s">
        <v>227</v>
      </c>
      <c r="U9" s="12" t="e">
        <f>F53</f>
        <v>#DIV/0!</v>
      </c>
      <c r="W9" s="38" t="s">
        <v>261</v>
      </c>
      <c r="X9" s="12" t="e">
        <f>I53</f>
        <v>#DIV/0!</v>
      </c>
      <c r="Y9" s="5"/>
      <c r="Z9" s="5"/>
      <c r="AA9" s="5"/>
      <c r="AB9" s="5"/>
    </row>
    <row r="10" spans="1:31" s="223" customFormat="1" ht="15.75" customHeight="1">
      <c r="A10" s="307"/>
      <c r="B10" s="307"/>
      <c r="C10" s="39">
        <v>1</v>
      </c>
      <c r="D10" s="745"/>
      <c r="E10" s="40"/>
      <c r="F10" s="39">
        <v>3</v>
      </c>
      <c r="G10" s="745"/>
      <c r="H10" s="40"/>
      <c r="I10" s="39">
        <v>3</v>
      </c>
      <c r="J10" s="745"/>
      <c r="K10" s="40"/>
      <c r="L10" s="39">
        <v>1</v>
      </c>
      <c r="M10" s="745"/>
      <c r="N10" s="40"/>
      <c r="O10" s="39">
        <v>1</v>
      </c>
      <c r="P10" s="745"/>
      <c r="Q10" s="40"/>
      <c r="R10" s="39">
        <v>6</v>
      </c>
      <c r="T10" s="40"/>
      <c r="U10" s="39">
        <v>5</v>
      </c>
      <c r="W10" s="40"/>
      <c r="X10" s="39">
        <v>2.5</v>
      </c>
      <c r="Y10" s="5"/>
      <c r="Z10" s="5"/>
      <c r="AA10" s="5"/>
      <c r="AB10" s="5"/>
    </row>
    <row r="11" spans="1:31" s="3" customFormat="1" ht="15.75" customHeight="1">
      <c r="A11" s="308" t="s">
        <v>195</v>
      </c>
      <c r="B11" s="782" t="s">
        <v>194</v>
      </c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5"/>
      <c r="Z11" s="5"/>
      <c r="AA11" s="5"/>
      <c r="AB11" s="5"/>
    </row>
    <row r="12" spans="1:31" s="3" customFormat="1" ht="9" customHeight="1">
      <c r="A12" s="228"/>
      <c r="B12" s="228"/>
      <c r="C12" s="230"/>
      <c r="D12" s="229"/>
      <c r="E12" s="230"/>
      <c r="F12" s="230"/>
      <c r="G12" s="229"/>
      <c r="H12" s="230"/>
      <c r="I12" s="230"/>
      <c r="J12" s="229"/>
      <c r="K12" s="230"/>
      <c r="L12" s="230"/>
      <c r="M12" s="229"/>
      <c r="N12" s="229"/>
      <c r="O12" s="231"/>
      <c r="P12" s="232"/>
      <c r="Q12" s="232"/>
      <c r="R12" s="232"/>
      <c r="S12" s="10"/>
      <c r="T12" s="10"/>
      <c r="U12" s="10"/>
      <c r="V12" s="10"/>
      <c r="W12" s="10"/>
      <c r="X12" s="10"/>
      <c r="Y12" s="5"/>
      <c r="Z12" s="5"/>
      <c r="AA12" s="5"/>
      <c r="AB12" s="5"/>
    </row>
    <row r="13" spans="1:31" s="223" customFormat="1" ht="15" customHeight="1">
      <c r="A13" s="313"/>
      <c r="B13" s="314"/>
      <c r="C13" s="784" t="s">
        <v>216</v>
      </c>
      <c r="D13" s="798" t="e">
        <f>ROUNDDOWN(C9/C10,1)+ROUNDDOWN(F9/F10,1)+ROUNDDOWN(I9/I10,1)+ROUNDDOWN(L9/L10,1)+ROUNDDOWN(O9/O10,1)+ROUNDDOWN(R9/R10,1)+ROUNDDOWN(U9/U10,1)+ROUNDDOWN(X9/X10,1)</f>
        <v>#DIV/0!</v>
      </c>
      <c r="E13" s="798"/>
      <c r="F13" s="798"/>
      <c r="G13" s="798"/>
      <c r="H13" s="798"/>
      <c r="I13" s="315"/>
      <c r="J13" s="315"/>
      <c r="L13" s="785">
        <f>IF(COUNTA(基本!$D$14)&gt;=1,2,3)</f>
        <v>3</v>
      </c>
      <c r="M13" s="745" t="s">
        <v>31</v>
      </c>
      <c r="N13" s="38" t="s">
        <v>92</v>
      </c>
      <c r="O13" s="786" t="e">
        <f>D13</f>
        <v>#DIV/0!</v>
      </c>
      <c r="P13" s="786"/>
      <c r="Q13" s="282" t="s">
        <v>32</v>
      </c>
      <c r="R13" s="348">
        <f>IF(COUNTA(基本!$D$14)&gt;=1,36,52)</f>
        <v>52</v>
      </c>
      <c r="T13" s="745"/>
      <c r="U13" s="745" t="s">
        <v>91</v>
      </c>
      <c r="V13" s="777" t="e">
        <f>AE13/O14+L13</f>
        <v>#DIV/0!</v>
      </c>
      <c r="W13" s="777"/>
      <c r="X13" s="777"/>
      <c r="Y13" s="5"/>
      <c r="Z13" s="5"/>
      <c r="AA13" s="5"/>
      <c r="AB13" s="5"/>
      <c r="AE13" s="324" t="e">
        <f>IF(O13&lt;R13,0,O13-R13)</f>
        <v>#DIV/0!</v>
      </c>
    </row>
    <row r="14" spans="1:31" s="223" customFormat="1" ht="15" customHeight="1">
      <c r="A14" s="313"/>
      <c r="B14" s="314"/>
      <c r="C14" s="745"/>
      <c r="D14" s="798"/>
      <c r="E14" s="798"/>
      <c r="F14" s="798"/>
      <c r="G14" s="798"/>
      <c r="H14" s="798"/>
      <c r="I14" s="315"/>
      <c r="J14" s="315"/>
      <c r="L14" s="785"/>
      <c r="M14" s="745"/>
      <c r="N14" s="283"/>
      <c r="O14" s="754">
        <v>16</v>
      </c>
      <c r="P14" s="754"/>
      <c r="Q14" s="754"/>
      <c r="R14" s="754"/>
      <c r="T14" s="745"/>
      <c r="U14" s="745"/>
      <c r="V14" s="777"/>
      <c r="W14" s="777"/>
      <c r="X14" s="777"/>
      <c r="Y14" s="5"/>
      <c r="Z14" s="5"/>
      <c r="AA14" s="5"/>
      <c r="AB14" s="5"/>
    </row>
    <row r="15" spans="1:31" ht="16.5" customHeight="1">
      <c r="A15" s="14"/>
      <c r="B15" s="14"/>
      <c r="C15" s="15"/>
      <c r="D15" s="15"/>
      <c r="E15" s="14"/>
      <c r="F15" s="14"/>
      <c r="G15" s="14"/>
      <c r="H15" s="14"/>
      <c r="I15" s="14"/>
      <c r="J15" s="15"/>
      <c r="K15" s="15"/>
      <c r="L15" s="5"/>
      <c r="M15" s="14"/>
      <c r="N15" s="14"/>
      <c r="O15" s="1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31">
      <c r="A16" s="5" t="s">
        <v>84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8" s="223" customFormat="1" ht="15" customHeight="1">
      <c r="A17" s="41"/>
      <c r="B17" s="38" t="s">
        <v>197</v>
      </c>
      <c r="C17" s="12" t="e">
        <f>C50</f>
        <v>#DIV/0!</v>
      </c>
      <c r="D17" s="745" t="s">
        <v>31</v>
      </c>
      <c r="E17" s="38" t="s">
        <v>198</v>
      </c>
      <c r="F17" s="12" t="e">
        <f>F50</f>
        <v>#DIV/0!</v>
      </c>
      <c r="G17" s="745" t="s">
        <v>31</v>
      </c>
      <c r="H17" s="38" t="s">
        <v>199</v>
      </c>
      <c r="I17" s="12" t="e">
        <f>I50</f>
        <v>#DIV/0!</v>
      </c>
      <c r="J17" s="745" t="s">
        <v>31</v>
      </c>
      <c r="K17" s="38" t="s">
        <v>200</v>
      </c>
      <c r="L17" s="12" t="e">
        <f>L50</f>
        <v>#DIV/0!</v>
      </c>
      <c r="M17" s="745" t="s">
        <v>31</v>
      </c>
      <c r="N17" s="38" t="s">
        <v>229</v>
      </c>
      <c r="O17" s="12" t="e">
        <f>O50</f>
        <v>#DIV/0!</v>
      </c>
      <c r="P17" s="745" t="s">
        <v>31</v>
      </c>
      <c r="Q17" s="38"/>
      <c r="R17" s="12" t="e">
        <f>R50</f>
        <v>#DIV/0!</v>
      </c>
      <c r="S17" s="745" t="s">
        <v>31</v>
      </c>
      <c r="T17" s="38"/>
      <c r="U17" s="12"/>
      <c r="V17" s="745" t="s">
        <v>31</v>
      </c>
      <c r="W17" s="38" t="s">
        <v>267</v>
      </c>
      <c r="X17" s="12" t="e">
        <f>L53</f>
        <v>#DIV/0!</v>
      </c>
      <c r="Y17" s="745" t="s">
        <v>31</v>
      </c>
      <c r="Z17" s="38" t="s">
        <v>210</v>
      </c>
      <c r="AA17" s="12" t="e">
        <f>AA50</f>
        <v>#DIV/0!</v>
      </c>
      <c r="AB17" s="309"/>
      <c r="AL17" s="2"/>
    </row>
    <row r="18" spans="1:38" s="223" customFormat="1" ht="15.75" customHeight="1">
      <c r="A18" s="41"/>
      <c r="B18" s="40"/>
      <c r="C18" s="39">
        <v>3</v>
      </c>
      <c r="D18" s="745"/>
      <c r="E18" s="40"/>
      <c r="F18" s="349">
        <f>IF(COUNTA(基本!#REF!)&gt;=1,6,4)</f>
        <v>6</v>
      </c>
      <c r="G18" s="745"/>
      <c r="H18" s="40"/>
      <c r="I18" s="39">
        <v>4</v>
      </c>
      <c r="J18" s="745"/>
      <c r="K18" s="40"/>
      <c r="L18" s="39">
        <v>4</v>
      </c>
      <c r="M18" s="745"/>
      <c r="N18" s="40"/>
      <c r="O18" s="39">
        <v>3</v>
      </c>
      <c r="P18" s="745"/>
      <c r="Q18" s="40"/>
      <c r="R18" s="39">
        <v>9</v>
      </c>
      <c r="S18" s="745"/>
      <c r="T18" s="40"/>
      <c r="U18" s="39"/>
      <c r="V18" s="745"/>
      <c r="W18" s="40"/>
      <c r="X18" s="39">
        <v>30</v>
      </c>
      <c r="Y18" s="745"/>
      <c r="Z18" s="40"/>
      <c r="AA18" s="39">
        <v>3</v>
      </c>
      <c r="AB18" s="309"/>
    </row>
    <row r="19" spans="1:38" s="223" customFormat="1" ht="15" customHeight="1">
      <c r="A19" s="308" t="s">
        <v>217</v>
      </c>
      <c r="B19" s="783" t="s">
        <v>194</v>
      </c>
      <c r="C19" s="783"/>
      <c r="D19" s="783"/>
      <c r="E19" s="783"/>
      <c r="F19" s="783"/>
      <c r="G19" s="783"/>
      <c r="H19" s="783"/>
      <c r="I19" s="783"/>
      <c r="J19" s="783"/>
      <c r="K19" s="783"/>
      <c r="L19" s="783"/>
      <c r="M19" s="783"/>
      <c r="N19" s="783"/>
      <c r="O19" s="783"/>
      <c r="P19" s="783"/>
      <c r="Q19" s="783"/>
      <c r="R19" s="783"/>
      <c r="S19" s="783"/>
      <c r="T19" s="783"/>
      <c r="U19" s="783"/>
      <c r="V19" s="783"/>
      <c r="W19" s="783"/>
      <c r="X19" s="783"/>
      <c r="Y19" s="279"/>
      <c r="Z19" s="40"/>
      <c r="AA19" s="39"/>
      <c r="AB19" s="309"/>
    </row>
    <row r="20" spans="1:38" s="223" customFormat="1" ht="6" customHeight="1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U20" s="309"/>
      <c r="V20" s="309"/>
      <c r="W20" s="309"/>
      <c r="X20" s="309"/>
      <c r="Y20" s="309"/>
      <c r="Z20" s="309"/>
      <c r="AA20" s="309"/>
      <c r="AB20" s="309"/>
    </row>
    <row r="21" spans="1:38" s="223" customFormat="1" ht="15" customHeight="1">
      <c r="A21" s="309"/>
      <c r="B21" s="309"/>
      <c r="C21" s="309"/>
      <c r="D21" s="800" t="s">
        <v>91</v>
      </c>
      <c r="E21" s="799" t="s">
        <v>92</v>
      </c>
      <c r="F21" s="753" t="e">
        <f>ROUNDDOWN(C17/C18,1)+ROUNDDOWN(F17/F18,1)+ROUNDDOWN(I17/I18,1)+ROUNDDOWN(L17/L18,1)+ROUNDDOWN(O17/O18,1)+ROUNDDOWN(R17/R18,1)+ROUNDDOWN(AA17/AA18,1)</f>
        <v>#DIV/0!</v>
      </c>
      <c r="G21" s="745" t="s">
        <v>31</v>
      </c>
      <c r="H21" s="799" t="s">
        <v>94</v>
      </c>
      <c r="I21" s="776" t="e">
        <f>ROUNDDOWN(X17/X18,1)</f>
        <v>#DIV/0!</v>
      </c>
      <c r="J21" s="781" t="s">
        <v>218</v>
      </c>
      <c r="K21" s="745" t="s">
        <v>219</v>
      </c>
      <c r="L21" s="796" t="e">
        <f>ROUNDUP(F21,0)</f>
        <v>#DIV/0!</v>
      </c>
      <c r="M21" s="745" t="s">
        <v>31</v>
      </c>
      <c r="N21" s="745" t="s">
        <v>220</v>
      </c>
      <c r="O21" s="796" t="e">
        <f>ROUNDUP(I21,0)</f>
        <v>#DIV/0!</v>
      </c>
      <c r="P21" s="745" t="s">
        <v>218</v>
      </c>
      <c r="Q21" s="745"/>
      <c r="R21" s="776" t="e">
        <f>L21+O21</f>
        <v>#DIV/0!</v>
      </c>
      <c r="S21" s="776"/>
      <c r="T21" s="776"/>
      <c r="U21" s="309"/>
      <c r="V21" s="309"/>
      <c r="W21" s="309"/>
      <c r="X21" s="309"/>
      <c r="Y21" s="309"/>
      <c r="Z21" s="309"/>
      <c r="AA21" s="309"/>
      <c r="AB21" s="309"/>
    </row>
    <row r="22" spans="1:38" s="223" customFormat="1" ht="15" customHeight="1">
      <c r="A22" s="309"/>
      <c r="B22" s="309"/>
      <c r="C22" s="309"/>
      <c r="D22" s="800"/>
      <c r="E22" s="799"/>
      <c r="F22" s="753"/>
      <c r="G22" s="745"/>
      <c r="H22" s="799"/>
      <c r="I22" s="776"/>
      <c r="J22" s="781"/>
      <c r="K22" s="745"/>
      <c r="L22" s="796"/>
      <c r="M22" s="745"/>
      <c r="N22" s="745"/>
      <c r="O22" s="796"/>
      <c r="P22" s="745"/>
      <c r="Q22" s="745"/>
      <c r="R22" s="776"/>
      <c r="S22" s="776"/>
      <c r="T22" s="776"/>
      <c r="U22" s="309"/>
      <c r="V22" s="309"/>
      <c r="W22" s="309"/>
      <c r="X22" s="309"/>
      <c r="Y22" s="309"/>
      <c r="Z22" s="309"/>
      <c r="AA22" s="309"/>
      <c r="AB22" s="309"/>
    </row>
    <row r="23" spans="1:38" s="223" customFormat="1" ht="3.75" customHeight="1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</row>
    <row r="24" spans="1:38" s="223" customFormat="1" ht="10.5">
      <c r="A24" s="308" t="s">
        <v>221</v>
      </c>
      <c r="B24" s="309" t="s">
        <v>231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</row>
    <row r="25" spans="1:38" s="223" customFormat="1" ht="21.75" customHeight="1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</row>
    <row r="26" spans="1:38" ht="14.25">
      <c r="A26" s="5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E26" s="50"/>
    </row>
    <row r="27" spans="1:38" s="321" customFormat="1" ht="16.5" customHeight="1">
      <c r="A27" s="8"/>
      <c r="B27" s="8" t="s">
        <v>230</v>
      </c>
      <c r="C27" s="8"/>
      <c r="D27" s="8"/>
      <c r="E27" s="8"/>
      <c r="F27" s="8"/>
      <c r="G27" s="8"/>
      <c r="H27" s="8"/>
      <c r="I27" s="8"/>
      <c r="J27" s="8" t="s">
        <v>236</v>
      </c>
      <c r="K27" s="797" t="e">
        <f>X50</f>
        <v>#DIV/0!</v>
      </c>
      <c r="L27" s="797"/>
      <c r="M27" s="8" t="s">
        <v>237</v>
      </c>
      <c r="N27" s="8" t="s">
        <v>238</v>
      </c>
      <c r="O27" s="341" t="e">
        <f>F50</f>
        <v>#DIV/0!</v>
      </c>
      <c r="P27" s="8" t="s">
        <v>237</v>
      </c>
      <c r="Q27" s="8" t="s">
        <v>239</v>
      </c>
      <c r="R27" s="341" t="e">
        <f>I50</f>
        <v>#DIV/0!</v>
      </c>
      <c r="S27" s="8" t="s">
        <v>237</v>
      </c>
      <c r="T27" s="8"/>
      <c r="U27" s="320" t="e">
        <f>R50</f>
        <v>#DIV/0!</v>
      </c>
      <c r="V27" s="8" t="s">
        <v>240</v>
      </c>
      <c r="W27" s="8" t="s">
        <v>241</v>
      </c>
      <c r="X27" s="797" t="e">
        <f>K27-O27-R27-U27</f>
        <v>#DIV/0!</v>
      </c>
      <c r="Y27" s="797"/>
      <c r="Z27" s="797"/>
      <c r="AA27" s="797"/>
      <c r="AB27" s="8"/>
    </row>
    <row r="28" spans="1:38" ht="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8" s="223" customFormat="1" ht="11.25" customHeight="1">
      <c r="A29" s="309"/>
      <c r="B29" s="38" t="s">
        <v>198</v>
      </c>
      <c r="C29" s="12" t="e">
        <f>F50</f>
        <v>#DIV/0!</v>
      </c>
      <c r="D29" s="745" t="s">
        <v>31</v>
      </c>
      <c r="E29" s="38" t="s">
        <v>199</v>
      </c>
      <c r="F29" s="12" t="e">
        <f>I50</f>
        <v>#DIV/0!</v>
      </c>
      <c r="G29" s="745" t="s">
        <v>31</v>
      </c>
      <c r="H29" s="38"/>
      <c r="I29" s="12" t="e">
        <f>R50</f>
        <v>#DIV/0!</v>
      </c>
      <c r="J29" s="745" t="s">
        <v>31</v>
      </c>
      <c r="K29" s="38" t="s">
        <v>92</v>
      </c>
      <c r="L29" s="12" t="e">
        <f>X27</f>
        <v>#DIV/0!</v>
      </c>
      <c r="M29" s="745" t="s">
        <v>31</v>
      </c>
      <c r="N29" s="38" t="s">
        <v>211</v>
      </c>
      <c r="O29" s="12" t="e">
        <f>O53</f>
        <v>#DIV/0!</v>
      </c>
      <c r="P29" s="745" t="s">
        <v>91</v>
      </c>
      <c r="Q29" s="745"/>
      <c r="R29" s="753" t="e">
        <f>ROUNDDOWN(C29/C30,1)+ROUNDDOWN(F29/F30,1)+ROUNDDOWN(I29/I30,1)+ROUNDDOWN(L29/L30,1)+ROUNDDOWN(O29/O30,1)</f>
        <v>#DIV/0!</v>
      </c>
      <c r="S29" s="309"/>
      <c r="T29" s="309"/>
      <c r="U29" s="5"/>
      <c r="V29" s="5"/>
      <c r="W29" s="5"/>
      <c r="X29" s="5"/>
      <c r="Y29" s="5"/>
      <c r="Z29" s="5"/>
      <c r="AA29" s="5"/>
      <c r="AB29" s="5"/>
    </row>
    <row r="30" spans="1:38" s="223" customFormat="1" ht="11.25" customHeight="1">
      <c r="A30" s="309"/>
      <c r="B30" s="40"/>
      <c r="C30" s="39">
        <v>150</v>
      </c>
      <c r="D30" s="745"/>
      <c r="E30" s="40"/>
      <c r="F30" s="39">
        <v>150</v>
      </c>
      <c r="G30" s="745"/>
      <c r="H30" s="40"/>
      <c r="I30" s="39">
        <v>150</v>
      </c>
      <c r="J30" s="745"/>
      <c r="K30" s="40"/>
      <c r="L30" s="39">
        <v>70</v>
      </c>
      <c r="M30" s="745"/>
      <c r="N30" s="40"/>
      <c r="O30" s="39">
        <v>75</v>
      </c>
      <c r="P30" s="745"/>
      <c r="Q30" s="745"/>
      <c r="R30" s="753"/>
      <c r="S30" s="309"/>
      <c r="T30" s="309"/>
      <c r="U30" s="5"/>
      <c r="V30" s="5"/>
      <c r="W30" s="5"/>
      <c r="X30" s="5"/>
      <c r="Y30" s="5"/>
      <c r="Z30" s="5"/>
      <c r="AA30" s="5"/>
      <c r="AB30" s="5"/>
    </row>
    <row r="31" spans="1:38">
      <c r="A31" s="9" t="s">
        <v>93</v>
      </c>
      <c r="B31" s="10" t="s">
        <v>95</v>
      </c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3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>
      <c r="A33" s="5" t="s">
        <v>258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>
      <c r="A34" s="41"/>
      <c r="B34" s="38" t="s">
        <v>232</v>
      </c>
      <c r="C34" s="12" t="e">
        <f>F50</f>
        <v>#DIV/0!</v>
      </c>
      <c r="D34" s="801" t="s">
        <v>233</v>
      </c>
      <c r="E34" s="38"/>
      <c r="F34" s="12" t="e">
        <f>R50</f>
        <v>#DIV/0!</v>
      </c>
      <c r="G34" s="317" t="s">
        <v>234</v>
      </c>
      <c r="H34" s="16"/>
      <c r="I34" s="5"/>
      <c r="J34" s="745" t="s">
        <v>91</v>
      </c>
      <c r="K34" s="745" t="s">
        <v>114</v>
      </c>
      <c r="L34" s="753" t="e">
        <f>ROUNDDOWN(C34/C35+F34*2/F35,1)</f>
        <v>#DIV/0!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>
      <c r="A35" s="41"/>
      <c r="B35" s="40"/>
      <c r="C35" s="349">
        <f>IF(COUNTA(基本!#REF!)&gt;=1,6,4)</f>
        <v>6</v>
      </c>
      <c r="D35" s="801"/>
      <c r="E35" s="40"/>
      <c r="F35" s="754">
        <v>9</v>
      </c>
      <c r="G35" s="754"/>
      <c r="H35" s="754"/>
      <c r="I35" s="5"/>
      <c r="J35" s="745"/>
      <c r="K35" s="745"/>
      <c r="L35" s="75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>
      <c r="A36" s="9" t="s">
        <v>93</v>
      </c>
      <c r="B36" s="10" t="s">
        <v>95</v>
      </c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>
      <c r="A38" s="5" t="s">
        <v>78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>
      <c r="A39" s="5"/>
      <c r="B39" s="10" t="s">
        <v>79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A41" s="5" t="s">
        <v>80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>
      <c r="A42" s="5"/>
      <c r="B42" s="38" t="s">
        <v>207</v>
      </c>
      <c r="C42" s="12" t="e">
        <f>U50</f>
        <v>#DIV/0!</v>
      </c>
      <c r="D42" s="342" t="s">
        <v>237</v>
      </c>
      <c r="E42" s="38"/>
      <c r="F42" s="343">
        <v>16</v>
      </c>
      <c r="G42" s="745" t="s">
        <v>233</v>
      </c>
      <c r="H42" s="745"/>
      <c r="I42" s="747">
        <v>1</v>
      </c>
      <c r="J42" s="745" t="s">
        <v>91</v>
      </c>
      <c r="K42" s="745" t="s">
        <v>263</v>
      </c>
      <c r="L42" s="749" t="e">
        <f>(C42-16)/16+1</f>
        <v>#DIV/0!</v>
      </c>
      <c r="M42" s="752"/>
      <c r="N42" s="11"/>
      <c r="O42" s="11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>
      <c r="A43" s="5"/>
      <c r="B43" s="40"/>
      <c r="C43" s="754">
        <v>16</v>
      </c>
      <c r="D43" s="754"/>
      <c r="E43" s="754"/>
      <c r="F43" s="754"/>
      <c r="G43" s="745"/>
      <c r="H43" s="745"/>
      <c r="I43" s="747"/>
      <c r="J43" s="745"/>
      <c r="K43" s="745"/>
      <c r="L43" s="749"/>
      <c r="M43" s="752"/>
      <c r="N43" s="11"/>
      <c r="O43" s="1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4.25">
      <c r="A44" s="5"/>
      <c r="B44" s="748" t="s">
        <v>264</v>
      </c>
      <c r="C44" s="748"/>
      <c r="D44" s="748"/>
      <c r="E44" s="748"/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8"/>
      <c r="S44" s="5"/>
      <c r="T44" s="309" t="s">
        <v>262</v>
      </c>
      <c r="U44" s="346">
        <f>C53</f>
        <v>0</v>
      </c>
      <c r="W44" s="745" t="s">
        <v>91</v>
      </c>
      <c r="X44" s="746">
        <f>ROUNDDOWN(U44/20,1)</f>
        <v>0</v>
      </c>
      <c r="Y44" s="5"/>
      <c r="Z44" s="5"/>
      <c r="AA44" s="5"/>
      <c r="AB44" s="5"/>
    </row>
    <row r="45" spans="1:28">
      <c r="A45" s="5"/>
      <c r="B45" s="40"/>
      <c r="C45" s="39"/>
      <c r="D45" s="279"/>
      <c r="E45" s="40"/>
      <c r="F45" s="39"/>
      <c r="G45" s="279"/>
      <c r="H45" s="279"/>
      <c r="I45" s="305"/>
      <c r="J45" s="305"/>
      <c r="K45" s="305"/>
      <c r="L45" s="305"/>
      <c r="M45" s="304"/>
      <c r="N45" s="11"/>
      <c r="O45" s="13"/>
      <c r="P45" s="5"/>
      <c r="Q45" s="5"/>
      <c r="R45" s="5"/>
      <c r="S45" s="5"/>
      <c r="T45" s="344"/>
      <c r="U45" s="347">
        <v>20</v>
      </c>
      <c r="V45" s="345"/>
      <c r="W45" s="745"/>
      <c r="X45" s="746"/>
      <c r="Y45" s="5"/>
      <c r="Z45" s="5"/>
      <c r="AA45" s="5"/>
      <c r="AB45" s="5"/>
    </row>
    <row r="46" spans="1:28" ht="10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0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s="223" customFormat="1" ht="13.5" customHeight="1">
      <c r="A48" s="788" t="s">
        <v>172</v>
      </c>
      <c r="B48" s="762" t="s">
        <v>26</v>
      </c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4"/>
      <c r="Z48" s="790" t="s">
        <v>30</v>
      </c>
      <c r="AA48" s="791"/>
      <c r="AB48" s="792"/>
    </row>
    <row r="49" spans="1:28" s="223" customFormat="1" ht="10.5">
      <c r="A49" s="789"/>
      <c r="B49" s="780" t="s">
        <v>212</v>
      </c>
      <c r="C49" s="780"/>
      <c r="D49" s="780"/>
      <c r="E49" s="764" t="s">
        <v>5</v>
      </c>
      <c r="F49" s="780"/>
      <c r="G49" s="762"/>
      <c r="H49" s="780" t="s">
        <v>28</v>
      </c>
      <c r="I49" s="780"/>
      <c r="J49" s="780"/>
      <c r="K49" s="780" t="s">
        <v>29</v>
      </c>
      <c r="L49" s="780"/>
      <c r="M49" s="780"/>
      <c r="N49" s="780" t="s">
        <v>213</v>
      </c>
      <c r="O49" s="780"/>
      <c r="P49" s="780"/>
      <c r="Q49" s="764"/>
      <c r="R49" s="780"/>
      <c r="S49" s="762"/>
      <c r="T49" s="780" t="s">
        <v>51</v>
      </c>
      <c r="U49" s="780"/>
      <c r="V49" s="780"/>
      <c r="W49" s="780" t="s">
        <v>259</v>
      </c>
      <c r="X49" s="780"/>
      <c r="Y49" s="780"/>
      <c r="Z49" s="793"/>
      <c r="AA49" s="794"/>
      <c r="AB49" s="795"/>
    </row>
    <row r="50" spans="1:28" s="223" customFormat="1" ht="30.75" customHeight="1">
      <c r="A50" s="224" t="s">
        <v>196</v>
      </c>
      <c r="B50" s="225" t="s">
        <v>197</v>
      </c>
      <c r="C50" s="765" t="e">
        <f>ROUNDDOWN(患者数!R5,1)</f>
        <v>#DIV/0!</v>
      </c>
      <c r="D50" s="766"/>
      <c r="E50" s="226" t="s">
        <v>198</v>
      </c>
      <c r="F50" s="765" t="e">
        <f>ROUNDDOWN(患者数!R6,1)</f>
        <v>#DIV/0!</v>
      </c>
      <c r="G50" s="766"/>
      <c r="H50" s="227" t="s">
        <v>199</v>
      </c>
      <c r="I50" s="765" t="e">
        <f>ROUNDDOWN(患者数!R7,1)</f>
        <v>#DIV/0!</v>
      </c>
      <c r="J50" s="766"/>
      <c r="K50" s="227" t="s">
        <v>200</v>
      </c>
      <c r="L50" s="765" t="e">
        <f>ROUNDDOWN(患者数!R8,1)</f>
        <v>#DIV/0!</v>
      </c>
      <c r="M50" s="766"/>
      <c r="N50" s="227" t="s">
        <v>201</v>
      </c>
      <c r="O50" s="765" t="e">
        <f>ROUNDDOWN(患者数!R9,1)</f>
        <v>#DIV/0!</v>
      </c>
      <c r="P50" s="766"/>
      <c r="Q50" s="226"/>
      <c r="R50" s="765" t="e">
        <f>ROUNDDOWN(患者数!R10,1)</f>
        <v>#DIV/0!</v>
      </c>
      <c r="S50" s="766"/>
      <c r="T50" s="227" t="s">
        <v>207</v>
      </c>
      <c r="U50" s="765" t="e">
        <f>ROUNDDOWN(患者数!R11,1)</f>
        <v>#DIV/0!</v>
      </c>
      <c r="V50" s="766"/>
      <c r="W50" s="227" t="s">
        <v>214</v>
      </c>
      <c r="X50" s="765" t="e">
        <f>ROUNDDOWN(患者数!S5,1)</f>
        <v>#DIV/0!</v>
      </c>
      <c r="Y50" s="766"/>
      <c r="Z50" s="227" t="s">
        <v>210</v>
      </c>
      <c r="AA50" s="765" t="e">
        <f>患者数!R17</f>
        <v>#DIV/0!</v>
      </c>
      <c r="AB50" s="766"/>
    </row>
    <row r="51" spans="1:28" s="223" customFormat="1" ht="11.25" customHeight="1">
      <c r="A51" s="788" t="s">
        <v>172</v>
      </c>
      <c r="B51" s="793" t="s">
        <v>27</v>
      </c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5"/>
      <c r="N51" s="767" t="s">
        <v>77</v>
      </c>
      <c r="O51" s="768"/>
      <c r="P51" s="768"/>
      <c r="Q51" s="769"/>
      <c r="R51" s="316"/>
      <c r="S51" s="280"/>
      <c r="T51" s="310"/>
      <c r="U51" s="5"/>
      <c r="V51" s="5"/>
      <c r="W51" s="5"/>
      <c r="X51" s="5"/>
      <c r="Y51" s="5"/>
      <c r="Z51" s="5"/>
      <c r="AA51" s="5"/>
      <c r="AB51" s="5"/>
    </row>
    <row r="52" spans="1:28" s="223" customFormat="1" ht="11.25" customHeight="1">
      <c r="A52" s="789"/>
      <c r="B52" s="780" t="s">
        <v>51</v>
      </c>
      <c r="C52" s="780"/>
      <c r="D52" s="780"/>
      <c r="E52" s="780" t="s">
        <v>257</v>
      </c>
      <c r="F52" s="780"/>
      <c r="G52" s="780"/>
      <c r="H52" s="780" t="s">
        <v>36</v>
      </c>
      <c r="I52" s="780"/>
      <c r="J52" s="780"/>
      <c r="K52" s="780" t="s">
        <v>265</v>
      </c>
      <c r="L52" s="780"/>
      <c r="M52" s="780"/>
      <c r="N52" s="770"/>
      <c r="O52" s="771"/>
      <c r="P52" s="771"/>
      <c r="Q52" s="772"/>
      <c r="R52" s="316"/>
      <c r="S52" s="280"/>
      <c r="T52" s="310"/>
      <c r="U52" s="5"/>
      <c r="V52" s="5"/>
      <c r="W52" s="5"/>
      <c r="X52" s="5"/>
      <c r="Y52" s="5"/>
      <c r="Z52" s="5"/>
      <c r="AA52" s="5"/>
      <c r="AB52" s="5"/>
    </row>
    <row r="53" spans="1:28" s="223" customFormat="1" ht="30.75" customHeight="1">
      <c r="A53" s="224" t="s">
        <v>196</v>
      </c>
      <c r="B53" s="227" t="s">
        <v>209</v>
      </c>
      <c r="C53" s="765">
        <f>IF(OR(患者数!R12=0,患者数!R12=""),0,ROUNDDOWN(患者数!R12,1))</f>
        <v>0</v>
      </c>
      <c r="D53" s="766"/>
      <c r="E53" s="226" t="s">
        <v>227</v>
      </c>
      <c r="F53" s="765" t="e">
        <f>ROUNDDOWN(患者数!R13,1)</f>
        <v>#DIV/0!</v>
      </c>
      <c r="G53" s="766"/>
      <c r="H53" s="227" t="s">
        <v>228</v>
      </c>
      <c r="I53" s="765" t="e">
        <f>ROUNDDOWN(患者数!R14,1)</f>
        <v>#DIV/0!</v>
      </c>
      <c r="J53" s="766"/>
      <c r="K53" s="227" t="s">
        <v>266</v>
      </c>
      <c r="L53" s="765" t="e">
        <f>ROUNDDOWN(患者数!S12,1)</f>
        <v>#DIV/0!</v>
      </c>
      <c r="M53" s="766"/>
      <c r="N53" s="227" t="s">
        <v>211</v>
      </c>
      <c r="O53" s="773" t="e">
        <f>ROUNDDOWN(患者数!R18,1)</f>
        <v>#DIV/0!</v>
      </c>
      <c r="P53" s="773"/>
      <c r="Q53" s="774"/>
      <c r="R53" s="316"/>
      <c r="S53" s="280"/>
      <c r="T53" s="310"/>
      <c r="U53" s="5"/>
      <c r="V53" s="5"/>
      <c r="W53" s="5"/>
      <c r="X53" s="5"/>
      <c r="Y53" s="5"/>
      <c r="Z53" s="5"/>
      <c r="AA53" s="5"/>
      <c r="AB53" s="5"/>
    </row>
    <row r="54" spans="1:28">
      <c r="A54" s="9" t="s">
        <v>89</v>
      </c>
      <c r="B54" s="778" t="s">
        <v>242</v>
      </c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  <c r="N54" s="778"/>
      <c r="O54" s="778"/>
      <c r="P54" s="778"/>
      <c r="Q54" s="778"/>
      <c r="R54" s="779"/>
      <c r="S54" s="779"/>
      <c r="T54" s="779"/>
      <c r="U54" s="779"/>
      <c r="V54" s="779"/>
      <c r="W54" s="779"/>
      <c r="X54" s="5"/>
      <c r="Y54" s="5"/>
      <c r="Z54" s="5"/>
      <c r="AA54" s="52"/>
      <c r="AB54" s="52"/>
    </row>
    <row r="55" spans="1:28">
      <c r="A55" s="9"/>
      <c r="B55" s="761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75"/>
      <c r="O55" s="775"/>
      <c r="P55" s="775"/>
      <c r="Q55" s="10"/>
      <c r="R55" s="10"/>
      <c r="S55" s="10"/>
      <c r="T55" s="10"/>
      <c r="U55" s="10"/>
      <c r="V55" s="10"/>
      <c r="W55" s="10"/>
      <c r="X55" s="5"/>
      <c r="Y55" s="5"/>
      <c r="Z55" s="5"/>
      <c r="AA55" s="311"/>
      <c r="AB55" s="311"/>
    </row>
    <row r="56" spans="1:28">
      <c r="A56" s="5"/>
      <c r="B56" s="40"/>
      <c r="C56" s="39"/>
      <c r="D56" s="279"/>
      <c r="E56" s="40"/>
      <c r="F56" s="39"/>
      <c r="G56" s="279"/>
      <c r="H56" s="279"/>
      <c r="I56" s="305"/>
      <c r="J56" s="305"/>
      <c r="K56" s="305"/>
      <c r="L56" s="305"/>
      <c r="M56" s="304"/>
      <c r="N56" s="11"/>
      <c r="O56" s="1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>
      <c r="A57" s="5"/>
      <c r="B57" s="40"/>
      <c r="C57" s="39"/>
      <c r="D57" s="279"/>
      <c r="E57" s="40"/>
      <c r="F57" s="39"/>
      <c r="G57" s="279"/>
      <c r="H57" s="279"/>
      <c r="I57" s="305"/>
      <c r="J57" s="305"/>
      <c r="K57" s="305"/>
      <c r="L57" s="305"/>
      <c r="M57" s="304"/>
      <c r="N57" s="11"/>
      <c r="O57" s="1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>
      <c r="A58" s="5"/>
      <c r="B58" s="40"/>
      <c r="C58" s="39"/>
      <c r="D58" s="279"/>
      <c r="E58" s="40"/>
      <c r="F58" s="39"/>
      <c r="G58" s="279"/>
      <c r="H58" s="279"/>
      <c r="I58" s="305"/>
      <c r="J58" s="305"/>
      <c r="K58" s="305"/>
      <c r="L58" s="305"/>
      <c r="M58" s="304"/>
      <c r="N58" s="11"/>
      <c r="O58" s="1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92" spans="1:2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</sheetData>
  <sheetProtection sheet="1" selectLockedCells="1"/>
  <mergeCells count="113">
    <mergeCell ref="K5:M5"/>
    <mergeCell ref="N5:P5"/>
    <mergeCell ref="Q5:S5"/>
    <mergeCell ref="N6:P6"/>
    <mergeCell ref="Q6:S6"/>
    <mergeCell ref="A51:A52"/>
    <mergeCell ref="D13:H14"/>
    <mergeCell ref="E21:E22"/>
    <mergeCell ref="H21:H22"/>
    <mergeCell ref="B51:M51"/>
    <mergeCell ref="D21:D22"/>
    <mergeCell ref="H52:J52"/>
    <mergeCell ref="B52:D52"/>
    <mergeCell ref="D34:D35"/>
    <mergeCell ref="F35:H35"/>
    <mergeCell ref="L21:L22"/>
    <mergeCell ref="M21:M22"/>
    <mergeCell ref="A1:AB1"/>
    <mergeCell ref="E52:G52"/>
    <mergeCell ref="A48:A49"/>
    <mergeCell ref="Z48:AB49"/>
    <mergeCell ref="Q49:S49"/>
    <mergeCell ref="K49:M49"/>
    <mergeCell ref="H49:J49"/>
    <mergeCell ref="N49:P49"/>
    <mergeCell ref="AA50:AB50"/>
    <mergeCell ref="T49:V49"/>
    <mergeCell ref="D17:D18"/>
    <mergeCell ref="G17:G18"/>
    <mergeCell ref="J17:J18"/>
    <mergeCell ref="K21:K22"/>
    <mergeCell ref="O50:P50"/>
    <mergeCell ref="L50:M50"/>
    <mergeCell ref="S17:S18"/>
    <mergeCell ref="O14:R14"/>
    <mergeCell ref="U13:U14"/>
    <mergeCell ref="L34:L35"/>
    <mergeCell ref="O21:O22"/>
    <mergeCell ref="K27:L27"/>
    <mergeCell ref="X27:AA27"/>
    <mergeCell ref="P21:Q22"/>
    <mergeCell ref="B54:W54"/>
    <mergeCell ref="B49:D49"/>
    <mergeCell ref="E49:G49"/>
    <mergeCell ref="C53:D53"/>
    <mergeCell ref="F53:G53"/>
    <mergeCell ref="I53:J53"/>
    <mergeCell ref="W49:Y49"/>
    <mergeCell ref="K52:M52"/>
    <mergeCell ref="P9:P10"/>
    <mergeCell ref="I21:I22"/>
    <mergeCell ref="G21:G22"/>
    <mergeCell ref="V17:V18"/>
    <mergeCell ref="J21:J22"/>
    <mergeCell ref="G9:G10"/>
    <mergeCell ref="J9:J10"/>
    <mergeCell ref="M9:M10"/>
    <mergeCell ref="B11:X11"/>
    <mergeCell ref="B19:X19"/>
    <mergeCell ref="C13:C14"/>
    <mergeCell ref="L13:L14"/>
    <mergeCell ref="M13:M14"/>
    <mergeCell ref="O13:P13"/>
    <mergeCell ref="D9:D10"/>
    <mergeCell ref="F21:F22"/>
    <mergeCell ref="B55:M55"/>
    <mergeCell ref="B48:Y48"/>
    <mergeCell ref="L53:M53"/>
    <mergeCell ref="N51:Q52"/>
    <mergeCell ref="O53:Q53"/>
    <mergeCell ref="N55:P55"/>
    <mergeCell ref="U50:V50"/>
    <mergeCell ref="T13:T14"/>
    <mergeCell ref="Y17:Y18"/>
    <mergeCell ref="C50:D50"/>
    <mergeCell ref="F50:G50"/>
    <mergeCell ref="I50:J50"/>
    <mergeCell ref="R50:S50"/>
    <mergeCell ref="D29:D30"/>
    <mergeCell ref="G29:G30"/>
    <mergeCell ref="R21:T22"/>
    <mergeCell ref="X50:Y50"/>
    <mergeCell ref="J29:J30"/>
    <mergeCell ref="M29:M30"/>
    <mergeCell ref="P29:P30"/>
    <mergeCell ref="Q29:Q30"/>
    <mergeCell ref="V13:X14"/>
    <mergeCell ref="M17:M18"/>
    <mergeCell ref="P17:P18"/>
    <mergeCell ref="W44:W45"/>
    <mergeCell ref="X44:X45"/>
    <mergeCell ref="I42:I43"/>
    <mergeCell ref="B44:R44"/>
    <mergeCell ref="J42:J43"/>
    <mergeCell ref="K42:K43"/>
    <mergeCell ref="L42:L43"/>
    <mergeCell ref="A3:C3"/>
    <mergeCell ref="D2:V3"/>
    <mergeCell ref="G42:G43"/>
    <mergeCell ref="M42:M43"/>
    <mergeCell ref="H42:H43"/>
    <mergeCell ref="R29:R30"/>
    <mergeCell ref="N21:N22"/>
    <mergeCell ref="J34:J35"/>
    <mergeCell ref="C43:F43"/>
    <mergeCell ref="K34:K35"/>
    <mergeCell ref="T6:V6"/>
    <mergeCell ref="B6:G6"/>
    <mergeCell ref="T5:V5"/>
    <mergeCell ref="B5:G5"/>
    <mergeCell ref="H6:J6"/>
    <mergeCell ref="K6:M6"/>
    <mergeCell ref="H5:J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9"/>
  </sheetPr>
  <dimension ref="A1:S42"/>
  <sheetViews>
    <sheetView workbookViewId="0">
      <selection activeCell="J22" sqref="J22"/>
    </sheetView>
  </sheetViews>
  <sheetFormatPr defaultRowHeight="10.5"/>
  <cols>
    <col min="1" max="2" width="2.25" style="284" customWidth="1"/>
    <col min="3" max="3" width="7.125" style="284" bestFit="1" customWidth="1"/>
    <col min="4" max="15" width="4.875" style="284" customWidth="1"/>
    <col min="16" max="16" width="6" style="284" bestFit="1" customWidth="1"/>
    <col min="17" max="17" width="1.125" style="284" customWidth="1"/>
    <col min="18" max="19" width="6" style="284" bestFit="1" customWidth="1"/>
    <col min="20" max="20" width="6.625" style="284" customWidth="1"/>
    <col min="21" max="16384" width="9" style="284"/>
  </cols>
  <sheetData>
    <row r="1" spans="1:19" ht="21" customHeight="1">
      <c r="A1" s="544" t="s">
        <v>190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1.25" thickBot="1"/>
    <row r="3" spans="1:19" ht="24" customHeight="1" thickBot="1">
      <c r="A3" s="869" t="s">
        <v>140</v>
      </c>
      <c r="B3" s="823"/>
      <c r="C3" s="824"/>
      <c r="D3" s="807">
        <f>メイン!C3</f>
        <v>0</v>
      </c>
      <c r="E3" s="808"/>
      <c r="F3" s="808"/>
      <c r="G3" s="808"/>
      <c r="H3" s="808"/>
      <c r="I3" s="809"/>
      <c r="K3" s="813"/>
      <c r="L3" s="814"/>
      <c r="M3" s="802" t="s">
        <v>185</v>
      </c>
      <c r="N3" s="803"/>
      <c r="O3" s="804"/>
      <c r="P3" s="802" t="s">
        <v>36</v>
      </c>
      <c r="Q3" s="803"/>
      <c r="R3" s="803"/>
      <c r="S3" s="804"/>
    </row>
    <row r="4" spans="1:19" ht="24" customHeight="1">
      <c r="A4" s="870" t="s">
        <v>139</v>
      </c>
      <c r="B4" s="826"/>
      <c r="C4" s="827"/>
      <c r="D4" s="810">
        <f>メイン!C4</f>
        <v>0</v>
      </c>
      <c r="E4" s="811"/>
      <c r="F4" s="811"/>
      <c r="G4" s="811"/>
      <c r="H4" s="811"/>
      <c r="I4" s="812"/>
      <c r="K4" s="856" t="s">
        <v>186</v>
      </c>
      <c r="L4" s="857"/>
      <c r="M4" s="360">
        <f>基本!B6</f>
        <v>0</v>
      </c>
      <c r="N4" s="815" t="s">
        <v>123</v>
      </c>
      <c r="O4" s="816"/>
      <c r="P4" s="805">
        <f>基本!D6</f>
        <v>0</v>
      </c>
      <c r="Q4" s="806"/>
      <c r="R4" s="815" t="s">
        <v>53</v>
      </c>
      <c r="S4" s="816"/>
    </row>
    <row r="5" spans="1:19" ht="24" customHeight="1" thickBot="1">
      <c r="A5" s="870" t="s">
        <v>141</v>
      </c>
      <c r="B5" s="826"/>
      <c r="C5" s="827"/>
      <c r="D5" s="850">
        <f>メイン!N3</f>
        <v>0</v>
      </c>
      <c r="E5" s="851"/>
      <c r="F5" s="851"/>
      <c r="G5" s="851"/>
      <c r="H5" s="851"/>
      <c r="I5" s="852"/>
      <c r="K5" s="858" t="s">
        <v>145</v>
      </c>
      <c r="L5" s="859"/>
      <c r="M5" s="281">
        <f>IF(M4&gt;32,M4,32)</f>
        <v>32</v>
      </c>
      <c r="N5" s="840" t="s">
        <v>187</v>
      </c>
      <c r="O5" s="841"/>
      <c r="P5" s="842">
        <f>P4</f>
        <v>0</v>
      </c>
      <c r="Q5" s="843"/>
      <c r="R5" s="840" t="s">
        <v>53</v>
      </c>
      <c r="S5" s="841"/>
    </row>
    <row r="6" spans="1:19" ht="24" customHeight="1" thickBot="1">
      <c r="A6" s="871" t="s">
        <v>142</v>
      </c>
      <c r="B6" s="829"/>
      <c r="C6" s="830"/>
      <c r="D6" s="853">
        <f>メイン!N4</f>
        <v>0</v>
      </c>
      <c r="E6" s="854"/>
      <c r="F6" s="854"/>
      <c r="G6" s="854"/>
      <c r="H6" s="854"/>
      <c r="I6" s="855"/>
      <c r="K6" s="813" t="s">
        <v>7</v>
      </c>
      <c r="L6" s="814"/>
      <c r="M6" s="860"/>
      <c r="N6" s="285">
        <f>基本!D13</f>
        <v>0</v>
      </c>
      <c r="O6" s="286" t="s">
        <v>52</v>
      </c>
    </row>
    <row r="7" spans="1:19" ht="17.25" customHeight="1" thickBot="1"/>
    <row r="8" spans="1:19" ht="14.25" customHeight="1">
      <c r="A8" s="869" t="s">
        <v>120</v>
      </c>
      <c r="B8" s="823"/>
      <c r="C8" s="824"/>
      <c r="D8" s="822" t="s">
        <v>81</v>
      </c>
      <c r="E8" s="823"/>
      <c r="F8" s="823"/>
      <c r="G8" s="823"/>
      <c r="H8" s="823"/>
      <c r="I8" s="823"/>
      <c r="J8" s="823"/>
      <c r="K8" s="844"/>
      <c r="L8" s="831" t="s">
        <v>121</v>
      </c>
      <c r="M8" s="832"/>
      <c r="N8" s="822" t="s">
        <v>122</v>
      </c>
      <c r="O8" s="823"/>
      <c r="P8" s="823"/>
      <c r="Q8" s="823"/>
      <c r="R8" s="823"/>
      <c r="S8" s="824"/>
    </row>
    <row r="9" spans="1:19" ht="14.25" customHeight="1">
      <c r="A9" s="870"/>
      <c r="B9" s="826"/>
      <c r="C9" s="827"/>
      <c r="D9" s="845" t="s">
        <v>40</v>
      </c>
      <c r="E9" s="847" t="s">
        <v>49</v>
      </c>
      <c r="F9" s="847" t="s">
        <v>146</v>
      </c>
      <c r="G9" s="847" t="s">
        <v>5</v>
      </c>
      <c r="H9" s="847"/>
      <c r="I9" s="847"/>
      <c r="J9" s="847"/>
      <c r="K9" s="911" t="s">
        <v>85</v>
      </c>
      <c r="L9" s="833"/>
      <c r="M9" s="834"/>
      <c r="N9" s="825"/>
      <c r="O9" s="826"/>
      <c r="P9" s="826"/>
      <c r="Q9" s="826"/>
      <c r="R9" s="826"/>
      <c r="S9" s="827"/>
    </row>
    <row r="10" spans="1:19" ht="14.25" customHeight="1" thickBot="1">
      <c r="A10" s="871"/>
      <c r="B10" s="829"/>
      <c r="C10" s="830"/>
      <c r="D10" s="846"/>
      <c r="E10" s="848"/>
      <c r="F10" s="848"/>
      <c r="G10" s="262" t="s">
        <v>4</v>
      </c>
      <c r="H10" s="262"/>
      <c r="I10" s="262" t="s">
        <v>112</v>
      </c>
      <c r="J10" s="262"/>
      <c r="K10" s="912"/>
      <c r="L10" s="835"/>
      <c r="M10" s="836"/>
      <c r="N10" s="828"/>
      <c r="O10" s="829"/>
      <c r="P10" s="829"/>
      <c r="Q10" s="829"/>
      <c r="R10" s="829"/>
      <c r="S10" s="830"/>
    </row>
    <row r="11" spans="1:19" ht="17.25" customHeight="1">
      <c r="A11" s="872" t="str">
        <f>IF(COUNTA(基本!G7)&gt;=1,基本!G7,"")</f>
        <v/>
      </c>
      <c r="B11" s="838"/>
      <c r="C11" s="839"/>
      <c r="D11" s="361" t="str">
        <f>IF(COUNTA(基本!H7)&gt;=1,基本!H7,"")</f>
        <v/>
      </c>
      <c r="E11" s="361" t="str">
        <f>IF(COUNTA(基本!I7)&gt;=1,基本!I7,"")</f>
        <v/>
      </c>
      <c r="F11" s="361" t="str">
        <f>IF(COUNTA(基本!J7)&gt;=1,基本!J7,"")</f>
        <v/>
      </c>
      <c r="G11" s="361" t="str">
        <f>IF(COUNTA(基本!K7)&gt;=1,基本!K7,"")</f>
        <v/>
      </c>
      <c r="H11" s="361" t="str">
        <f>IF(COUNTA(基本!L7)&gt;=1,基本!L7,"")</f>
        <v/>
      </c>
      <c r="I11" s="361" t="str">
        <f>IF(COUNTA(基本!M7)&gt;=1,基本!M7,"")</f>
        <v/>
      </c>
      <c r="J11" s="361" t="str">
        <f>IF(COUNTA(基本!N7)&gt;=1,基本!N7,"")</f>
        <v/>
      </c>
      <c r="K11" s="361" t="str">
        <f>IF(COUNTA(基本!O7)&gt;=1,基本!O7,"")</f>
        <v/>
      </c>
      <c r="L11" s="909" t="str">
        <f>IF(COUNTA(基本!P7)&gt;=1,基本!P7,"")</f>
        <v/>
      </c>
      <c r="M11" s="910"/>
      <c r="N11" s="837" t="str">
        <f>IF(COUNTA(基本!Q7)&gt;=1,基本!Q7,"")</f>
        <v/>
      </c>
      <c r="O11" s="838"/>
      <c r="P11" s="838"/>
      <c r="Q11" s="838"/>
      <c r="R11" s="838"/>
      <c r="S11" s="839"/>
    </row>
    <row r="12" spans="1:19" ht="17.25" customHeight="1">
      <c r="A12" s="849" t="str">
        <f>IF(COUNTA(基本!G8)&gt;=1,基本!G8,"")</f>
        <v/>
      </c>
      <c r="B12" s="820"/>
      <c r="C12" s="821"/>
      <c r="D12" s="354" t="str">
        <f>IF(COUNTA(基本!H8)&gt;=1,基本!H8,"")</f>
        <v/>
      </c>
      <c r="E12" s="353" t="str">
        <f>IF(COUNTA(基本!I8)&gt;=1,基本!I8,"")</f>
        <v/>
      </c>
      <c r="F12" s="353" t="str">
        <f>IF(COUNTA(基本!J8)&gt;=1,基本!J8,"")</f>
        <v/>
      </c>
      <c r="G12" s="353" t="str">
        <f>IF(COUNTA(基本!K8)&gt;=1,基本!K8,"")</f>
        <v/>
      </c>
      <c r="H12" s="353" t="str">
        <f>IF(COUNTA(基本!L8)&gt;=1,基本!L8,"")</f>
        <v/>
      </c>
      <c r="I12" s="353" t="str">
        <f>IF(COUNTA(基本!M8)&gt;=1,基本!M8,"")</f>
        <v/>
      </c>
      <c r="J12" s="353" t="str">
        <f>IF(COUNTA(基本!N8)&gt;=1,基本!N8,"")</f>
        <v/>
      </c>
      <c r="K12" s="355" t="str">
        <f>IF(COUNTA(基本!O8)&gt;=1,基本!O8,"")</f>
        <v/>
      </c>
      <c r="L12" s="817" t="str">
        <f>IF(COUNTA(基本!P8)&gt;=1,基本!P8,"")</f>
        <v/>
      </c>
      <c r="M12" s="818"/>
      <c r="N12" s="819" t="str">
        <f>IF(COUNTA(基本!Q8)&gt;=1,基本!Q8,"")</f>
        <v/>
      </c>
      <c r="O12" s="820"/>
      <c r="P12" s="820"/>
      <c r="Q12" s="820"/>
      <c r="R12" s="820"/>
      <c r="S12" s="821"/>
    </row>
    <row r="13" spans="1:19" ht="17.25" customHeight="1">
      <c r="A13" s="849" t="str">
        <f>IF(COUNTA(基本!G9)&gt;=1,基本!G9,"")</f>
        <v/>
      </c>
      <c r="B13" s="820"/>
      <c r="C13" s="821"/>
      <c r="D13" s="356" t="str">
        <f>IF(COUNTA(基本!H9)&gt;=1,基本!H9,"")</f>
        <v/>
      </c>
      <c r="E13" s="357" t="str">
        <f>IF(COUNTA(基本!I9)&gt;=1,基本!I9,"")</f>
        <v/>
      </c>
      <c r="F13" s="357" t="str">
        <f>IF(COUNTA(基本!J9)&gt;=1,基本!J9,"")</f>
        <v/>
      </c>
      <c r="G13" s="357" t="str">
        <f>IF(COUNTA(基本!K9)&gt;=1,基本!K9,"")</f>
        <v/>
      </c>
      <c r="H13" s="357" t="str">
        <f>IF(COUNTA(基本!L9)&gt;=1,基本!L9,"")</f>
        <v/>
      </c>
      <c r="I13" s="357" t="str">
        <f>IF(COUNTA(基本!M9)&gt;=1,基本!M9,"")</f>
        <v/>
      </c>
      <c r="J13" s="357" t="str">
        <f>IF(COUNTA(基本!N9)&gt;=1,基本!N9,"")</f>
        <v/>
      </c>
      <c r="K13" s="362" t="str">
        <f>IF(COUNTA(基本!O9)&gt;=1,基本!O9,"")</f>
        <v/>
      </c>
      <c r="L13" s="817" t="str">
        <f>IF(COUNTA(基本!P9)&gt;=1,基本!P9,"")</f>
        <v/>
      </c>
      <c r="M13" s="818"/>
      <c r="N13" s="819" t="str">
        <f>IF(COUNTA(基本!Q9)&gt;=1,基本!Q9,"")</f>
        <v/>
      </c>
      <c r="O13" s="820"/>
      <c r="P13" s="820"/>
      <c r="Q13" s="820"/>
      <c r="R13" s="820"/>
      <c r="S13" s="821"/>
    </row>
    <row r="14" spans="1:19" ht="17.25" customHeight="1">
      <c r="A14" s="849" t="str">
        <f>IF(COUNTA(基本!G10)&gt;=1,基本!G10,"")</f>
        <v/>
      </c>
      <c r="B14" s="820"/>
      <c r="C14" s="821"/>
      <c r="D14" s="356" t="str">
        <f>IF(COUNTA(基本!H10)&gt;=1,基本!H10,"")</f>
        <v/>
      </c>
      <c r="E14" s="357" t="str">
        <f>IF(COUNTA(基本!I10)&gt;=1,基本!I10,"")</f>
        <v/>
      </c>
      <c r="F14" s="357" t="str">
        <f>IF(COUNTA(基本!J10)&gt;=1,基本!J10,"")</f>
        <v/>
      </c>
      <c r="G14" s="357" t="str">
        <f>IF(COUNTA(基本!K10)&gt;=1,基本!K10,"")</f>
        <v/>
      </c>
      <c r="H14" s="357" t="str">
        <f>IF(COUNTA(基本!L10)&gt;=1,基本!L10,"")</f>
        <v/>
      </c>
      <c r="I14" s="357" t="str">
        <f>IF(COUNTA(基本!M10)&gt;=1,基本!M10,"")</f>
        <v/>
      </c>
      <c r="J14" s="357" t="str">
        <f>IF(COUNTA(基本!N10)&gt;=1,基本!N10,"")</f>
        <v/>
      </c>
      <c r="K14" s="362" t="str">
        <f>IF(COUNTA(基本!O10)&gt;=1,基本!O10,"")</f>
        <v/>
      </c>
      <c r="L14" s="817" t="str">
        <f>IF(COUNTA(基本!P10)&gt;=1,基本!P10,"")</f>
        <v/>
      </c>
      <c r="M14" s="818"/>
      <c r="N14" s="819" t="str">
        <f>IF(COUNTA(基本!Q10)&gt;=1,基本!Q10,"")</f>
        <v/>
      </c>
      <c r="O14" s="820"/>
      <c r="P14" s="820"/>
      <c r="Q14" s="820"/>
      <c r="R14" s="820"/>
      <c r="S14" s="821"/>
    </row>
    <row r="15" spans="1:19" ht="17.25" customHeight="1">
      <c r="A15" s="849" t="str">
        <f>IF(COUNTA(基本!G11)&gt;=1,基本!G11,"")</f>
        <v/>
      </c>
      <c r="B15" s="820"/>
      <c r="C15" s="821"/>
      <c r="D15" s="354" t="str">
        <f>IF(COUNTA(基本!H11)&gt;=1,基本!H11,"")</f>
        <v/>
      </c>
      <c r="E15" s="353" t="str">
        <f>IF(COUNTA(基本!I11)&gt;=1,基本!I11,"")</f>
        <v/>
      </c>
      <c r="F15" s="353" t="str">
        <f>IF(COUNTA(基本!J11)&gt;=1,基本!J11,"")</f>
        <v/>
      </c>
      <c r="G15" s="353" t="str">
        <f>IF(COUNTA(基本!K11)&gt;=1,基本!K11,"")</f>
        <v/>
      </c>
      <c r="H15" s="353" t="str">
        <f>IF(COUNTA(基本!L11)&gt;=1,基本!L11,"")</f>
        <v/>
      </c>
      <c r="I15" s="353" t="str">
        <f>IF(COUNTA(基本!M11)&gt;=1,基本!M11,"")</f>
        <v/>
      </c>
      <c r="J15" s="353" t="str">
        <f>IF(COUNTA(基本!N11)&gt;=1,基本!N11,"")</f>
        <v/>
      </c>
      <c r="K15" s="355" t="str">
        <f>IF(COUNTA(基本!O11)&gt;=1,基本!O11,"")</f>
        <v/>
      </c>
      <c r="L15" s="817" t="str">
        <f>IF(COUNTA(基本!P11)&gt;=1,基本!P11,"")</f>
        <v/>
      </c>
      <c r="M15" s="818"/>
      <c r="N15" s="819" t="str">
        <f>IF(COUNTA(基本!Q11)&gt;=1,基本!Q11,"")</f>
        <v/>
      </c>
      <c r="O15" s="820"/>
      <c r="P15" s="820"/>
      <c r="Q15" s="820"/>
      <c r="R15" s="820"/>
      <c r="S15" s="821"/>
    </row>
    <row r="16" spans="1:19" ht="17.25" customHeight="1">
      <c r="A16" s="849" t="str">
        <f>IF(COUNTA(基本!G12)&gt;=1,基本!G12,"")</f>
        <v/>
      </c>
      <c r="B16" s="820"/>
      <c r="C16" s="821"/>
      <c r="D16" s="354" t="str">
        <f>IF(COUNTA(基本!H12)&gt;=1,基本!H12,"")</f>
        <v/>
      </c>
      <c r="E16" s="353" t="str">
        <f>IF(COUNTA(基本!I12)&gt;=1,基本!I12,"")</f>
        <v/>
      </c>
      <c r="F16" s="353" t="str">
        <f>IF(COUNTA(基本!J12)&gt;=1,基本!J12,"")</f>
        <v/>
      </c>
      <c r="G16" s="353" t="str">
        <f>IF(COUNTA(基本!K12)&gt;=1,基本!K12,"")</f>
        <v/>
      </c>
      <c r="H16" s="353" t="str">
        <f>IF(COUNTA(基本!L12)&gt;=1,基本!L12,"")</f>
        <v/>
      </c>
      <c r="I16" s="353" t="str">
        <f>IF(COUNTA(基本!M12)&gt;=1,基本!M12,"")</f>
        <v/>
      </c>
      <c r="J16" s="353" t="str">
        <f>IF(COUNTA(基本!N12)&gt;=1,基本!N12,"")</f>
        <v/>
      </c>
      <c r="K16" s="355" t="str">
        <f>IF(COUNTA(基本!O12)&gt;=1,基本!O12,"")</f>
        <v/>
      </c>
      <c r="L16" s="817" t="str">
        <f>IF(COUNTA(基本!P12)&gt;=1,基本!P12,"")</f>
        <v/>
      </c>
      <c r="M16" s="818"/>
      <c r="N16" s="819" t="str">
        <f>IF(COUNTA(基本!Q12)&gt;=1,基本!Q12,"")</f>
        <v/>
      </c>
      <c r="O16" s="820"/>
      <c r="P16" s="820"/>
      <c r="Q16" s="820"/>
      <c r="R16" s="820"/>
      <c r="S16" s="821"/>
    </row>
    <row r="17" spans="1:19" ht="17.25" customHeight="1">
      <c r="A17" s="849" t="str">
        <f>IF(COUNTA(基本!G13)&gt;=1,基本!G13,"")</f>
        <v/>
      </c>
      <c r="B17" s="820"/>
      <c r="C17" s="821"/>
      <c r="D17" s="356" t="str">
        <f>IF(COUNTA(基本!H13)&gt;=1,基本!H13,"")</f>
        <v/>
      </c>
      <c r="E17" s="357" t="str">
        <f>IF(COUNTA(基本!I13)&gt;=1,基本!I13,"")</f>
        <v/>
      </c>
      <c r="F17" s="357" t="str">
        <f>IF(COUNTA(基本!J13)&gt;=1,基本!J13,"")</f>
        <v/>
      </c>
      <c r="G17" s="357" t="str">
        <f>IF(COUNTA(基本!K13)&gt;=1,基本!K13,"")</f>
        <v/>
      </c>
      <c r="H17" s="357" t="str">
        <f>IF(COUNTA(基本!L13)&gt;=1,基本!L13,"")</f>
        <v/>
      </c>
      <c r="I17" s="357" t="str">
        <f>IF(COUNTA(基本!M13)&gt;=1,基本!M13,"")</f>
        <v/>
      </c>
      <c r="J17" s="357" t="str">
        <f>IF(COUNTA(基本!N13)&gt;=1,基本!N13,"")</f>
        <v/>
      </c>
      <c r="K17" s="362" t="str">
        <f>IF(COUNTA(基本!O13)&gt;=1,基本!O13,"")</f>
        <v/>
      </c>
      <c r="L17" s="817" t="str">
        <f>IF(COUNTA(基本!P13)&gt;=1,基本!P13,"")</f>
        <v/>
      </c>
      <c r="M17" s="818"/>
      <c r="N17" s="819" t="str">
        <f>IF(COUNTA(基本!Q13)&gt;=1,基本!Q13,"")</f>
        <v/>
      </c>
      <c r="O17" s="820"/>
      <c r="P17" s="820"/>
      <c r="Q17" s="820"/>
      <c r="R17" s="820"/>
      <c r="S17" s="821"/>
    </row>
    <row r="18" spans="1:19" ht="17.25" customHeight="1">
      <c r="A18" s="849" t="str">
        <f>IF(COUNTA(基本!G14)&gt;=1,基本!G14,"")</f>
        <v/>
      </c>
      <c r="B18" s="820"/>
      <c r="C18" s="821"/>
      <c r="D18" s="356" t="str">
        <f>IF(COUNTA(基本!H14)&gt;=1,基本!H14,"")</f>
        <v/>
      </c>
      <c r="E18" s="357" t="str">
        <f>IF(COUNTA(基本!I14)&gt;=1,基本!I14,"")</f>
        <v/>
      </c>
      <c r="F18" s="357" t="str">
        <f>IF(COUNTA(基本!J14)&gt;=1,基本!J14,"")</f>
        <v/>
      </c>
      <c r="G18" s="357" t="str">
        <f>IF(COUNTA(基本!K14)&gt;=1,基本!K14,"")</f>
        <v/>
      </c>
      <c r="H18" s="357" t="str">
        <f>IF(COUNTA(基本!L14)&gt;=1,基本!L14,"")</f>
        <v/>
      </c>
      <c r="I18" s="357" t="str">
        <f>IF(COUNTA(基本!M14)&gt;=1,基本!M14,"")</f>
        <v/>
      </c>
      <c r="J18" s="357" t="str">
        <f>IF(COUNTA(基本!N14)&gt;=1,基本!N14,"")</f>
        <v/>
      </c>
      <c r="K18" s="362" t="str">
        <f>IF(COUNTA(基本!O14)&gt;=1,基本!O14,"")</f>
        <v/>
      </c>
      <c r="L18" s="817" t="str">
        <f>IF(COUNTA(基本!P14)&gt;=1,基本!P14,"")</f>
        <v/>
      </c>
      <c r="M18" s="818"/>
      <c r="N18" s="819" t="str">
        <f>IF(COUNTA(基本!Q14)&gt;=1,基本!Q14,"")</f>
        <v/>
      </c>
      <c r="O18" s="820"/>
      <c r="P18" s="820"/>
      <c r="Q18" s="820"/>
      <c r="R18" s="820"/>
      <c r="S18" s="821"/>
    </row>
    <row r="19" spans="1:19" ht="17.25" customHeight="1">
      <c r="A19" s="849" t="str">
        <f>IF(COUNTA(基本!G15)&gt;=1,基本!G15,"")</f>
        <v/>
      </c>
      <c r="B19" s="820"/>
      <c r="C19" s="821"/>
      <c r="D19" s="356" t="str">
        <f>IF(COUNTA(基本!H15)&gt;=1,基本!H15,"")</f>
        <v/>
      </c>
      <c r="E19" s="357" t="str">
        <f>IF(COUNTA(基本!I15)&gt;=1,基本!I15,"")</f>
        <v/>
      </c>
      <c r="F19" s="357" t="str">
        <f>IF(COUNTA(基本!J15)&gt;=1,基本!J15,"")</f>
        <v/>
      </c>
      <c r="G19" s="357" t="str">
        <f>IF(COUNTA(基本!K15)&gt;=1,基本!K15,"")</f>
        <v/>
      </c>
      <c r="H19" s="357" t="str">
        <f>IF(COUNTA(基本!L15)&gt;=1,基本!L15,"")</f>
        <v/>
      </c>
      <c r="I19" s="357" t="str">
        <f>IF(COUNTA(基本!M15)&gt;=1,基本!M15,"")</f>
        <v/>
      </c>
      <c r="J19" s="357" t="str">
        <f>IF(COUNTA(基本!N15)&gt;=1,基本!N15,"")</f>
        <v/>
      </c>
      <c r="K19" s="362" t="str">
        <f>IF(COUNTA(基本!O15)&gt;=1,基本!O15,"")</f>
        <v/>
      </c>
      <c r="L19" s="817" t="str">
        <f>IF(COUNTA(基本!P15)&gt;=1,基本!P15,"")</f>
        <v/>
      </c>
      <c r="M19" s="818"/>
      <c r="N19" s="819" t="str">
        <f>IF(COUNTA(基本!Q15)&gt;=1,基本!Q15,"")</f>
        <v/>
      </c>
      <c r="O19" s="820"/>
      <c r="P19" s="820"/>
      <c r="Q19" s="820"/>
      <c r="R19" s="820"/>
      <c r="S19" s="821"/>
    </row>
    <row r="20" spans="1:19" ht="17.25" customHeight="1">
      <c r="A20" s="849" t="str">
        <f>IF(COUNTA(基本!G16)&gt;=1,基本!G16,"")</f>
        <v/>
      </c>
      <c r="B20" s="820"/>
      <c r="C20" s="821"/>
      <c r="D20" s="356" t="str">
        <f>IF(COUNTA(基本!H16)&gt;=1,基本!H16,"")</f>
        <v/>
      </c>
      <c r="E20" s="357" t="str">
        <f>IF(COUNTA(基本!I16)&gt;=1,基本!I16,"")</f>
        <v/>
      </c>
      <c r="F20" s="357" t="str">
        <f>IF(COUNTA(基本!J16)&gt;=1,基本!J16,"")</f>
        <v/>
      </c>
      <c r="G20" s="357" t="str">
        <f>IF(COUNTA(基本!K16)&gt;=1,基本!K16,"")</f>
        <v/>
      </c>
      <c r="H20" s="357" t="str">
        <f>IF(COUNTA(基本!L16)&gt;=1,基本!L16,"")</f>
        <v/>
      </c>
      <c r="I20" s="357" t="str">
        <f>IF(COUNTA(基本!M16)&gt;=1,基本!M16,"")</f>
        <v/>
      </c>
      <c r="J20" s="357" t="str">
        <f>IF(COUNTA(基本!N16)&gt;=1,基本!N16,"")</f>
        <v/>
      </c>
      <c r="K20" s="362" t="str">
        <f>IF(COUNTA(基本!O16)&gt;=1,基本!O16,"")</f>
        <v/>
      </c>
      <c r="L20" s="817" t="str">
        <f>IF(COUNTA(基本!P16)&gt;=1,基本!P16,"")</f>
        <v/>
      </c>
      <c r="M20" s="818"/>
      <c r="N20" s="819" t="str">
        <f>IF(COUNTA(基本!Q16)&gt;=1,基本!Q16,"")</f>
        <v/>
      </c>
      <c r="O20" s="820"/>
      <c r="P20" s="820"/>
      <c r="Q20" s="820"/>
      <c r="R20" s="820"/>
      <c r="S20" s="821"/>
    </row>
    <row r="21" spans="1:19" ht="17.25" customHeight="1">
      <c r="A21" s="849" t="str">
        <f>IF(COUNTA(基本!G17)&gt;=1,基本!G17,"")</f>
        <v/>
      </c>
      <c r="B21" s="820"/>
      <c r="C21" s="821"/>
      <c r="D21" s="356" t="str">
        <f>IF(COUNTA(基本!H17)&gt;=1,基本!H17,"")</f>
        <v/>
      </c>
      <c r="E21" s="357" t="str">
        <f>IF(COUNTA(基本!I17)&gt;=1,基本!I17,"")</f>
        <v/>
      </c>
      <c r="F21" s="357" t="str">
        <f>IF(COUNTA(基本!J17)&gt;=1,基本!J17,"")</f>
        <v/>
      </c>
      <c r="G21" s="357" t="str">
        <f>IF(COUNTA(基本!K17)&gt;=1,基本!K17,"")</f>
        <v/>
      </c>
      <c r="H21" s="357" t="str">
        <f>IF(COUNTA(基本!L17)&gt;=1,基本!L17,"")</f>
        <v/>
      </c>
      <c r="I21" s="357" t="str">
        <f>IF(COUNTA(基本!M17)&gt;=1,基本!M17,"")</f>
        <v/>
      </c>
      <c r="J21" s="357" t="str">
        <f>IF(COUNTA(基本!N17)&gt;=1,基本!N17,"")</f>
        <v/>
      </c>
      <c r="K21" s="362" t="str">
        <f>IF(COUNTA(基本!O17)&gt;=1,基本!O17,"")</f>
        <v/>
      </c>
      <c r="L21" s="817" t="str">
        <f>IF(COUNTA(基本!P17)&gt;=1,基本!P17,"")</f>
        <v/>
      </c>
      <c r="M21" s="818"/>
      <c r="N21" s="819" t="str">
        <f>IF(COUNTA(基本!Q17)&gt;=1,基本!Q17,"")</f>
        <v/>
      </c>
      <c r="O21" s="820"/>
      <c r="P21" s="820"/>
      <c r="Q21" s="820"/>
      <c r="R21" s="820"/>
      <c r="S21" s="821"/>
    </row>
    <row r="22" spans="1:19" ht="17.25" customHeight="1">
      <c r="A22" s="849" t="str">
        <f>IF(COUNTA(基本!G18)&gt;=1,基本!G18,"")</f>
        <v/>
      </c>
      <c r="B22" s="820"/>
      <c r="C22" s="821"/>
      <c r="D22" s="356" t="str">
        <f>IF(COUNTA(基本!H18)&gt;=1,基本!H18,"")</f>
        <v/>
      </c>
      <c r="E22" s="357" t="str">
        <f>IF(COUNTA(基本!I18)&gt;=1,基本!I18,"")</f>
        <v/>
      </c>
      <c r="F22" s="357" t="str">
        <f>IF(COUNTA(基本!J18)&gt;=1,基本!J18,"")</f>
        <v/>
      </c>
      <c r="G22" s="357" t="str">
        <f>IF(COUNTA(基本!K18)&gt;=1,基本!K18,"")</f>
        <v/>
      </c>
      <c r="H22" s="357" t="str">
        <f>IF(COUNTA(基本!L18)&gt;=1,基本!L18,"")</f>
        <v/>
      </c>
      <c r="I22" s="357" t="str">
        <f>IF(COUNTA(基本!M18)&gt;=1,基本!M18,"")</f>
        <v/>
      </c>
      <c r="J22" s="357" t="str">
        <f>IF(COUNTA(基本!N18)&gt;=1,基本!N18,"")</f>
        <v/>
      </c>
      <c r="K22" s="362" t="str">
        <f>IF(COUNTA(基本!O18)&gt;=1,基本!O18,"")</f>
        <v/>
      </c>
      <c r="L22" s="817" t="str">
        <f>IF(COUNTA(基本!P18)&gt;=1,基本!P18,"")</f>
        <v/>
      </c>
      <c r="M22" s="818"/>
      <c r="N22" s="819" t="str">
        <f>IF(COUNTA(基本!Q18)&gt;=1,基本!Q18,"")</f>
        <v/>
      </c>
      <c r="O22" s="820"/>
      <c r="P22" s="820"/>
      <c r="Q22" s="820"/>
      <c r="R22" s="820"/>
      <c r="S22" s="821"/>
    </row>
    <row r="23" spans="1:19" ht="17.25" customHeight="1">
      <c r="A23" s="849" t="str">
        <f>IF(COUNTA(基本!G19)&gt;=1,基本!G19,"")</f>
        <v/>
      </c>
      <c r="B23" s="820"/>
      <c r="C23" s="821"/>
      <c r="D23" s="356" t="str">
        <f>IF(COUNTA(基本!H19)&gt;=1,基本!H19,"")</f>
        <v/>
      </c>
      <c r="E23" s="357" t="str">
        <f>IF(COUNTA(基本!I19)&gt;=1,基本!I19,"")</f>
        <v/>
      </c>
      <c r="F23" s="357" t="str">
        <f>IF(COUNTA(基本!J19)&gt;=1,基本!J19,"")</f>
        <v/>
      </c>
      <c r="G23" s="357" t="str">
        <f>IF(COUNTA(基本!K19)&gt;=1,基本!K19,"")</f>
        <v/>
      </c>
      <c r="H23" s="357" t="str">
        <f>IF(COUNTA(基本!L19)&gt;=1,基本!L19,"")</f>
        <v/>
      </c>
      <c r="I23" s="357" t="str">
        <f>IF(COUNTA(基本!M19)&gt;=1,基本!M19,"")</f>
        <v/>
      </c>
      <c r="J23" s="357" t="str">
        <f>IF(COUNTA(基本!N19)&gt;=1,基本!N19,"")</f>
        <v/>
      </c>
      <c r="K23" s="362" t="str">
        <f>IF(COUNTA(基本!O19)&gt;=1,基本!O19,"")</f>
        <v/>
      </c>
      <c r="L23" s="817" t="str">
        <f>IF(COUNTA(基本!P19)&gt;=1,基本!P19,"")</f>
        <v/>
      </c>
      <c r="M23" s="818"/>
      <c r="N23" s="819" t="str">
        <f>IF(COUNTA(基本!Q19)&gt;=1,基本!Q19,"")</f>
        <v/>
      </c>
      <c r="O23" s="820"/>
      <c r="P23" s="820"/>
      <c r="Q23" s="820"/>
      <c r="R23" s="820"/>
      <c r="S23" s="821"/>
    </row>
    <row r="24" spans="1:19" ht="17.25" customHeight="1" thickBot="1">
      <c r="A24" s="908" t="str">
        <f>IF(COUNTA(基本!G20)&gt;=1,基本!G20,"")</f>
        <v/>
      </c>
      <c r="B24" s="906"/>
      <c r="C24" s="907"/>
      <c r="D24" s="358" t="str">
        <f>IF(COUNTA(基本!H20)&gt;=1,基本!H20,"")</f>
        <v/>
      </c>
      <c r="E24" s="359" t="str">
        <f>IF(COUNTA(基本!I20)&gt;=1,基本!I20,"")</f>
        <v/>
      </c>
      <c r="F24" s="359" t="str">
        <f>IF(COUNTA(基本!J20)&gt;=1,基本!J20,"")</f>
        <v/>
      </c>
      <c r="G24" s="359" t="str">
        <f>IF(COUNTA(基本!K20)&gt;=1,基本!K20,"")</f>
        <v/>
      </c>
      <c r="H24" s="359" t="str">
        <f>IF(COUNTA(基本!L20)&gt;=1,基本!L20,"")</f>
        <v/>
      </c>
      <c r="I24" s="359" t="str">
        <f>IF(COUNTA(基本!M20)&gt;=1,基本!M20,"")</f>
        <v/>
      </c>
      <c r="J24" s="359" t="str">
        <f>IF(COUNTA(基本!N20)&gt;=1,基本!N20,"")</f>
        <v/>
      </c>
      <c r="K24" s="363" t="str">
        <f>IF(COUNTA(基本!O20)&gt;=1,基本!O20,"")</f>
        <v/>
      </c>
      <c r="L24" s="894" t="str">
        <f>IF(COUNTA(基本!P20)&gt;=1,基本!P20,"")</f>
        <v/>
      </c>
      <c r="M24" s="895"/>
      <c r="N24" s="905" t="str">
        <f>IF(COUNTA(基本!Q20)&gt;=1,基本!Q20,"")</f>
        <v/>
      </c>
      <c r="O24" s="906"/>
      <c r="P24" s="906"/>
      <c r="Q24" s="906"/>
      <c r="R24" s="906"/>
      <c r="S24" s="907"/>
    </row>
    <row r="25" spans="1:19" ht="17.25" customHeight="1"/>
    <row r="26" spans="1:19" ht="17.25" customHeight="1" thickBot="1">
      <c r="A26" s="896" t="s">
        <v>117</v>
      </c>
      <c r="B26" s="896"/>
      <c r="C26" s="896"/>
      <c r="D26" s="896"/>
      <c r="E26" s="896"/>
      <c r="F26" s="896"/>
      <c r="G26" s="896"/>
      <c r="H26" s="896"/>
      <c r="I26" s="896"/>
      <c r="J26" s="896"/>
      <c r="K26" s="896"/>
      <c r="L26" s="896"/>
      <c r="M26" s="896"/>
      <c r="N26" s="896"/>
      <c r="O26" s="896"/>
      <c r="P26" s="896"/>
      <c r="Q26" s="896"/>
      <c r="R26" s="896"/>
      <c r="S26" s="896"/>
    </row>
    <row r="27" spans="1:19" ht="17.25" customHeight="1">
      <c r="A27" s="897"/>
      <c r="B27" s="898"/>
      <c r="C27" s="899"/>
      <c r="D27" s="903">
        <f>IF(MONTH(D5)&lt;4,YEAR(D5)-2,YEAR(D5)-1)</f>
        <v>1898</v>
      </c>
      <c r="E27" s="903"/>
      <c r="F27" s="903"/>
      <c r="G27" s="903"/>
      <c r="H27" s="903"/>
      <c r="I27" s="903"/>
      <c r="J27" s="903"/>
      <c r="K27" s="903"/>
      <c r="L27" s="822"/>
      <c r="M27" s="844">
        <f>IF(MONTH(D5)&lt;4,YEAR(D5)-1,YEAR(D5))</f>
        <v>1899</v>
      </c>
      <c r="N27" s="903"/>
      <c r="O27" s="904"/>
      <c r="P27" s="898" t="s">
        <v>188</v>
      </c>
      <c r="Q27" s="869" t="s">
        <v>39</v>
      </c>
      <c r="R27" s="823"/>
      <c r="S27" s="824"/>
    </row>
    <row r="28" spans="1:19" ht="17.25" customHeight="1" thickBot="1">
      <c r="A28" s="900"/>
      <c r="B28" s="901"/>
      <c r="C28" s="902"/>
      <c r="D28" s="270" t="s">
        <v>102</v>
      </c>
      <c r="E28" s="268" t="s">
        <v>41</v>
      </c>
      <c r="F28" s="268" t="s">
        <v>42</v>
      </c>
      <c r="G28" s="268" t="s">
        <v>43</v>
      </c>
      <c r="H28" s="268" t="s">
        <v>44</v>
      </c>
      <c r="I28" s="268" t="s">
        <v>45</v>
      </c>
      <c r="J28" s="268" t="s">
        <v>46</v>
      </c>
      <c r="K28" s="268" t="s">
        <v>47</v>
      </c>
      <c r="L28" s="268" t="s">
        <v>48</v>
      </c>
      <c r="M28" s="268" t="s">
        <v>103</v>
      </c>
      <c r="N28" s="268" t="s">
        <v>104</v>
      </c>
      <c r="O28" s="271" t="s">
        <v>105</v>
      </c>
      <c r="P28" s="901"/>
      <c r="Q28" s="871"/>
      <c r="R28" s="829"/>
      <c r="S28" s="830"/>
    </row>
    <row r="29" spans="1:19" ht="17.25" customHeight="1">
      <c r="A29" s="873" t="s">
        <v>50</v>
      </c>
      <c r="B29" s="876" t="s">
        <v>26</v>
      </c>
      <c r="C29" s="263" t="s">
        <v>202</v>
      </c>
      <c r="D29" s="364">
        <f>患者数!D5</f>
        <v>0</v>
      </c>
      <c r="E29" s="365">
        <f>患者数!E5</f>
        <v>0</v>
      </c>
      <c r="F29" s="365">
        <f>患者数!F5</f>
        <v>0</v>
      </c>
      <c r="G29" s="366">
        <f>患者数!G5</f>
        <v>0</v>
      </c>
      <c r="H29" s="365">
        <f>患者数!H5</f>
        <v>0</v>
      </c>
      <c r="I29" s="365">
        <f>患者数!I5</f>
        <v>0</v>
      </c>
      <c r="J29" s="365">
        <f>患者数!J5</f>
        <v>0</v>
      </c>
      <c r="K29" s="365">
        <f>患者数!K5</f>
        <v>0</v>
      </c>
      <c r="L29" s="365">
        <f>患者数!L5</f>
        <v>0</v>
      </c>
      <c r="M29" s="366">
        <f>患者数!M5</f>
        <v>0</v>
      </c>
      <c r="N29" s="365">
        <f>患者数!N5</f>
        <v>0</v>
      </c>
      <c r="O29" s="367">
        <f>患者数!O5</f>
        <v>0</v>
      </c>
      <c r="P29" s="255">
        <f>SUM(D29:O29)</f>
        <v>0</v>
      </c>
      <c r="Q29" s="266" t="s">
        <v>244</v>
      </c>
      <c r="R29" s="287" t="e">
        <f>P29/基本!$D$13</f>
        <v>#DIV/0!</v>
      </c>
      <c r="S29" s="863" t="e">
        <f>ROUNDDOWN(SUM(R29:R35),1)</f>
        <v>#DIV/0!</v>
      </c>
    </row>
    <row r="30" spans="1:19" ht="17.25" customHeight="1">
      <c r="A30" s="874"/>
      <c r="B30" s="877"/>
      <c r="C30" s="264" t="s">
        <v>203</v>
      </c>
      <c r="D30" s="368">
        <f>患者数!D6</f>
        <v>0</v>
      </c>
      <c r="E30" s="369">
        <f>患者数!E6</f>
        <v>0</v>
      </c>
      <c r="F30" s="369">
        <f>患者数!F6</f>
        <v>0</v>
      </c>
      <c r="G30" s="369">
        <f>患者数!G6</f>
        <v>0</v>
      </c>
      <c r="H30" s="369">
        <f>患者数!H6</f>
        <v>0</v>
      </c>
      <c r="I30" s="370">
        <f>患者数!I6</f>
        <v>0</v>
      </c>
      <c r="J30" s="370">
        <f>患者数!J6</f>
        <v>0</v>
      </c>
      <c r="K30" s="370">
        <f>患者数!K6</f>
        <v>0</v>
      </c>
      <c r="L30" s="370">
        <f>患者数!L6</f>
        <v>0</v>
      </c>
      <c r="M30" s="370">
        <f>患者数!M6</f>
        <v>0</v>
      </c>
      <c r="N30" s="370">
        <f>患者数!N6</f>
        <v>0</v>
      </c>
      <c r="O30" s="371">
        <f>患者数!O6</f>
        <v>0</v>
      </c>
      <c r="P30" s="256">
        <f t="shared" ref="P30:P42" si="0">SUM(D30:O30)</f>
        <v>0</v>
      </c>
      <c r="Q30" s="269" t="s">
        <v>245</v>
      </c>
      <c r="R30" s="288" t="e">
        <f>P30/基本!$D$13</f>
        <v>#DIV/0!</v>
      </c>
      <c r="S30" s="879"/>
    </row>
    <row r="31" spans="1:19" ht="17.25" customHeight="1">
      <c r="A31" s="874"/>
      <c r="B31" s="877"/>
      <c r="C31" s="264" t="s">
        <v>204</v>
      </c>
      <c r="D31" s="372">
        <f>患者数!D7</f>
        <v>0</v>
      </c>
      <c r="E31" s="370">
        <f>患者数!E7</f>
        <v>0</v>
      </c>
      <c r="F31" s="370">
        <f>患者数!F7</f>
        <v>0</v>
      </c>
      <c r="G31" s="369">
        <f>患者数!G7</f>
        <v>0</v>
      </c>
      <c r="H31" s="370">
        <f>患者数!H7</f>
        <v>0</v>
      </c>
      <c r="I31" s="370">
        <f>患者数!I7</f>
        <v>0</v>
      </c>
      <c r="J31" s="370">
        <f>患者数!J7</f>
        <v>0</v>
      </c>
      <c r="K31" s="370">
        <f>患者数!K7</f>
        <v>0</v>
      </c>
      <c r="L31" s="370">
        <f>患者数!L7</f>
        <v>0</v>
      </c>
      <c r="M31" s="370">
        <f>患者数!M7</f>
        <v>0</v>
      </c>
      <c r="N31" s="370">
        <f>患者数!N7</f>
        <v>0</v>
      </c>
      <c r="O31" s="371">
        <f>患者数!O7</f>
        <v>0</v>
      </c>
      <c r="P31" s="256">
        <f t="shared" si="0"/>
        <v>0</v>
      </c>
      <c r="Q31" s="269" t="s">
        <v>246</v>
      </c>
      <c r="R31" s="288" t="e">
        <f>P31/基本!$D$13</f>
        <v>#DIV/0!</v>
      </c>
      <c r="S31" s="879"/>
    </row>
    <row r="32" spans="1:19" ht="17.25" customHeight="1">
      <c r="A32" s="874"/>
      <c r="B32" s="877"/>
      <c r="C32" s="264" t="s">
        <v>205</v>
      </c>
      <c r="D32" s="372">
        <f>患者数!D8</f>
        <v>0</v>
      </c>
      <c r="E32" s="370">
        <f>患者数!E8</f>
        <v>0</v>
      </c>
      <c r="F32" s="370">
        <f>患者数!F8</f>
        <v>0</v>
      </c>
      <c r="G32" s="369">
        <f>患者数!G8</f>
        <v>0</v>
      </c>
      <c r="H32" s="370">
        <f>患者数!H8</f>
        <v>0</v>
      </c>
      <c r="I32" s="370">
        <f>患者数!I8</f>
        <v>0</v>
      </c>
      <c r="J32" s="370">
        <f>患者数!J8</f>
        <v>0</v>
      </c>
      <c r="K32" s="370">
        <f>患者数!K8</f>
        <v>0</v>
      </c>
      <c r="L32" s="370">
        <f>患者数!L8</f>
        <v>0</v>
      </c>
      <c r="M32" s="370">
        <f>患者数!M8</f>
        <v>0</v>
      </c>
      <c r="N32" s="370">
        <f>患者数!N8</f>
        <v>0</v>
      </c>
      <c r="O32" s="371">
        <f>患者数!O8</f>
        <v>0</v>
      </c>
      <c r="P32" s="256">
        <f t="shared" si="0"/>
        <v>0</v>
      </c>
      <c r="Q32" s="269" t="s">
        <v>247</v>
      </c>
      <c r="R32" s="288" t="e">
        <f>P32/基本!$D$13</f>
        <v>#DIV/0!</v>
      </c>
      <c r="S32" s="879"/>
    </row>
    <row r="33" spans="1:19" ht="17.25" customHeight="1">
      <c r="A33" s="874"/>
      <c r="B33" s="877"/>
      <c r="C33" s="264" t="s">
        <v>206</v>
      </c>
      <c r="D33" s="372">
        <f>患者数!D9</f>
        <v>0</v>
      </c>
      <c r="E33" s="369">
        <f>患者数!E9</f>
        <v>0</v>
      </c>
      <c r="F33" s="373">
        <f>患者数!F9</f>
        <v>0</v>
      </c>
      <c r="G33" s="373">
        <f>患者数!G9</f>
        <v>0</v>
      </c>
      <c r="H33" s="373">
        <f>患者数!H9</f>
        <v>0</v>
      </c>
      <c r="I33" s="373">
        <f>患者数!I9</f>
        <v>0</v>
      </c>
      <c r="J33" s="373">
        <f>患者数!J9</f>
        <v>0</v>
      </c>
      <c r="K33" s="373">
        <f>患者数!K9</f>
        <v>0</v>
      </c>
      <c r="L33" s="373">
        <f>患者数!L9</f>
        <v>0</v>
      </c>
      <c r="M33" s="373">
        <f>患者数!M9</f>
        <v>0</v>
      </c>
      <c r="N33" s="373">
        <f>患者数!N9</f>
        <v>0</v>
      </c>
      <c r="O33" s="371">
        <f>患者数!O9</f>
        <v>0</v>
      </c>
      <c r="P33" s="257">
        <f t="shared" si="0"/>
        <v>0</v>
      </c>
      <c r="Q33" s="269" t="s">
        <v>248</v>
      </c>
      <c r="R33" s="288" t="e">
        <f>P33/基本!$D$13</f>
        <v>#DIV/0!</v>
      </c>
      <c r="S33" s="879"/>
    </row>
    <row r="34" spans="1:19" ht="17.25" customHeight="1">
      <c r="A34" s="874"/>
      <c r="B34" s="877"/>
      <c r="C34" s="264"/>
      <c r="D34" s="372">
        <f>患者数!D10</f>
        <v>0</v>
      </c>
      <c r="E34" s="369">
        <f>患者数!E10</f>
        <v>0</v>
      </c>
      <c r="F34" s="373">
        <f>患者数!F10</f>
        <v>0</v>
      </c>
      <c r="G34" s="373">
        <f>患者数!G10</f>
        <v>0</v>
      </c>
      <c r="H34" s="373">
        <f>患者数!H10</f>
        <v>0</v>
      </c>
      <c r="I34" s="373">
        <f>患者数!I10</f>
        <v>0</v>
      </c>
      <c r="J34" s="373">
        <f>患者数!J10</f>
        <v>0</v>
      </c>
      <c r="K34" s="373">
        <f>患者数!K10</f>
        <v>0</v>
      </c>
      <c r="L34" s="370">
        <f>患者数!L10</f>
        <v>0</v>
      </c>
      <c r="M34" s="373">
        <f>患者数!M10</f>
        <v>0</v>
      </c>
      <c r="N34" s="373">
        <f>患者数!N10</f>
        <v>0</v>
      </c>
      <c r="O34" s="374">
        <f>患者数!O10</f>
        <v>0</v>
      </c>
      <c r="P34" s="257"/>
      <c r="Q34" s="269"/>
      <c r="R34" s="288"/>
      <c r="S34" s="879"/>
    </row>
    <row r="35" spans="1:19" ht="17.25" customHeight="1">
      <c r="A35" s="874"/>
      <c r="B35" s="878"/>
      <c r="C35" s="264" t="s">
        <v>51</v>
      </c>
      <c r="D35" s="372">
        <f>患者数!D11</f>
        <v>0</v>
      </c>
      <c r="E35" s="369">
        <f>患者数!E11</f>
        <v>0</v>
      </c>
      <c r="F35" s="369">
        <f>患者数!F11</f>
        <v>0</v>
      </c>
      <c r="G35" s="369">
        <f>患者数!G11</f>
        <v>0</v>
      </c>
      <c r="H35" s="369">
        <f>患者数!H11</f>
        <v>0</v>
      </c>
      <c r="I35" s="369">
        <f>患者数!I11</f>
        <v>0</v>
      </c>
      <c r="J35" s="369">
        <f>患者数!J11</f>
        <v>0</v>
      </c>
      <c r="K35" s="369">
        <f>患者数!K11</f>
        <v>0</v>
      </c>
      <c r="L35" s="369">
        <f>患者数!L11</f>
        <v>0</v>
      </c>
      <c r="M35" s="369">
        <f>患者数!M11</f>
        <v>0</v>
      </c>
      <c r="N35" s="369">
        <f>患者数!N11</f>
        <v>0</v>
      </c>
      <c r="O35" s="375">
        <f>患者数!O11</f>
        <v>0</v>
      </c>
      <c r="P35" s="258">
        <f t="shared" si="0"/>
        <v>0</v>
      </c>
      <c r="Q35" s="269" t="s">
        <v>249</v>
      </c>
      <c r="R35" s="288" t="e">
        <f>P35/基本!$D$13</f>
        <v>#DIV/0!</v>
      </c>
      <c r="S35" s="879"/>
    </row>
    <row r="36" spans="1:19" ht="17.25" customHeight="1">
      <c r="A36" s="874"/>
      <c r="B36" s="880" t="s">
        <v>27</v>
      </c>
      <c r="C36" s="264" t="s">
        <v>51</v>
      </c>
      <c r="D36" s="372">
        <f>患者数!D12</f>
        <v>0</v>
      </c>
      <c r="E36" s="370">
        <f>患者数!E12</f>
        <v>0</v>
      </c>
      <c r="F36" s="370">
        <f>患者数!F12</f>
        <v>0</v>
      </c>
      <c r="G36" s="370">
        <f>患者数!G12</f>
        <v>0</v>
      </c>
      <c r="H36" s="370">
        <f>患者数!H12</f>
        <v>0</v>
      </c>
      <c r="I36" s="370">
        <f>患者数!I12</f>
        <v>0</v>
      </c>
      <c r="J36" s="370">
        <f>患者数!J12</f>
        <v>0</v>
      </c>
      <c r="K36" s="370">
        <f>患者数!K12</f>
        <v>0</v>
      </c>
      <c r="L36" s="370">
        <f>患者数!L12</f>
        <v>0</v>
      </c>
      <c r="M36" s="370">
        <f>患者数!M12</f>
        <v>0</v>
      </c>
      <c r="N36" s="370">
        <f>患者数!N12</f>
        <v>0</v>
      </c>
      <c r="O36" s="371">
        <f>患者数!O12</f>
        <v>0</v>
      </c>
      <c r="P36" s="256">
        <f t="shared" si="0"/>
        <v>0</v>
      </c>
      <c r="Q36" s="269" t="s">
        <v>250</v>
      </c>
      <c r="R36" s="288">
        <f>IF(OR(P39=0,P39=""),0,ROUNDDOWN(P36/P39,1))</f>
        <v>0</v>
      </c>
      <c r="S36" s="891" t="e">
        <f>R36+R37+R38</f>
        <v>#DIV/0!</v>
      </c>
    </row>
    <row r="37" spans="1:19" ht="17.25" customHeight="1">
      <c r="A37" s="874"/>
      <c r="B37" s="877"/>
      <c r="C37" s="340" t="s">
        <v>260</v>
      </c>
      <c r="D37" s="372">
        <f>患者数!D13</f>
        <v>0</v>
      </c>
      <c r="E37" s="370">
        <f>患者数!E13</f>
        <v>0</v>
      </c>
      <c r="F37" s="370">
        <f>患者数!F13</f>
        <v>0</v>
      </c>
      <c r="G37" s="370">
        <f>患者数!G13</f>
        <v>0</v>
      </c>
      <c r="H37" s="370">
        <f>患者数!H13</f>
        <v>0</v>
      </c>
      <c r="I37" s="370">
        <f>患者数!I13</f>
        <v>0</v>
      </c>
      <c r="J37" s="370">
        <f>患者数!J13</f>
        <v>0</v>
      </c>
      <c r="K37" s="370">
        <f>患者数!K13</f>
        <v>0</v>
      </c>
      <c r="L37" s="370">
        <f>患者数!L13</f>
        <v>0</v>
      </c>
      <c r="M37" s="370">
        <f>患者数!M13</f>
        <v>0</v>
      </c>
      <c r="N37" s="370">
        <f>患者数!N13</f>
        <v>0</v>
      </c>
      <c r="O37" s="371">
        <f>患者数!O13</f>
        <v>0</v>
      </c>
      <c r="P37" s="256">
        <f t="shared" si="0"/>
        <v>0</v>
      </c>
      <c r="Q37" s="269" t="s">
        <v>251</v>
      </c>
      <c r="R37" s="288" t="e">
        <f>ROUNDDOWN(P37/P40,1)</f>
        <v>#DIV/0!</v>
      </c>
      <c r="S37" s="892"/>
    </row>
    <row r="38" spans="1:19" ht="17.25" customHeight="1" thickBot="1">
      <c r="A38" s="875"/>
      <c r="B38" s="881"/>
      <c r="C38" s="265" t="s">
        <v>36</v>
      </c>
      <c r="D38" s="376">
        <f>患者数!D14</f>
        <v>0</v>
      </c>
      <c r="E38" s="377">
        <f>患者数!E14</f>
        <v>0</v>
      </c>
      <c r="F38" s="377">
        <f>患者数!F14</f>
        <v>0</v>
      </c>
      <c r="G38" s="377">
        <f>患者数!G14</f>
        <v>0</v>
      </c>
      <c r="H38" s="377">
        <f>患者数!H14</f>
        <v>0</v>
      </c>
      <c r="I38" s="377">
        <f>患者数!I14</f>
        <v>0</v>
      </c>
      <c r="J38" s="377">
        <f>患者数!J14</f>
        <v>0</v>
      </c>
      <c r="K38" s="377">
        <f>患者数!K14</f>
        <v>0</v>
      </c>
      <c r="L38" s="377">
        <f>患者数!L14</f>
        <v>0</v>
      </c>
      <c r="M38" s="377">
        <f>患者数!M14</f>
        <v>0</v>
      </c>
      <c r="N38" s="377">
        <f>患者数!N14</f>
        <v>0</v>
      </c>
      <c r="O38" s="378">
        <f>患者数!O14</f>
        <v>0</v>
      </c>
      <c r="P38" s="259">
        <f t="shared" si="0"/>
        <v>0</v>
      </c>
      <c r="Q38" s="267" t="s">
        <v>252</v>
      </c>
      <c r="R38" s="289" t="e">
        <f>P38/P40</f>
        <v>#DIV/0!</v>
      </c>
      <c r="S38" s="893"/>
    </row>
    <row r="39" spans="1:19" ht="17.25" customHeight="1">
      <c r="A39" s="882" t="s">
        <v>60</v>
      </c>
      <c r="B39" s="883"/>
      <c r="C39" s="263" t="s">
        <v>51</v>
      </c>
      <c r="D39" s="364">
        <f>患者数!D15</f>
        <v>0</v>
      </c>
      <c r="E39" s="365">
        <f>患者数!E15</f>
        <v>0</v>
      </c>
      <c r="F39" s="365">
        <f>患者数!F15</f>
        <v>0</v>
      </c>
      <c r="G39" s="365">
        <f>患者数!G15</f>
        <v>0</v>
      </c>
      <c r="H39" s="365">
        <f>患者数!H15</f>
        <v>0</v>
      </c>
      <c r="I39" s="365">
        <f>患者数!I15</f>
        <v>0</v>
      </c>
      <c r="J39" s="365">
        <f>患者数!J15</f>
        <v>0</v>
      </c>
      <c r="K39" s="365">
        <f>患者数!K15</f>
        <v>0</v>
      </c>
      <c r="L39" s="365">
        <f>患者数!L15</f>
        <v>0</v>
      </c>
      <c r="M39" s="365">
        <f>患者数!M15</f>
        <v>0</v>
      </c>
      <c r="N39" s="365">
        <f>患者数!N15</f>
        <v>0</v>
      </c>
      <c r="O39" s="367">
        <f>患者数!O15</f>
        <v>0</v>
      </c>
      <c r="P39" s="255">
        <f t="shared" si="0"/>
        <v>0</v>
      </c>
      <c r="Q39" s="885"/>
      <c r="R39" s="886"/>
      <c r="S39" s="887"/>
    </row>
    <row r="40" spans="1:19" ht="17.25" customHeight="1" thickBot="1">
      <c r="A40" s="858"/>
      <c r="B40" s="884"/>
      <c r="C40" s="265" t="s">
        <v>36</v>
      </c>
      <c r="D40" s="376">
        <f>患者数!D16</f>
        <v>0</v>
      </c>
      <c r="E40" s="377">
        <f>患者数!E16</f>
        <v>0</v>
      </c>
      <c r="F40" s="377">
        <f>患者数!F16</f>
        <v>0</v>
      </c>
      <c r="G40" s="377">
        <f>患者数!G16</f>
        <v>0</v>
      </c>
      <c r="H40" s="377">
        <f>患者数!H16</f>
        <v>0</v>
      </c>
      <c r="I40" s="379">
        <f>患者数!I16</f>
        <v>0</v>
      </c>
      <c r="J40" s="377">
        <f>患者数!J16</f>
        <v>0</v>
      </c>
      <c r="K40" s="377">
        <f>患者数!K16</f>
        <v>0</v>
      </c>
      <c r="L40" s="377">
        <f>患者数!L16</f>
        <v>0</v>
      </c>
      <c r="M40" s="377">
        <f>患者数!M16</f>
        <v>0</v>
      </c>
      <c r="N40" s="377">
        <f>患者数!N16</f>
        <v>0</v>
      </c>
      <c r="O40" s="378">
        <f>患者数!O16</f>
        <v>0</v>
      </c>
      <c r="P40" s="259">
        <f t="shared" si="0"/>
        <v>0</v>
      </c>
      <c r="Q40" s="888"/>
      <c r="R40" s="889"/>
      <c r="S40" s="890"/>
    </row>
    <row r="41" spans="1:19" ht="17.25" customHeight="1">
      <c r="A41" s="856" t="s">
        <v>192</v>
      </c>
      <c r="B41" s="861"/>
      <c r="C41" s="857"/>
      <c r="D41" s="380">
        <f>患者数!D17</f>
        <v>0</v>
      </c>
      <c r="E41" s="366">
        <f>患者数!E17</f>
        <v>0</v>
      </c>
      <c r="F41" s="366">
        <f>患者数!F17</f>
        <v>0</v>
      </c>
      <c r="G41" s="366">
        <f>患者数!G17</f>
        <v>0</v>
      </c>
      <c r="H41" s="366">
        <f>患者数!H17</f>
        <v>0</v>
      </c>
      <c r="I41" s="366">
        <f>患者数!I17</f>
        <v>0</v>
      </c>
      <c r="J41" s="366">
        <f>患者数!J17</f>
        <v>0</v>
      </c>
      <c r="K41" s="366">
        <f>患者数!K17</f>
        <v>0</v>
      </c>
      <c r="L41" s="366">
        <f>患者数!L17</f>
        <v>0</v>
      </c>
      <c r="M41" s="366">
        <f>患者数!M17</f>
        <v>0</v>
      </c>
      <c r="N41" s="366">
        <f>患者数!N17</f>
        <v>0</v>
      </c>
      <c r="O41" s="381">
        <f>患者数!O17</f>
        <v>0</v>
      </c>
      <c r="P41" s="260">
        <f t="shared" si="0"/>
        <v>0</v>
      </c>
      <c r="Q41" s="266" t="s">
        <v>210</v>
      </c>
      <c r="R41" s="862" t="e">
        <f>P41/基本!$D$13</f>
        <v>#DIV/0!</v>
      </c>
      <c r="S41" s="863"/>
    </row>
    <row r="42" spans="1:19" ht="17.25" customHeight="1" thickBot="1">
      <c r="A42" s="864" t="s">
        <v>191</v>
      </c>
      <c r="B42" s="865"/>
      <c r="C42" s="866"/>
      <c r="D42" s="382">
        <f>患者数!D18</f>
        <v>0</v>
      </c>
      <c r="E42" s="379">
        <f>患者数!E18</f>
        <v>0</v>
      </c>
      <c r="F42" s="379">
        <f>患者数!F18</f>
        <v>0</v>
      </c>
      <c r="G42" s="379">
        <f>患者数!G18</f>
        <v>0</v>
      </c>
      <c r="H42" s="379">
        <f>患者数!H18</f>
        <v>0</v>
      </c>
      <c r="I42" s="379">
        <f>患者数!I18</f>
        <v>0</v>
      </c>
      <c r="J42" s="379">
        <f>患者数!J18</f>
        <v>0</v>
      </c>
      <c r="K42" s="379">
        <f>患者数!K18</f>
        <v>0</v>
      </c>
      <c r="L42" s="379">
        <f>患者数!L18</f>
        <v>0</v>
      </c>
      <c r="M42" s="379">
        <f>患者数!M18</f>
        <v>0</v>
      </c>
      <c r="N42" s="379">
        <f>患者数!N18</f>
        <v>0</v>
      </c>
      <c r="O42" s="383">
        <f>患者数!O18</f>
        <v>0</v>
      </c>
      <c r="P42" s="261">
        <f t="shared" si="0"/>
        <v>0</v>
      </c>
      <c r="Q42" s="267" t="s">
        <v>211</v>
      </c>
      <c r="R42" s="867" t="e">
        <f>P42/P40</f>
        <v>#DIV/0!</v>
      </c>
      <c r="S42" s="868"/>
    </row>
  </sheetData>
  <sheetProtection sheet="1" selectLockedCells="1"/>
  <mergeCells count="89">
    <mergeCell ref="L24:M24"/>
    <mergeCell ref="L20:M20"/>
    <mergeCell ref="L18:M18"/>
    <mergeCell ref="A26:S26"/>
    <mergeCell ref="A27:C28"/>
    <mergeCell ref="D27:L27"/>
    <mergeCell ref="M27:O27"/>
    <mergeCell ref="P27:P28"/>
    <mergeCell ref="Q27:S28"/>
    <mergeCell ref="N24:S24"/>
    <mergeCell ref="A24:C24"/>
    <mergeCell ref="L21:M21"/>
    <mergeCell ref="L19:M19"/>
    <mergeCell ref="A20:C20"/>
    <mergeCell ref="A21:C21"/>
    <mergeCell ref="N20:S20"/>
    <mergeCell ref="A29:A38"/>
    <mergeCell ref="B29:B35"/>
    <mergeCell ref="S29:S35"/>
    <mergeCell ref="B36:B38"/>
    <mergeCell ref="A39:B40"/>
    <mergeCell ref="Q39:S40"/>
    <mergeCell ref="S36:S38"/>
    <mergeCell ref="A41:C41"/>
    <mergeCell ref="R41:S41"/>
    <mergeCell ref="A42:C42"/>
    <mergeCell ref="R42:S42"/>
    <mergeCell ref="A3:C3"/>
    <mergeCell ref="A4:C4"/>
    <mergeCell ref="A5:C5"/>
    <mergeCell ref="A6:C6"/>
    <mergeCell ref="A8:C10"/>
    <mergeCell ref="A11:C11"/>
    <mergeCell ref="A13:C13"/>
    <mergeCell ref="A22:C22"/>
    <mergeCell ref="A23:C23"/>
    <mergeCell ref="A16:C16"/>
    <mergeCell ref="A17:C17"/>
    <mergeCell ref="A18:C18"/>
    <mergeCell ref="A12:C12"/>
    <mergeCell ref="A19:C19"/>
    <mergeCell ref="A14:C14"/>
    <mergeCell ref="A15:C15"/>
    <mergeCell ref="D5:I5"/>
    <mergeCell ref="D6:I6"/>
    <mergeCell ref="F9:F10"/>
    <mergeCell ref="G9:J9"/>
    <mergeCell ref="N5:O5"/>
    <mergeCell ref="P5:Q5"/>
    <mergeCell ref="N19:S19"/>
    <mergeCell ref="D8:K8"/>
    <mergeCell ref="D9:D10"/>
    <mergeCell ref="E9:E10"/>
    <mergeCell ref="K5:L5"/>
    <mergeCell ref="K6:M6"/>
    <mergeCell ref="L15:M15"/>
    <mergeCell ref="L16:M16"/>
    <mergeCell ref="L17:M17"/>
    <mergeCell ref="R5:S5"/>
    <mergeCell ref="L11:M11"/>
    <mergeCell ref="L12:M12"/>
    <mergeCell ref="K9:K10"/>
    <mergeCell ref="L13:M13"/>
    <mergeCell ref="L22:M22"/>
    <mergeCell ref="N22:S22"/>
    <mergeCell ref="L23:M23"/>
    <mergeCell ref="N23:S23"/>
    <mergeCell ref="N8:S10"/>
    <mergeCell ref="L8:M10"/>
    <mergeCell ref="N14:S14"/>
    <mergeCell ref="N11:S11"/>
    <mergeCell ref="N12:S12"/>
    <mergeCell ref="N13:S13"/>
    <mergeCell ref="N21:S21"/>
    <mergeCell ref="L14:M14"/>
    <mergeCell ref="N15:S15"/>
    <mergeCell ref="N16:S16"/>
    <mergeCell ref="N17:S17"/>
    <mergeCell ref="N18:S18"/>
    <mergeCell ref="M3:O3"/>
    <mergeCell ref="P3:S3"/>
    <mergeCell ref="A1:S1"/>
    <mergeCell ref="P4:Q4"/>
    <mergeCell ref="D3:I3"/>
    <mergeCell ref="D4:I4"/>
    <mergeCell ref="K3:L3"/>
    <mergeCell ref="R4:S4"/>
    <mergeCell ref="N4:O4"/>
    <mergeCell ref="K4:L4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9"/>
  </sheetPr>
  <dimension ref="A1:AH138"/>
  <sheetViews>
    <sheetView showGridLines="0" zoomScaleNormal="100" zoomScaleSheetLayoutView="115" workbookViewId="0">
      <selection activeCell="A3" sqref="A3:A4"/>
    </sheetView>
  </sheetViews>
  <sheetFormatPr defaultRowHeight="13.5"/>
  <cols>
    <col min="1" max="2" width="11.25" style="188" customWidth="1"/>
    <col min="3" max="3" width="9.375" style="191" customWidth="1"/>
    <col min="4" max="4" width="13.125" style="191" customWidth="1"/>
    <col min="5" max="7" width="4.875" style="191" customWidth="1"/>
    <col min="8" max="8" width="5.375" style="191" customWidth="1"/>
    <col min="9" max="9" width="4" style="188" customWidth="1"/>
    <col min="10" max="10" width="3.375" style="188" customWidth="1"/>
    <col min="11" max="11" width="18.875" style="188" customWidth="1"/>
    <col min="12" max="12" width="14.375" style="468" customWidth="1"/>
    <col min="13" max="13" width="4.25" style="469" customWidth="1"/>
    <col min="14" max="17" width="5.5" style="469" customWidth="1"/>
    <col min="18" max="18" width="9" style="469" customWidth="1"/>
    <col min="19" max="26" width="9" style="469"/>
    <col min="27" max="34" width="9" style="274"/>
    <col min="35" max="16384" width="9" style="188"/>
  </cols>
  <sheetData>
    <row r="1" spans="1:34">
      <c r="A1" s="29" t="s">
        <v>74</v>
      </c>
      <c r="B1" s="917">
        <f>メイン!C3</f>
        <v>0</v>
      </c>
      <c r="C1" s="917"/>
      <c r="D1" s="917"/>
      <c r="E1" s="7"/>
      <c r="F1" s="7"/>
      <c r="G1" s="7"/>
      <c r="H1" s="48"/>
      <c r="I1" s="32"/>
      <c r="J1" s="32"/>
      <c r="K1" s="9" t="s">
        <v>108</v>
      </c>
    </row>
    <row r="2" spans="1:34" ht="22.5" customHeight="1" thickBot="1">
      <c r="A2" s="918" t="s">
        <v>24</v>
      </c>
      <c r="B2" s="918"/>
      <c r="C2" s="918"/>
      <c r="D2" s="918"/>
      <c r="E2" s="919"/>
      <c r="F2" s="919"/>
      <c r="G2" s="919"/>
      <c r="H2" s="919"/>
      <c r="I2" s="919"/>
      <c r="J2" s="919"/>
      <c r="K2" s="919"/>
    </row>
    <row r="3" spans="1:34" s="191" customFormat="1" ht="9.75" customHeight="1">
      <c r="A3" s="913" t="s">
        <v>71</v>
      </c>
      <c r="B3" s="913" t="s">
        <v>75</v>
      </c>
      <c r="C3" s="913" t="s">
        <v>38</v>
      </c>
      <c r="D3" s="913" t="s">
        <v>115</v>
      </c>
      <c r="E3" s="927" t="s">
        <v>54</v>
      </c>
      <c r="F3" s="927"/>
      <c r="G3" s="928"/>
      <c r="H3" s="921" t="s">
        <v>68</v>
      </c>
      <c r="I3" s="923" t="s">
        <v>106</v>
      </c>
      <c r="J3" s="915" t="s">
        <v>22</v>
      </c>
      <c r="K3" s="925" t="s">
        <v>70</v>
      </c>
      <c r="L3" s="920" t="s">
        <v>269</v>
      </c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276"/>
      <c r="AB3" s="276"/>
      <c r="AC3" s="276"/>
      <c r="AD3" s="276"/>
      <c r="AE3" s="276"/>
      <c r="AF3" s="276"/>
      <c r="AG3" s="276"/>
      <c r="AH3" s="276"/>
    </row>
    <row r="4" spans="1:34" s="191" customFormat="1" ht="23.25" customHeight="1" thickBot="1">
      <c r="A4" s="914"/>
      <c r="B4" s="914"/>
      <c r="C4" s="914"/>
      <c r="D4" s="914"/>
      <c r="E4" s="31" t="s">
        <v>55</v>
      </c>
      <c r="F4" s="31" t="s">
        <v>56</v>
      </c>
      <c r="G4" s="385" t="s">
        <v>116</v>
      </c>
      <c r="H4" s="922"/>
      <c r="I4" s="924"/>
      <c r="J4" s="916"/>
      <c r="K4" s="926"/>
      <c r="L4" s="920"/>
      <c r="M4" s="481"/>
      <c r="N4" s="513" t="s">
        <v>57</v>
      </c>
      <c r="O4" s="513" t="s">
        <v>58</v>
      </c>
      <c r="P4" s="513" t="s">
        <v>73</v>
      </c>
      <c r="Q4" s="514"/>
      <c r="R4" s="481"/>
      <c r="S4" s="481"/>
      <c r="T4" s="481"/>
      <c r="U4" s="481"/>
      <c r="V4" s="481"/>
      <c r="W4" s="481"/>
      <c r="X4" s="481"/>
      <c r="Y4" s="481"/>
      <c r="Z4" s="481"/>
      <c r="AA4" s="276"/>
      <c r="AB4" s="276"/>
      <c r="AC4" s="276"/>
      <c r="AD4" s="276"/>
      <c r="AE4" s="276"/>
      <c r="AF4" s="276"/>
      <c r="AG4" s="276"/>
      <c r="AH4" s="276"/>
    </row>
    <row r="5" spans="1:34" ht="13.5" customHeight="1">
      <c r="A5" s="450" t="str">
        <f>IF(COUNTA(医師!A6)&gt;=1,医師!A6,"")</f>
        <v/>
      </c>
      <c r="B5" s="436" t="str">
        <f>IF(COUNTA(医師!B6)&gt;=1,医師!B6,"")</f>
        <v/>
      </c>
      <c r="C5" s="488" t="str">
        <f>IF(COUNTA(医師!C6)&gt;=1,医師!C6,"")</f>
        <v/>
      </c>
      <c r="D5" s="511" t="str">
        <f>IF(COUNTA(医師!D6)&gt;=1,医師!D6,"")</f>
        <v/>
      </c>
      <c r="E5" s="507">
        <f>SUM(医師!F6:L6)</f>
        <v>0</v>
      </c>
      <c r="F5" s="278">
        <f>SUM(医師!M6:S6)</f>
        <v>0</v>
      </c>
      <c r="G5" s="196">
        <f>E5+F5/2</f>
        <v>0</v>
      </c>
      <c r="H5" s="431" t="str">
        <f>IF(G5&lt;基本!$B$9,"非常勤","常勤")</f>
        <v>非常勤</v>
      </c>
      <c r="I5" s="441">
        <f>IF(H5="非常勤",G5/基本!$B$9,1)</f>
        <v>0</v>
      </c>
      <c r="J5" s="203" t="e">
        <f>IF(DAYS360(L5,メイン!$N$3)&lt;500,"新"," ")</f>
        <v>#VALUE!</v>
      </c>
      <c r="K5" s="291"/>
      <c r="L5" s="515" t="str">
        <f>IF(COUNTA(医師!E6)&gt;=1,医師!E6,"")</f>
        <v/>
      </c>
      <c r="N5" s="516">
        <f>COUNTIF(H5:H118,"常勤")</f>
        <v>0</v>
      </c>
      <c r="O5" s="516">
        <f>COUNTA(B5:B118)-COUNTBLANK(B5:B118)-N5</f>
        <v>0</v>
      </c>
      <c r="P5" s="420">
        <f>SUM(I5:I118)-N5</f>
        <v>0</v>
      </c>
      <c r="Q5" s="420">
        <f>SUM(I5:I120)</f>
        <v>0</v>
      </c>
    </row>
    <row r="6" spans="1:34" ht="13.5" customHeight="1">
      <c r="A6" s="448" t="str">
        <f>IF(COUNTA(医師!A7)&gt;=1,医師!A7,"")</f>
        <v/>
      </c>
      <c r="B6" s="423" t="str">
        <f>IF(COUNTA(医師!B7)&gt;=1,医師!B7,"")</f>
        <v/>
      </c>
      <c r="C6" s="485" t="str">
        <f>IF(COUNTA(医師!C7)&gt;=1,医師!C7,"")</f>
        <v/>
      </c>
      <c r="D6" s="508" t="str">
        <f>IF(COUNTA(医師!D7)&gt;=1,医師!D7,"")</f>
        <v/>
      </c>
      <c r="E6" s="507">
        <f>SUM(医師!F7:L7)</f>
        <v>0</v>
      </c>
      <c r="F6" s="278">
        <f>SUM(医師!M7:S7)</f>
        <v>0</v>
      </c>
      <c r="G6" s="197">
        <f t="shared" ref="G6:G69" si="0">E6+F6/2</f>
        <v>0</v>
      </c>
      <c r="H6" s="431" t="str">
        <f>IF(G6&lt;基本!$B$9,"非常勤","常勤")</f>
        <v>非常勤</v>
      </c>
      <c r="I6" s="433">
        <f>IF(H6="非常勤",G6/基本!$B$9,1)</f>
        <v>0</v>
      </c>
      <c r="J6" s="204" t="e">
        <f>IF(DAYS360(L6,メイン!$N$3)&lt;500,"新"," ")</f>
        <v>#VALUE!</v>
      </c>
      <c r="K6" s="293"/>
      <c r="L6" s="515" t="str">
        <f>IF(COUNTA(医師!E7)&gt;=1,医師!E7,"")</f>
        <v/>
      </c>
    </row>
    <row r="7" spans="1:34" ht="13.5" customHeight="1">
      <c r="A7" s="448" t="str">
        <f>IF(COUNTA(医師!A8)&gt;=1,医師!A8,"")</f>
        <v/>
      </c>
      <c r="B7" s="423" t="str">
        <f>IF(COUNTA(医師!B8)&gt;=1,医師!B8,"")</f>
        <v/>
      </c>
      <c r="C7" s="485" t="str">
        <f>IF(COUNTA(医師!C8)&gt;=1,医師!C8,"")</f>
        <v/>
      </c>
      <c r="D7" s="508" t="str">
        <f>IF(COUNTA(医師!D8)&gt;=1,医師!D8,"")</f>
        <v/>
      </c>
      <c r="E7" s="507">
        <f>SUM(医師!F8:L8)</f>
        <v>0</v>
      </c>
      <c r="F7" s="278">
        <f>SUM(医師!M8:S8)</f>
        <v>0</v>
      </c>
      <c r="G7" s="197">
        <f t="shared" si="0"/>
        <v>0</v>
      </c>
      <c r="H7" s="431" t="str">
        <f>IF(G7&lt;基本!$B$9,"非常勤","常勤")</f>
        <v>非常勤</v>
      </c>
      <c r="I7" s="433">
        <f>IF(H7="非常勤",G7/基本!$B$9,1)</f>
        <v>0</v>
      </c>
      <c r="J7" s="204" t="e">
        <f>IF(DAYS360(L7,メイン!$N$3)&lt;500,"新"," ")</f>
        <v>#VALUE!</v>
      </c>
      <c r="K7" s="293"/>
      <c r="L7" s="515" t="str">
        <f>IF(COUNTA(医師!E8)&gt;=1,医師!E8,"")</f>
        <v/>
      </c>
    </row>
    <row r="8" spans="1:34" ht="13.5" customHeight="1">
      <c r="A8" s="448" t="str">
        <f>IF(COUNTA(医師!A9)&gt;=1,医師!A9,"")</f>
        <v/>
      </c>
      <c r="B8" s="423" t="str">
        <f>IF(COUNTA(医師!B9)&gt;=1,医師!B9,"")</f>
        <v/>
      </c>
      <c r="C8" s="485" t="str">
        <f>IF(COUNTA(医師!C9)&gt;=1,医師!C9,"")</f>
        <v/>
      </c>
      <c r="D8" s="508" t="str">
        <f>IF(COUNTA(医師!D9)&gt;=1,医師!D9,"")</f>
        <v/>
      </c>
      <c r="E8" s="507">
        <f>SUM(医師!F9:L9)</f>
        <v>0</v>
      </c>
      <c r="F8" s="278">
        <f>SUM(医師!M9:S9)</f>
        <v>0</v>
      </c>
      <c r="G8" s="197">
        <f t="shared" si="0"/>
        <v>0</v>
      </c>
      <c r="H8" s="431" t="str">
        <f>IF(G8&lt;基本!$B$9,"非常勤","常勤")</f>
        <v>非常勤</v>
      </c>
      <c r="I8" s="433">
        <f>IF(H8="非常勤",G8/基本!$B$9,1)</f>
        <v>0</v>
      </c>
      <c r="J8" s="204" t="e">
        <f>IF(DAYS360(L8,メイン!$N$3)&lt;500,"新"," ")</f>
        <v>#VALUE!</v>
      </c>
      <c r="K8" s="293"/>
      <c r="L8" s="515" t="str">
        <f>IF(COUNTA(医師!E9)&gt;=1,医師!E9,"")</f>
        <v/>
      </c>
    </row>
    <row r="9" spans="1:34" ht="13.5" customHeight="1">
      <c r="A9" s="448" t="str">
        <f>IF(COUNTA(医師!A10)&gt;=1,医師!A10,"")</f>
        <v/>
      </c>
      <c r="B9" s="423" t="str">
        <f>IF(COUNTA(医師!B10)&gt;=1,医師!B10,"")</f>
        <v/>
      </c>
      <c r="C9" s="485" t="str">
        <f>IF(COUNTA(医師!C10)&gt;=1,医師!C10,"")</f>
        <v/>
      </c>
      <c r="D9" s="508" t="str">
        <f>IF(COUNTA(医師!D10)&gt;=1,医師!D10,"")</f>
        <v/>
      </c>
      <c r="E9" s="507">
        <f>SUM(医師!F10:L10)</f>
        <v>0</v>
      </c>
      <c r="F9" s="278">
        <f>SUM(医師!M10:S10)</f>
        <v>0</v>
      </c>
      <c r="G9" s="197">
        <f t="shared" si="0"/>
        <v>0</v>
      </c>
      <c r="H9" s="431" t="str">
        <f>IF(G9&lt;基本!$B$9,"非常勤","常勤")</f>
        <v>非常勤</v>
      </c>
      <c r="I9" s="433">
        <f>IF(H9="非常勤",G9/基本!$B$9,1)</f>
        <v>0</v>
      </c>
      <c r="J9" s="204" t="e">
        <f>IF(DAYS360(L9,メイン!$N$3)&lt;500,"新"," ")</f>
        <v>#VALUE!</v>
      </c>
      <c r="K9" s="293"/>
      <c r="L9" s="515" t="str">
        <f>IF(COUNTA(医師!E10)&gt;=1,医師!E10,"")</f>
        <v/>
      </c>
    </row>
    <row r="10" spans="1:34" ht="13.5" customHeight="1">
      <c r="A10" s="448" t="str">
        <f>IF(COUNTA(医師!A11)&gt;=1,医師!A11,"")</f>
        <v/>
      </c>
      <c r="B10" s="423" t="str">
        <f>IF(COUNTA(医師!B11)&gt;=1,医師!B11,"")</f>
        <v/>
      </c>
      <c r="C10" s="485" t="str">
        <f>IF(COUNTA(医師!C11)&gt;=1,医師!C11,"")</f>
        <v/>
      </c>
      <c r="D10" s="508" t="str">
        <f>IF(COUNTA(医師!D11)&gt;=1,医師!D11,"")</f>
        <v/>
      </c>
      <c r="E10" s="507">
        <f>SUM(医師!F11:L11)</f>
        <v>0</v>
      </c>
      <c r="F10" s="278">
        <f>SUM(医師!M11:S11)</f>
        <v>0</v>
      </c>
      <c r="G10" s="197">
        <f t="shared" si="0"/>
        <v>0</v>
      </c>
      <c r="H10" s="431" t="str">
        <f>IF(G10&lt;基本!$B$9,"非常勤","常勤")</f>
        <v>非常勤</v>
      </c>
      <c r="I10" s="433">
        <f>IF(H10="非常勤",G10/基本!$B$9,1)</f>
        <v>0</v>
      </c>
      <c r="J10" s="204" t="e">
        <f>IF(DAYS360(L10,メイン!$N$3)&lt;500,"新"," ")</f>
        <v>#VALUE!</v>
      </c>
      <c r="K10" s="293"/>
      <c r="L10" s="515" t="str">
        <f>IF(COUNTA(医師!E11)&gt;=1,医師!E11,"")</f>
        <v/>
      </c>
    </row>
    <row r="11" spans="1:34" ht="13.5" customHeight="1">
      <c r="A11" s="448" t="str">
        <f>IF(COUNTA(医師!A12)&gt;=1,医師!A12,"")</f>
        <v/>
      </c>
      <c r="B11" s="423" t="str">
        <f>IF(COUNTA(医師!B12)&gt;=1,医師!B12,"")</f>
        <v/>
      </c>
      <c r="C11" s="485" t="str">
        <f>IF(COUNTA(医師!C12)&gt;=1,医師!C12,"")</f>
        <v/>
      </c>
      <c r="D11" s="508" t="str">
        <f>IF(COUNTA(医師!D12)&gt;=1,医師!D12,"")</f>
        <v/>
      </c>
      <c r="E11" s="507">
        <f>SUM(医師!F12:L12)</f>
        <v>0</v>
      </c>
      <c r="F11" s="278">
        <f>SUM(医師!M12:S12)</f>
        <v>0</v>
      </c>
      <c r="G11" s="197">
        <f t="shared" si="0"/>
        <v>0</v>
      </c>
      <c r="H11" s="431" t="str">
        <f>IF(G11&lt;基本!$B$9,"非常勤","常勤")</f>
        <v>非常勤</v>
      </c>
      <c r="I11" s="433">
        <f>IF(H11="非常勤",G11/基本!$B$9,1)</f>
        <v>0</v>
      </c>
      <c r="J11" s="204" t="e">
        <f>IF(DAYS360(L11,メイン!$N$3)&lt;500,"新"," ")</f>
        <v>#VALUE!</v>
      </c>
      <c r="K11" s="293"/>
      <c r="L11" s="515" t="str">
        <f>IF(COUNTA(医師!E12)&gt;=1,医師!E12,"")</f>
        <v/>
      </c>
    </row>
    <row r="12" spans="1:34" ht="13.5" customHeight="1">
      <c r="A12" s="448" t="str">
        <f>IF(COUNTA(医師!A13)&gt;=1,医師!A13,"")</f>
        <v/>
      </c>
      <c r="B12" s="423" t="str">
        <f>IF(COUNTA(医師!B13)&gt;=1,医師!B13,"")</f>
        <v/>
      </c>
      <c r="C12" s="485" t="str">
        <f>IF(COUNTA(医師!C13)&gt;=1,医師!C13,"")</f>
        <v/>
      </c>
      <c r="D12" s="508" t="str">
        <f>IF(COUNTA(医師!D13)&gt;=1,医師!D13,"")</f>
        <v/>
      </c>
      <c r="E12" s="507">
        <f>SUM(医師!F13:L13)</f>
        <v>0</v>
      </c>
      <c r="F12" s="278">
        <f>SUM(医師!M13:S13)</f>
        <v>0</v>
      </c>
      <c r="G12" s="197">
        <f t="shared" si="0"/>
        <v>0</v>
      </c>
      <c r="H12" s="431" t="str">
        <f>IF(G12&lt;基本!$B$9,"非常勤","常勤")</f>
        <v>非常勤</v>
      </c>
      <c r="I12" s="433">
        <f>IF(H12="非常勤",G12/基本!$B$9,1)</f>
        <v>0</v>
      </c>
      <c r="J12" s="204" t="e">
        <f>IF(DAYS360(L12,メイン!$N$3)&lt;500,"新"," ")</f>
        <v>#VALUE!</v>
      </c>
      <c r="K12" s="293"/>
      <c r="L12" s="515" t="str">
        <f>IF(COUNTA(医師!E13)&gt;=1,医師!E13,"")</f>
        <v/>
      </c>
    </row>
    <row r="13" spans="1:34" ht="13.5" customHeight="1">
      <c r="A13" s="448" t="str">
        <f>IF(COUNTA(医師!A14)&gt;=1,医師!A14,"")</f>
        <v/>
      </c>
      <c r="B13" s="423" t="str">
        <f>IF(COUNTA(医師!B14)&gt;=1,医師!B14,"")</f>
        <v/>
      </c>
      <c r="C13" s="485" t="str">
        <f>IF(COUNTA(医師!C14)&gt;=1,医師!C14,"")</f>
        <v/>
      </c>
      <c r="D13" s="508" t="str">
        <f>IF(COUNTA(医師!D14)&gt;=1,医師!D14,"")</f>
        <v/>
      </c>
      <c r="E13" s="507">
        <f>SUM(医師!F14:L14)</f>
        <v>0</v>
      </c>
      <c r="F13" s="278">
        <f>SUM(医師!M14:S14)</f>
        <v>0</v>
      </c>
      <c r="G13" s="197">
        <f t="shared" si="0"/>
        <v>0</v>
      </c>
      <c r="H13" s="431" t="str">
        <f>IF(G13&lt;基本!$B$9,"非常勤","常勤")</f>
        <v>非常勤</v>
      </c>
      <c r="I13" s="433">
        <f>IF(H13="非常勤",G13/基本!$B$9,1)</f>
        <v>0</v>
      </c>
      <c r="J13" s="204" t="e">
        <f>IF(DAYS360(L13,メイン!$N$3)&lt;500,"新"," ")</f>
        <v>#VALUE!</v>
      </c>
      <c r="K13" s="293"/>
      <c r="L13" s="515" t="str">
        <f>IF(COUNTA(医師!E14)&gt;=1,医師!E14,"")</f>
        <v/>
      </c>
    </row>
    <row r="14" spans="1:34" ht="13.5" customHeight="1">
      <c r="A14" s="448" t="str">
        <f>IF(COUNTA(医師!A15)&gt;=1,医師!A15,"")</f>
        <v/>
      </c>
      <c r="B14" s="423" t="str">
        <f>IF(COUNTA(医師!B15)&gt;=1,医師!B15,"")</f>
        <v/>
      </c>
      <c r="C14" s="485" t="str">
        <f>IF(COUNTA(医師!C15)&gt;=1,医師!C15,"")</f>
        <v/>
      </c>
      <c r="D14" s="508" t="str">
        <f>IF(COUNTA(医師!D15)&gt;=1,医師!D15,"")</f>
        <v/>
      </c>
      <c r="E14" s="507">
        <f>SUM(医師!F15:L15)</f>
        <v>0</v>
      </c>
      <c r="F14" s="278">
        <f>SUM(医師!M15:S15)</f>
        <v>0</v>
      </c>
      <c r="G14" s="197">
        <f t="shared" si="0"/>
        <v>0</v>
      </c>
      <c r="H14" s="431" t="str">
        <f>IF(G14&lt;基本!$B$9,"非常勤","常勤")</f>
        <v>非常勤</v>
      </c>
      <c r="I14" s="433">
        <f>IF(H14="非常勤",G14/基本!$B$9,1)</f>
        <v>0</v>
      </c>
      <c r="J14" s="204" t="e">
        <f>IF(DAYS360(L14,メイン!$N$3)&lt;500,"新"," ")</f>
        <v>#VALUE!</v>
      </c>
      <c r="K14" s="293"/>
      <c r="L14" s="515" t="str">
        <f>IF(COUNTA(医師!E15)&gt;=1,医師!E15,"")</f>
        <v/>
      </c>
    </row>
    <row r="15" spans="1:34" ht="13.5" customHeight="1">
      <c r="A15" s="448" t="str">
        <f>IF(COUNTA(医師!A16)&gt;=1,医師!A16,"")</f>
        <v/>
      </c>
      <c r="B15" s="423" t="str">
        <f>IF(COUNTA(医師!B16)&gt;=1,医師!B16,"")</f>
        <v/>
      </c>
      <c r="C15" s="485" t="str">
        <f>IF(COUNTA(医師!C16)&gt;=1,医師!C16,"")</f>
        <v/>
      </c>
      <c r="D15" s="508" t="str">
        <f>IF(COUNTA(医師!D16)&gt;=1,医師!D16,"")</f>
        <v/>
      </c>
      <c r="E15" s="507">
        <f>SUM(医師!F16:L16)</f>
        <v>0</v>
      </c>
      <c r="F15" s="278">
        <f>SUM(医師!M16:S16)</f>
        <v>0</v>
      </c>
      <c r="G15" s="197">
        <f t="shared" si="0"/>
        <v>0</v>
      </c>
      <c r="H15" s="431" t="str">
        <f>IF(G15&lt;基本!$B$9,"非常勤","常勤")</f>
        <v>非常勤</v>
      </c>
      <c r="I15" s="433">
        <f>IF(H15="非常勤",G15/基本!$B$9,1)</f>
        <v>0</v>
      </c>
      <c r="J15" s="204" t="e">
        <f>IF(DAYS360(L15,メイン!$N$3)&lt;500,"新"," ")</f>
        <v>#VALUE!</v>
      </c>
      <c r="K15" s="293"/>
      <c r="L15" s="515" t="str">
        <f>IF(COUNTA(医師!E16)&gt;=1,医師!E16,"")</f>
        <v/>
      </c>
    </row>
    <row r="16" spans="1:34" ht="13.5" customHeight="1">
      <c r="A16" s="448" t="str">
        <f>IF(COUNTA(医師!A17)&gt;=1,医師!A17,"")</f>
        <v/>
      </c>
      <c r="B16" s="423" t="str">
        <f>IF(COUNTA(医師!B17)&gt;=1,医師!B17,"")</f>
        <v/>
      </c>
      <c r="C16" s="485" t="str">
        <f>IF(COUNTA(医師!C17)&gt;=1,医師!C17,"")</f>
        <v/>
      </c>
      <c r="D16" s="508" t="str">
        <f>IF(COUNTA(医師!D17)&gt;=1,医師!D17,"")</f>
        <v/>
      </c>
      <c r="E16" s="507">
        <f>SUM(医師!F17:L17)</f>
        <v>0</v>
      </c>
      <c r="F16" s="278">
        <f>SUM(医師!M17:S17)</f>
        <v>0</v>
      </c>
      <c r="G16" s="197">
        <f t="shared" si="0"/>
        <v>0</v>
      </c>
      <c r="H16" s="431" t="str">
        <f>IF(G16&lt;基本!$B$9,"非常勤","常勤")</f>
        <v>非常勤</v>
      </c>
      <c r="I16" s="433">
        <f>IF(H16="非常勤",G16/基本!$B$9,1)</f>
        <v>0</v>
      </c>
      <c r="J16" s="204" t="e">
        <f>IF(DAYS360(L16,メイン!$N$3)&lt;500,"新"," ")</f>
        <v>#VALUE!</v>
      </c>
      <c r="K16" s="293"/>
      <c r="L16" s="515" t="str">
        <f>IF(COUNTA(医師!E17)&gt;=1,医師!E17,"")</f>
        <v/>
      </c>
    </row>
    <row r="17" spans="1:12" ht="13.5" customHeight="1">
      <c r="A17" s="448" t="str">
        <f>IF(COUNTA(医師!A18)&gt;=1,医師!A18,"")</f>
        <v/>
      </c>
      <c r="B17" s="423" t="str">
        <f>IF(COUNTA(医師!B18)&gt;=1,医師!B18,"")</f>
        <v/>
      </c>
      <c r="C17" s="485" t="str">
        <f>IF(COUNTA(医師!C18)&gt;=1,医師!C18,"")</f>
        <v/>
      </c>
      <c r="D17" s="508" t="str">
        <f>IF(COUNTA(医師!D18)&gt;=1,医師!D18,"")</f>
        <v/>
      </c>
      <c r="E17" s="507">
        <f>SUM(医師!F18:L18)</f>
        <v>0</v>
      </c>
      <c r="F17" s="278">
        <f>SUM(医師!M18:S18)</f>
        <v>0</v>
      </c>
      <c r="G17" s="197">
        <f t="shared" si="0"/>
        <v>0</v>
      </c>
      <c r="H17" s="431" t="str">
        <f>IF(G17&lt;基本!$B$9,"非常勤","常勤")</f>
        <v>非常勤</v>
      </c>
      <c r="I17" s="433">
        <f>IF(H17="非常勤",G17/基本!$B$9,1)</f>
        <v>0</v>
      </c>
      <c r="J17" s="204" t="e">
        <f>IF(DAYS360(L17,メイン!$N$3)&lt;500,"新"," ")</f>
        <v>#VALUE!</v>
      </c>
      <c r="K17" s="293"/>
      <c r="L17" s="515" t="str">
        <f>IF(COUNTA(医師!E18)&gt;=1,医師!E18,"")</f>
        <v/>
      </c>
    </row>
    <row r="18" spans="1:12" ht="13.5" customHeight="1">
      <c r="A18" s="448" t="str">
        <f>IF(COUNTA(医師!A19)&gt;=1,医師!A19,"")</f>
        <v/>
      </c>
      <c r="B18" s="423" t="str">
        <f>IF(COUNTA(医師!B19)&gt;=1,医師!B19,"")</f>
        <v/>
      </c>
      <c r="C18" s="485" t="str">
        <f>IF(COUNTA(医師!C19)&gt;=1,医師!C19,"")</f>
        <v/>
      </c>
      <c r="D18" s="508" t="str">
        <f>IF(COUNTA(医師!D19)&gt;=1,医師!D19,"")</f>
        <v/>
      </c>
      <c r="E18" s="507">
        <f>SUM(医師!F19:L19)</f>
        <v>0</v>
      </c>
      <c r="F18" s="278">
        <f>SUM(医師!M19:S19)</f>
        <v>0</v>
      </c>
      <c r="G18" s="197">
        <f t="shared" si="0"/>
        <v>0</v>
      </c>
      <c r="H18" s="431" t="str">
        <f>IF(G18&lt;基本!$B$9,"非常勤","常勤")</f>
        <v>非常勤</v>
      </c>
      <c r="I18" s="433">
        <f>IF(H18="非常勤",G18/基本!$B$9,1)</f>
        <v>0</v>
      </c>
      <c r="J18" s="204" t="e">
        <f>IF(DAYS360(L18,メイン!$N$3)&lt;500,"新"," ")</f>
        <v>#VALUE!</v>
      </c>
      <c r="K18" s="293"/>
      <c r="L18" s="515" t="str">
        <f>IF(COUNTA(医師!E19)&gt;=1,医師!E19,"")</f>
        <v/>
      </c>
    </row>
    <row r="19" spans="1:12" ht="13.5" customHeight="1">
      <c r="A19" s="448" t="str">
        <f>IF(COUNTA(医師!A20)&gt;=1,医師!A20,"")</f>
        <v/>
      </c>
      <c r="B19" s="423" t="str">
        <f>IF(COUNTA(医師!B20)&gt;=1,医師!B20,"")</f>
        <v/>
      </c>
      <c r="C19" s="485" t="str">
        <f>IF(COUNTA(医師!C20)&gt;=1,医師!C20,"")</f>
        <v/>
      </c>
      <c r="D19" s="508" t="str">
        <f>IF(COUNTA(医師!D20)&gt;=1,医師!D20,"")</f>
        <v/>
      </c>
      <c r="E19" s="507">
        <f>SUM(医師!F20:L20)</f>
        <v>0</v>
      </c>
      <c r="F19" s="278">
        <f>SUM(医師!M20:S20)</f>
        <v>0</v>
      </c>
      <c r="G19" s="197">
        <f t="shared" si="0"/>
        <v>0</v>
      </c>
      <c r="H19" s="431" t="str">
        <f>IF(G19&lt;基本!$B$9,"非常勤","常勤")</f>
        <v>非常勤</v>
      </c>
      <c r="I19" s="433">
        <f>IF(H19="非常勤",G19/基本!$B$9,1)</f>
        <v>0</v>
      </c>
      <c r="J19" s="204" t="e">
        <f>IF(DAYS360(L19,メイン!$N$3)&lt;500,"新"," ")</f>
        <v>#VALUE!</v>
      </c>
      <c r="K19" s="293"/>
      <c r="L19" s="515" t="str">
        <f>IF(COUNTA(医師!E20)&gt;=1,医師!E20,"")</f>
        <v/>
      </c>
    </row>
    <row r="20" spans="1:12" ht="13.5" customHeight="1">
      <c r="A20" s="448" t="str">
        <f>IF(COUNTA(医師!A21)&gt;=1,医師!A21,"")</f>
        <v/>
      </c>
      <c r="B20" s="423" t="str">
        <f>IF(COUNTA(医師!B21)&gt;=1,医師!B21,"")</f>
        <v/>
      </c>
      <c r="C20" s="485" t="str">
        <f>IF(COUNTA(医師!C21)&gt;=1,医師!C21,"")</f>
        <v/>
      </c>
      <c r="D20" s="508" t="str">
        <f>IF(COUNTA(医師!D21)&gt;=1,医師!D21,"")</f>
        <v/>
      </c>
      <c r="E20" s="507">
        <f>SUM(医師!F21:L21)</f>
        <v>0</v>
      </c>
      <c r="F20" s="278">
        <f>SUM(医師!M21:S21)</f>
        <v>0</v>
      </c>
      <c r="G20" s="197">
        <f t="shared" si="0"/>
        <v>0</v>
      </c>
      <c r="H20" s="431" t="str">
        <f>IF(G20&lt;基本!$B$9,"非常勤","常勤")</f>
        <v>非常勤</v>
      </c>
      <c r="I20" s="433">
        <f>IF(H20="非常勤",G20/基本!$B$9,1)</f>
        <v>0</v>
      </c>
      <c r="J20" s="204" t="e">
        <f>IF(DAYS360(L20,メイン!$N$3)&lt;500,"新"," ")</f>
        <v>#VALUE!</v>
      </c>
      <c r="K20" s="293"/>
      <c r="L20" s="515" t="str">
        <f>IF(COUNTA(医師!E21)&gt;=1,医師!E21,"")</f>
        <v/>
      </c>
    </row>
    <row r="21" spans="1:12" ht="13.5" customHeight="1">
      <c r="A21" s="448" t="str">
        <f>IF(COUNTA(医師!A22)&gt;=1,医師!A22,"")</f>
        <v/>
      </c>
      <c r="B21" s="423" t="str">
        <f>IF(COUNTA(医師!B22)&gt;=1,医師!B22,"")</f>
        <v/>
      </c>
      <c r="C21" s="485" t="str">
        <f>IF(COUNTA(医師!C22)&gt;=1,医師!C22,"")</f>
        <v/>
      </c>
      <c r="D21" s="508" t="str">
        <f>IF(COUNTA(医師!D22)&gt;=1,医師!D22,"")</f>
        <v/>
      </c>
      <c r="E21" s="507">
        <f>SUM(医師!F22:L22)</f>
        <v>0</v>
      </c>
      <c r="F21" s="278">
        <f>SUM(医師!M22:S22)</f>
        <v>0</v>
      </c>
      <c r="G21" s="197">
        <f t="shared" si="0"/>
        <v>0</v>
      </c>
      <c r="H21" s="431" t="str">
        <f>IF(G21&lt;基本!$B$9,"非常勤","常勤")</f>
        <v>非常勤</v>
      </c>
      <c r="I21" s="433">
        <f>IF(H21="非常勤",G21/基本!$B$9,1)</f>
        <v>0</v>
      </c>
      <c r="J21" s="204" t="e">
        <f>IF(DAYS360(L21,メイン!$N$3)&lt;500,"新"," ")</f>
        <v>#VALUE!</v>
      </c>
      <c r="K21" s="293"/>
      <c r="L21" s="515" t="str">
        <f>IF(COUNTA(医師!E22)&gt;=1,医師!E22,"")</f>
        <v/>
      </c>
    </row>
    <row r="22" spans="1:12" ht="13.5" customHeight="1">
      <c r="A22" s="448" t="str">
        <f>IF(COUNTA(医師!A23)&gt;=1,医師!A23,"")</f>
        <v/>
      </c>
      <c r="B22" s="423" t="str">
        <f>IF(COUNTA(医師!B23)&gt;=1,医師!B23,"")</f>
        <v/>
      </c>
      <c r="C22" s="485" t="str">
        <f>IF(COUNTA(医師!C23)&gt;=1,医師!C23,"")</f>
        <v/>
      </c>
      <c r="D22" s="508" t="str">
        <f>IF(COUNTA(医師!D23)&gt;=1,医師!D23,"")</f>
        <v/>
      </c>
      <c r="E22" s="507">
        <f>SUM(医師!F23:L23)</f>
        <v>0</v>
      </c>
      <c r="F22" s="278">
        <f>SUM(医師!M23:S23)</f>
        <v>0</v>
      </c>
      <c r="G22" s="197">
        <f t="shared" si="0"/>
        <v>0</v>
      </c>
      <c r="H22" s="431" t="str">
        <f>IF(G22&lt;基本!$B$9,"非常勤","常勤")</f>
        <v>非常勤</v>
      </c>
      <c r="I22" s="433">
        <f>IF(H22="非常勤",G22/基本!$B$9,1)</f>
        <v>0</v>
      </c>
      <c r="J22" s="204" t="e">
        <f>IF(DAYS360(L22,メイン!$N$3)&lt;500,"新"," ")</f>
        <v>#VALUE!</v>
      </c>
      <c r="K22" s="293"/>
      <c r="L22" s="515" t="str">
        <f>IF(COUNTA(医師!E23)&gt;=1,医師!E23,"")</f>
        <v/>
      </c>
    </row>
    <row r="23" spans="1:12" ht="13.5" customHeight="1">
      <c r="A23" s="448" t="str">
        <f>IF(COUNTA(医師!A24)&gt;=1,医師!A24,"")</f>
        <v/>
      </c>
      <c r="B23" s="423" t="str">
        <f>IF(COUNTA(医師!B24)&gt;=1,医師!B24,"")</f>
        <v/>
      </c>
      <c r="C23" s="485" t="str">
        <f>IF(COUNTA(医師!C24)&gt;=1,医師!C24,"")</f>
        <v/>
      </c>
      <c r="D23" s="508" t="str">
        <f>IF(COUNTA(医師!D24)&gt;=1,医師!D24,"")</f>
        <v/>
      </c>
      <c r="E23" s="507">
        <f>SUM(医師!F24:L24)</f>
        <v>0</v>
      </c>
      <c r="F23" s="278">
        <f>SUM(医師!M24:S24)</f>
        <v>0</v>
      </c>
      <c r="G23" s="197">
        <f t="shared" si="0"/>
        <v>0</v>
      </c>
      <c r="H23" s="431" t="str">
        <f>IF(G23&lt;基本!$B$9,"非常勤","常勤")</f>
        <v>非常勤</v>
      </c>
      <c r="I23" s="433">
        <f>IF(H23="非常勤",G23/基本!$B$9,1)</f>
        <v>0</v>
      </c>
      <c r="J23" s="204" t="e">
        <f>IF(DAYS360(L23,メイン!$N$3)&lt;500,"新"," ")</f>
        <v>#VALUE!</v>
      </c>
      <c r="K23" s="293"/>
      <c r="L23" s="515" t="str">
        <f>IF(COUNTA(医師!E24)&gt;=1,医師!E24,"")</f>
        <v/>
      </c>
    </row>
    <row r="24" spans="1:12" ht="13.5" customHeight="1">
      <c r="A24" s="448" t="str">
        <f>IF(COUNTA(医師!A25)&gt;=1,医師!A25,"")</f>
        <v/>
      </c>
      <c r="B24" s="423" t="str">
        <f>IF(COUNTA(医師!B25)&gt;=1,医師!B25,"")</f>
        <v/>
      </c>
      <c r="C24" s="485" t="str">
        <f>IF(COUNTA(医師!C25)&gt;=1,医師!C25,"")</f>
        <v/>
      </c>
      <c r="D24" s="508" t="str">
        <f>IF(COUNTA(医師!D25)&gt;=1,医師!D25,"")</f>
        <v/>
      </c>
      <c r="E24" s="507">
        <f>SUM(医師!F25:L25)</f>
        <v>0</v>
      </c>
      <c r="F24" s="278">
        <f>SUM(医師!M25:S25)</f>
        <v>0</v>
      </c>
      <c r="G24" s="197">
        <f t="shared" si="0"/>
        <v>0</v>
      </c>
      <c r="H24" s="431" t="str">
        <f>IF(G24&lt;基本!$B$9,"非常勤","常勤")</f>
        <v>非常勤</v>
      </c>
      <c r="I24" s="433">
        <f>IF(H24="非常勤",G24/基本!$B$9,1)</f>
        <v>0</v>
      </c>
      <c r="J24" s="204" t="e">
        <f>IF(DAYS360(L24,メイン!$N$3)&lt;500,"新"," ")</f>
        <v>#VALUE!</v>
      </c>
      <c r="K24" s="293"/>
      <c r="L24" s="515" t="str">
        <f>IF(COUNTA(医師!E25)&gt;=1,医師!E25,"")</f>
        <v/>
      </c>
    </row>
    <row r="25" spans="1:12" ht="13.5" customHeight="1">
      <c r="A25" s="448" t="str">
        <f>IF(COUNTA(医師!A26)&gt;=1,医師!A26,"")</f>
        <v/>
      </c>
      <c r="B25" s="423" t="str">
        <f>IF(COUNTA(医師!B26)&gt;=1,医師!B26,"")</f>
        <v/>
      </c>
      <c r="C25" s="485" t="str">
        <f>IF(COUNTA(医師!C26)&gt;=1,医師!C26,"")</f>
        <v/>
      </c>
      <c r="D25" s="508" t="str">
        <f>IF(COUNTA(医師!D26)&gt;=1,医師!D26,"")</f>
        <v/>
      </c>
      <c r="E25" s="507">
        <f>SUM(医師!F26:L26)</f>
        <v>0</v>
      </c>
      <c r="F25" s="278">
        <f>SUM(医師!M26:S26)</f>
        <v>0</v>
      </c>
      <c r="G25" s="197">
        <f t="shared" si="0"/>
        <v>0</v>
      </c>
      <c r="H25" s="431" t="str">
        <f>IF(G25&lt;基本!$B$9,"非常勤","常勤")</f>
        <v>非常勤</v>
      </c>
      <c r="I25" s="433">
        <f>IF(H25="非常勤",G25/基本!$B$9,1)</f>
        <v>0</v>
      </c>
      <c r="J25" s="204" t="e">
        <f>IF(DAYS360(L25,メイン!$N$3)&lt;500,"新"," ")</f>
        <v>#VALUE!</v>
      </c>
      <c r="K25" s="293"/>
      <c r="L25" s="515" t="str">
        <f>IF(COUNTA(医師!E26)&gt;=1,医師!E26,"")</f>
        <v/>
      </c>
    </row>
    <row r="26" spans="1:12" ht="13.5" customHeight="1">
      <c r="A26" s="448" t="str">
        <f>IF(COUNTA(医師!A27)&gt;=1,医師!A27,"")</f>
        <v/>
      </c>
      <c r="B26" s="423" t="str">
        <f>IF(COUNTA(医師!B27)&gt;=1,医師!B27,"")</f>
        <v/>
      </c>
      <c r="C26" s="485" t="str">
        <f>IF(COUNTA(医師!C27)&gt;=1,医師!C27,"")</f>
        <v/>
      </c>
      <c r="D26" s="508" t="str">
        <f>IF(COUNTA(医師!D27)&gt;=1,医師!D27,"")</f>
        <v/>
      </c>
      <c r="E26" s="507">
        <f>SUM(医師!F27:L27)</f>
        <v>0</v>
      </c>
      <c r="F26" s="278">
        <f>SUM(医師!M27:S27)</f>
        <v>0</v>
      </c>
      <c r="G26" s="197">
        <f t="shared" si="0"/>
        <v>0</v>
      </c>
      <c r="H26" s="431" t="str">
        <f>IF(G26&lt;基本!$B$9,"非常勤","常勤")</f>
        <v>非常勤</v>
      </c>
      <c r="I26" s="433">
        <f>IF(H26="非常勤",G26/基本!$B$9,1)</f>
        <v>0</v>
      </c>
      <c r="J26" s="204" t="e">
        <f>IF(DAYS360(L26,メイン!$N$3)&lt;500,"新"," ")</f>
        <v>#VALUE!</v>
      </c>
      <c r="K26" s="293"/>
      <c r="L26" s="515" t="str">
        <f>IF(COUNTA(医師!E27)&gt;=1,医師!E27,"")</f>
        <v/>
      </c>
    </row>
    <row r="27" spans="1:12" ht="13.5" customHeight="1">
      <c r="A27" s="448" t="str">
        <f>IF(COUNTA(医師!A28)&gt;=1,医師!A28,"")</f>
        <v/>
      </c>
      <c r="B27" s="423" t="str">
        <f>IF(COUNTA(医師!B28)&gt;=1,医師!B28,"")</f>
        <v/>
      </c>
      <c r="C27" s="485" t="str">
        <f>IF(COUNTA(医師!C28)&gt;=1,医師!C28,"")</f>
        <v/>
      </c>
      <c r="D27" s="508" t="str">
        <f>IF(COUNTA(医師!D28)&gt;=1,医師!D28,"")</f>
        <v/>
      </c>
      <c r="E27" s="507">
        <f>SUM(医師!F28:L28)</f>
        <v>0</v>
      </c>
      <c r="F27" s="278">
        <f>SUM(医師!M28:S28)</f>
        <v>0</v>
      </c>
      <c r="G27" s="197">
        <f t="shared" si="0"/>
        <v>0</v>
      </c>
      <c r="H27" s="431" t="str">
        <f>IF(G27&lt;基本!$B$9,"非常勤","常勤")</f>
        <v>非常勤</v>
      </c>
      <c r="I27" s="433">
        <f>IF(H27="非常勤",G27/基本!$B$9,1)</f>
        <v>0</v>
      </c>
      <c r="J27" s="204" t="e">
        <f>IF(DAYS360(L27,メイン!$N$3)&lt;500,"新"," ")</f>
        <v>#VALUE!</v>
      </c>
      <c r="K27" s="293"/>
      <c r="L27" s="515" t="str">
        <f>IF(COUNTA(医師!E28)&gt;=1,医師!E28,"")</f>
        <v/>
      </c>
    </row>
    <row r="28" spans="1:12" ht="13.5" customHeight="1">
      <c r="A28" s="448" t="str">
        <f>IF(COUNTA(医師!A29)&gt;=1,医師!A29,"")</f>
        <v/>
      </c>
      <c r="B28" s="423" t="str">
        <f>IF(COUNTA(医師!B29)&gt;=1,医師!B29,"")</f>
        <v/>
      </c>
      <c r="C28" s="485" t="str">
        <f>IF(COUNTA(医師!C29)&gt;=1,医師!C29,"")</f>
        <v/>
      </c>
      <c r="D28" s="508" t="str">
        <f>IF(COUNTA(医師!D29)&gt;=1,医師!D29,"")</f>
        <v/>
      </c>
      <c r="E28" s="507">
        <f>SUM(医師!F29:L29)</f>
        <v>0</v>
      </c>
      <c r="F28" s="278">
        <f>SUM(医師!M29:S29)</f>
        <v>0</v>
      </c>
      <c r="G28" s="197">
        <f t="shared" si="0"/>
        <v>0</v>
      </c>
      <c r="H28" s="431" t="str">
        <f>IF(G28&lt;基本!$B$9,"非常勤","常勤")</f>
        <v>非常勤</v>
      </c>
      <c r="I28" s="433">
        <f>IF(H28="非常勤",G28/基本!$B$9,1)</f>
        <v>0</v>
      </c>
      <c r="J28" s="204" t="e">
        <f>IF(DAYS360(L28,メイン!$N$3)&lt;500,"新"," ")</f>
        <v>#VALUE!</v>
      </c>
      <c r="K28" s="293"/>
      <c r="L28" s="515" t="str">
        <f>IF(COUNTA(医師!E29)&gt;=1,医師!E29,"")</f>
        <v/>
      </c>
    </row>
    <row r="29" spans="1:12" ht="13.5" customHeight="1">
      <c r="A29" s="448" t="str">
        <f>IF(COUNTA(医師!A30)&gt;=1,医師!A30,"")</f>
        <v/>
      </c>
      <c r="B29" s="423" t="str">
        <f>IF(COUNTA(医師!B30)&gt;=1,医師!B30,"")</f>
        <v/>
      </c>
      <c r="C29" s="485" t="str">
        <f>IF(COUNTA(医師!C30)&gt;=1,医師!C30,"")</f>
        <v/>
      </c>
      <c r="D29" s="508" t="str">
        <f>IF(COUNTA(医師!D30)&gt;=1,医師!D30,"")</f>
        <v/>
      </c>
      <c r="E29" s="507">
        <f>SUM(医師!F30:L30)</f>
        <v>0</v>
      </c>
      <c r="F29" s="278">
        <f>SUM(医師!M30:S30)</f>
        <v>0</v>
      </c>
      <c r="G29" s="197">
        <f t="shared" si="0"/>
        <v>0</v>
      </c>
      <c r="H29" s="431" t="str">
        <f>IF(G29&lt;基本!$B$9,"非常勤","常勤")</f>
        <v>非常勤</v>
      </c>
      <c r="I29" s="433">
        <f>IF(H29="非常勤",G29/基本!$B$9,1)</f>
        <v>0</v>
      </c>
      <c r="J29" s="204" t="e">
        <f>IF(DAYS360(L29,メイン!$N$3)&lt;500,"新"," ")</f>
        <v>#VALUE!</v>
      </c>
      <c r="K29" s="293"/>
      <c r="L29" s="515" t="str">
        <f>IF(COUNTA(医師!E30)&gt;=1,医師!E30,"")</f>
        <v/>
      </c>
    </row>
    <row r="30" spans="1:12" ht="13.5" customHeight="1">
      <c r="A30" s="448" t="str">
        <f>IF(COUNTA(医師!A31)&gt;=1,医師!A31,"")</f>
        <v/>
      </c>
      <c r="B30" s="423" t="str">
        <f>IF(COUNTA(医師!B31)&gt;=1,医師!B31,"")</f>
        <v/>
      </c>
      <c r="C30" s="485" t="str">
        <f>IF(COUNTA(医師!C31)&gt;=1,医師!C31,"")</f>
        <v/>
      </c>
      <c r="D30" s="508" t="str">
        <f>IF(COUNTA(医師!D31)&gt;=1,医師!D31,"")</f>
        <v/>
      </c>
      <c r="E30" s="507">
        <f>SUM(医師!F31:L31)</f>
        <v>0</v>
      </c>
      <c r="F30" s="278">
        <f>SUM(医師!M31:S31)</f>
        <v>0</v>
      </c>
      <c r="G30" s="197">
        <f t="shared" si="0"/>
        <v>0</v>
      </c>
      <c r="H30" s="431" t="str">
        <f>IF(G30&lt;基本!$B$9,"非常勤","常勤")</f>
        <v>非常勤</v>
      </c>
      <c r="I30" s="433">
        <f>IF(H30="非常勤",G30/基本!$B$9,1)</f>
        <v>0</v>
      </c>
      <c r="J30" s="204" t="e">
        <f>IF(DAYS360(L30,メイン!$N$3)&lt;500,"新"," ")</f>
        <v>#VALUE!</v>
      </c>
      <c r="K30" s="293"/>
      <c r="L30" s="515" t="str">
        <f>IF(COUNTA(医師!E31)&gt;=1,医師!E31,"")</f>
        <v/>
      </c>
    </row>
    <row r="31" spans="1:12" ht="13.5" customHeight="1">
      <c r="A31" s="448" t="str">
        <f>IF(COUNTA(医師!A32)&gt;=1,医師!A32,"")</f>
        <v/>
      </c>
      <c r="B31" s="423" t="str">
        <f>IF(COUNTA(医師!B32)&gt;=1,医師!B32,"")</f>
        <v/>
      </c>
      <c r="C31" s="485" t="str">
        <f>IF(COUNTA(医師!C32)&gt;=1,医師!C32,"")</f>
        <v/>
      </c>
      <c r="D31" s="508" t="str">
        <f>IF(COUNTA(医師!D32)&gt;=1,医師!D32,"")</f>
        <v/>
      </c>
      <c r="E31" s="507">
        <f>SUM(医師!F32:L32)</f>
        <v>0</v>
      </c>
      <c r="F31" s="278">
        <f>SUM(医師!M32:S32)</f>
        <v>0</v>
      </c>
      <c r="G31" s="197">
        <f t="shared" si="0"/>
        <v>0</v>
      </c>
      <c r="H31" s="431" t="str">
        <f>IF(G31&lt;基本!$B$9,"非常勤","常勤")</f>
        <v>非常勤</v>
      </c>
      <c r="I31" s="433">
        <f>IF(H31="非常勤",G31/基本!$B$9,1)</f>
        <v>0</v>
      </c>
      <c r="J31" s="204" t="e">
        <f>IF(DAYS360(L31,メイン!$N$3)&lt;500,"新"," ")</f>
        <v>#VALUE!</v>
      </c>
      <c r="K31" s="293"/>
      <c r="L31" s="515" t="str">
        <f>IF(COUNTA(医師!E32)&gt;=1,医師!E32,"")</f>
        <v/>
      </c>
    </row>
    <row r="32" spans="1:12" ht="13.5" customHeight="1">
      <c r="A32" s="448" t="str">
        <f>IF(COUNTA(医師!A33)&gt;=1,医師!A33,"")</f>
        <v/>
      </c>
      <c r="B32" s="423" t="str">
        <f>IF(COUNTA(医師!B33)&gt;=1,医師!B33,"")</f>
        <v/>
      </c>
      <c r="C32" s="485" t="str">
        <f>IF(COUNTA(医師!C33)&gt;=1,医師!C33,"")</f>
        <v/>
      </c>
      <c r="D32" s="508" t="str">
        <f>IF(COUNTA(医師!D33)&gt;=1,医師!D33,"")</f>
        <v/>
      </c>
      <c r="E32" s="507">
        <f>SUM(医師!F33:L33)</f>
        <v>0</v>
      </c>
      <c r="F32" s="278">
        <f>SUM(医師!M33:S33)</f>
        <v>0</v>
      </c>
      <c r="G32" s="197">
        <f t="shared" si="0"/>
        <v>0</v>
      </c>
      <c r="H32" s="431" t="str">
        <f>IF(G32&lt;基本!$B$9,"非常勤","常勤")</f>
        <v>非常勤</v>
      </c>
      <c r="I32" s="433">
        <f>IF(H32="非常勤",G32/基本!$B$9,1)</f>
        <v>0</v>
      </c>
      <c r="J32" s="204" t="e">
        <f>IF(DAYS360(L32,メイン!$N$3)&lt;500,"新"," ")</f>
        <v>#VALUE!</v>
      </c>
      <c r="K32" s="293"/>
      <c r="L32" s="515" t="str">
        <f>IF(COUNTA(医師!E33)&gt;=1,医師!E33,"")</f>
        <v/>
      </c>
    </row>
    <row r="33" spans="1:12" ht="13.5" customHeight="1">
      <c r="A33" s="448" t="str">
        <f>IF(COUNTA(医師!A34)&gt;=1,医師!A34,"")</f>
        <v/>
      </c>
      <c r="B33" s="423" t="str">
        <f>IF(COUNTA(医師!B34)&gt;=1,医師!B34,"")</f>
        <v/>
      </c>
      <c r="C33" s="485" t="str">
        <f>IF(COUNTA(医師!C34)&gt;=1,医師!C34,"")</f>
        <v/>
      </c>
      <c r="D33" s="508" t="str">
        <f>IF(COUNTA(医師!D34)&gt;=1,医師!D34,"")</f>
        <v/>
      </c>
      <c r="E33" s="507">
        <f>SUM(医師!F34:L34)</f>
        <v>0</v>
      </c>
      <c r="F33" s="278">
        <f>SUM(医師!M34:S34)</f>
        <v>0</v>
      </c>
      <c r="G33" s="197">
        <f t="shared" si="0"/>
        <v>0</v>
      </c>
      <c r="H33" s="431" t="str">
        <f>IF(G33&lt;基本!$B$9,"非常勤","常勤")</f>
        <v>非常勤</v>
      </c>
      <c r="I33" s="433">
        <f>IF(H33="非常勤",G33/基本!$B$9,1)</f>
        <v>0</v>
      </c>
      <c r="J33" s="204" t="e">
        <f>IF(DAYS360(L33,メイン!$N$3)&lt;500,"新"," ")</f>
        <v>#VALUE!</v>
      </c>
      <c r="K33" s="293"/>
      <c r="L33" s="515" t="str">
        <f>IF(COUNTA(医師!E34)&gt;=1,医師!E34,"")</f>
        <v/>
      </c>
    </row>
    <row r="34" spans="1:12" ht="13.5" customHeight="1">
      <c r="A34" s="448" t="str">
        <f>IF(COUNTA(医師!A35)&gt;=1,医師!A35,"")</f>
        <v/>
      </c>
      <c r="B34" s="423" t="str">
        <f>IF(COUNTA(医師!B35)&gt;=1,医師!B35,"")</f>
        <v/>
      </c>
      <c r="C34" s="485" t="str">
        <f>IF(COUNTA(医師!C35)&gt;=1,医師!C35,"")</f>
        <v/>
      </c>
      <c r="D34" s="508" t="str">
        <f>IF(COUNTA(医師!D35)&gt;=1,医師!D35,"")</f>
        <v/>
      </c>
      <c r="E34" s="507">
        <f>SUM(医師!F35:L35)</f>
        <v>0</v>
      </c>
      <c r="F34" s="278">
        <f>SUM(医師!M35:S35)</f>
        <v>0</v>
      </c>
      <c r="G34" s="197">
        <f t="shared" si="0"/>
        <v>0</v>
      </c>
      <c r="H34" s="431" t="str">
        <f>IF(G34&lt;基本!$B$9,"非常勤","常勤")</f>
        <v>非常勤</v>
      </c>
      <c r="I34" s="433">
        <f>IF(H34="非常勤",G34/基本!$B$9,1)</f>
        <v>0</v>
      </c>
      <c r="J34" s="204" t="e">
        <f>IF(DAYS360(L34,メイン!$N$3)&lt;500,"新"," ")</f>
        <v>#VALUE!</v>
      </c>
      <c r="K34" s="293"/>
      <c r="L34" s="515" t="str">
        <f>IF(COUNTA(医師!E35)&gt;=1,医師!E35,"")</f>
        <v/>
      </c>
    </row>
    <row r="35" spans="1:12" ht="13.5" customHeight="1">
      <c r="A35" s="448" t="str">
        <f>IF(COUNTA(医師!A36)&gt;=1,医師!A36,"")</f>
        <v/>
      </c>
      <c r="B35" s="423" t="str">
        <f>IF(COUNTA(医師!B36)&gt;=1,医師!B36,"")</f>
        <v/>
      </c>
      <c r="C35" s="485" t="str">
        <f>IF(COUNTA(医師!C36)&gt;=1,医師!C36,"")</f>
        <v/>
      </c>
      <c r="D35" s="508" t="str">
        <f>IF(COUNTA(医師!D36)&gt;=1,医師!D36,"")</f>
        <v/>
      </c>
      <c r="E35" s="507">
        <f>SUM(医師!F36:L36)</f>
        <v>0</v>
      </c>
      <c r="F35" s="278">
        <f>SUM(医師!M36:S36)</f>
        <v>0</v>
      </c>
      <c r="G35" s="197">
        <f t="shared" si="0"/>
        <v>0</v>
      </c>
      <c r="H35" s="431" t="str">
        <f>IF(G35&lt;基本!$B$9,"非常勤","常勤")</f>
        <v>非常勤</v>
      </c>
      <c r="I35" s="433">
        <f>IF(H35="非常勤",G35/基本!$B$9,1)</f>
        <v>0</v>
      </c>
      <c r="J35" s="204" t="e">
        <f>IF(DAYS360(L35,メイン!$N$3)&lt;500,"新"," ")</f>
        <v>#VALUE!</v>
      </c>
      <c r="K35" s="293"/>
      <c r="L35" s="515" t="str">
        <f>IF(COUNTA(医師!E36)&gt;=1,医師!E36,"")</f>
        <v/>
      </c>
    </row>
    <row r="36" spans="1:12" ht="13.5" customHeight="1">
      <c r="A36" s="448" t="str">
        <f>IF(COUNTA(医師!A37)&gt;=1,医師!A37,"")</f>
        <v/>
      </c>
      <c r="B36" s="423" t="str">
        <f>IF(COUNTA(医師!B37)&gt;=1,医師!B37,"")</f>
        <v/>
      </c>
      <c r="C36" s="485" t="str">
        <f>IF(COUNTA(医師!C37)&gt;=1,医師!C37,"")</f>
        <v/>
      </c>
      <c r="D36" s="508" t="str">
        <f>IF(COUNTA(医師!D37)&gt;=1,医師!D37,"")</f>
        <v/>
      </c>
      <c r="E36" s="507">
        <f>SUM(医師!F37:L37)</f>
        <v>0</v>
      </c>
      <c r="F36" s="278">
        <f>SUM(医師!M37:S37)</f>
        <v>0</v>
      </c>
      <c r="G36" s="197">
        <f t="shared" si="0"/>
        <v>0</v>
      </c>
      <c r="H36" s="431" t="str">
        <f>IF(G36&lt;基本!$B$9,"非常勤","常勤")</f>
        <v>非常勤</v>
      </c>
      <c r="I36" s="433">
        <f>IF(H36="非常勤",G36/基本!$B$9,1)</f>
        <v>0</v>
      </c>
      <c r="J36" s="204" t="e">
        <f>IF(DAYS360(L36,メイン!$N$3)&lt;500,"新"," ")</f>
        <v>#VALUE!</v>
      </c>
      <c r="K36" s="293"/>
      <c r="L36" s="515" t="str">
        <f>IF(COUNTA(医師!E37)&gt;=1,医師!E37,"")</f>
        <v/>
      </c>
    </row>
    <row r="37" spans="1:12" ht="13.5" customHeight="1">
      <c r="A37" s="448" t="str">
        <f>IF(COUNTA(医師!A38)&gt;=1,医師!A38,"")</f>
        <v/>
      </c>
      <c r="B37" s="423" t="str">
        <f>IF(COUNTA(医師!B38)&gt;=1,医師!B38,"")</f>
        <v/>
      </c>
      <c r="C37" s="485" t="str">
        <f>IF(COUNTA(医師!C38)&gt;=1,医師!C38,"")</f>
        <v/>
      </c>
      <c r="D37" s="508" t="str">
        <f>IF(COUNTA(医師!D38)&gt;=1,医師!D38,"")</f>
        <v/>
      </c>
      <c r="E37" s="507">
        <f>SUM(医師!F38:L38)</f>
        <v>0</v>
      </c>
      <c r="F37" s="278">
        <f>SUM(医師!M38:S38)</f>
        <v>0</v>
      </c>
      <c r="G37" s="197">
        <f t="shared" si="0"/>
        <v>0</v>
      </c>
      <c r="H37" s="431" t="str">
        <f>IF(G37&lt;基本!$B$9,"非常勤","常勤")</f>
        <v>非常勤</v>
      </c>
      <c r="I37" s="433">
        <f>IF(H37="非常勤",G37/基本!$B$9,1)</f>
        <v>0</v>
      </c>
      <c r="J37" s="204" t="e">
        <f>IF(DAYS360(L37,メイン!$N$3)&lt;500,"新"," ")</f>
        <v>#VALUE!</v>
      </c>
      <c r="K37" s="293"/>
      <c r="L37" s="515" t="str">
        <f>IF(COUNTA(医師!E38)&gt;=1,医師!E38,"")</f>
        <v/>
      </c>
    </row>
    <row r="38" spans="1:12" ht="13.5" customHeight="1">
      <c r="A38" s="448" t="str">
        <f>IF(COUNTA(医師!A39)&gt;=1,医師!A39,"")</f>
        <v/>
      </c>
      <c r="B38" s="423" t="str">
        <f>IF(COUNTA(医師!B39)&gt;=1,医師!B39,"")</f>
        <v/>
      </c>
      <c r="C38" s="485" t="str">
        <f>IF(COUNTA(医師!C39)&gt;=1,医師!C39,"")</f>
        <v/>
      </c>
      <c r="D38" s="508" t="str">
        <f>IF(COUNTA(医師!D39)&gt;=1,医師!D39,"")</f>
        <v/>
      </c>
      <c r="E38" s="507">
        <f>SUM(医師!F39:L39)</f>
        <v>0</v>
      </c>
      <c r="F38" s="278">
        <f>SUM(医師!M39:S39)</f>
        <v>0</v>
      </c>
      <c r="G38" s="197">
        <f t="shared" si="0"/>
        <v>0</v>
      </c>
      <c r="H38" s="431" t="str">
        <f>IF(G38&lt;基本!$B$9,"非常勤","常勤")</f>
        <v>非常勤</v>
      </c>
      <c r="I38" s="433">
        <f>IF(H38="非常勤",G38/基本!$B$9,1)</f>
        <v>0</v>
      </c>
      <c r="J38" s="204" t="e">
        <f>IF(DAYS360(L38,メイン!$N$3)&lt;500,"新"," ")</f>
        <v>#VALUE!</v>
      </c>
      <c r="K38" s="293"/>
      <c r="L38" s="515" t="str">
        <f>IF(COUNTA(医師!E39)&gt;=1,医師!E39,"")</f>
        <v/>
      </c>
    </row>
    <row r="39" spans="1:12" ht="13.5" customHeight="1">
      <c r="A39" s="448" t="str">
        <f>IF(COUNTA(医師!A40)&gt;=1,医師!A40,"")</f>
        <v/>
      </c>
      <c r="B39" s="423" t="str">
        <f>IF(COUNTA(医師!B40)&gt;=1,医師!B40,"")</f>
        <v/>
      </c>
      <c r="C39" s="485" t="str">
        <f>IF(COUNTA(医師!C40)&gt;=1,医師!C40,"")</f>
        <v/>
      </c>
      <c r="D39" s="508" t="str">
        <f>IF(COUNTA(医師!D40)&gt;=1,医師!D40,"")</f>
        <v/>
      </c>
      <c r="E39" s="507">
        <f>SUM(医師!F40:L40)</f>
        <v>0</v>
      </c>
      <c r="F39" s="278">
        <f>SUM(医師!M40:S40)</f>
        <v>0</v>
      </c>
      <c r="G39" s="197">
        <f t="shared" si="0"/>
        <v>0</v>
      </c>
      <c r="H39" s="431" t="str">
        <f>IF(G39&lt;基本!$B$9,"非常勤","常勤")</f>
        <v>非常勤</v>
      </c>
      <c r="I39" s="433">
        <f>IF(H39="非常勤",G39/基本!$B$9,1)</f>
        <v>0</v>
      </c>
      <c r="J39" s="204" t="e">
        <f>IF(DAYS360(L39,メイン!$N$3)&lt;500,"新"," ")</f>
        <v>#VALUE!</v>
      </c>
      <c r="K39" s="293"/>
      <c r="L39" s="515" t="str">
        <f>IF(COUNTA(医師!E40)&gt;=1,医師!E40,"")</f>
        <v/>
      </c>
    </row>
    <row r="40" spans="1:12" ht="13.5" customHeight="1">
      <c r="A40" s="448" t="str">
        <f>IF(COUNTA(医師!A41)&gt;=1,医師!A41,"")</f>
        <v/>
      </c>
      <c r="B40" s="423" t="str">
        <f>IF(COUNTA(医師!B41)&gt;=1,医師!B41,"")</f>
        <v/>
      </c>
      <c r="C40" s="485" t="str">
        <f>IF(COUNTA(医師!C41)&gt;=1,医師!C41,"")</f>
        <v/>
      </c>
      <c r="D40" s="508" t="str">
        <f>IF(COUNTA(医師!D41)&gt;=1,医師!D41,"")</f>
        <v/>
      </c>
      <c r="E40" s="507">
        <f>SUM(医師!F41:L41)</f>
        <v>0</v>
      </c>
      <c r="F40" s="278">
        <f>SUM(医師!M41:S41)</f>
        <v>0</v>
      </c>
      <c r="G40" s="197">
        <f t="shared" si="0"/>
        <v>0</v>
      </c>
      <c r="H40" s="431" t="str">
        <f>IF(G40&lt;基本!$B$9,"非常勤","常勤")</f>
        <v>非常勤</v>
      </c>
      <c r="I40" s="433">
        <f>IF(H40="非常勤",G40/基本!$B$9,1)</f>
        <v>0</v>
      </c>
      <c r="J40" s="204" t="e">
        <f>IF(DAYS360(L40,メイン!$N$3)&lt;500,"新"," ")</f>
        <v>#VALUE!</v>
      </c>
      <c r="K40" s="293"/>
      <c r="L40" s="515" t="str">
        <f>IF(COUNTA(医師!E41)&gt;=1,医師!E41,"")</f>
        <v/>
      </c>
    </row>
    <row r="41" spans="1:12" ht="13.5" customHeight="1">
      <c r="A41" s="448" t="str">
        <f>IF(COUNTA(医師!A42)&gt;=1,医師!A42,"")</f>
        <v/>
      </c>
      <c r="B41" s="423" t="str">
        <f>IF(COUNTA(医師!B42)&gt;=1,医師!B42,"")</f>
        <v/>
      </c>
      <c r="C41" s="485" t="str">
        <f>IF(COUNTA(医師!C42)&gt;=1,医師!C42,"")</f>
        <v/>
      </c>
      <c r="D41" s="508" t="str">
        <f>IF(COUNTA(医師!D42)&gt;=1,医師!D42,"")</f>
        <v/>
      </c>
      <c r="E41" s="507">
        <f>SUM(医師!F42:L42)</f>
        <v>0</v>
      </c>
      <c r="F41" s="278">
        <f>SUM(医師!M42:S42)</f>
        <v>0</v>
      </c>
      <c r="G41" s="197">
        <f t="shared" si="0"/>
        <v>0</v>
      </c>
      <c r="H41" s="431" t="str">
        <f>IF(G41&lt;基本!$B$9,"非常勤","常勤")</f>
        <v>非常勤</v>
      </c>
      <c r="I41" s="433">
        <f>IF(H41="非常勤",G41/基本!$B$9,1)</f>
        <v>0</v>
      </c>
      <c r="J41" s="204" t="e">
        <f>IF(DAYS360(L41,メイン!$N$3)&lt;500,"新"," ")</f>
        <v>#VALUE!</v>
      </c>
      <c r="K41" s="293"/>
      <c r="L41" s="515" t="str">
        <f>IF(COUNTA(医師!E42)&gt;=1,医師!E42,"")</f>
        <v/>
      </c>
    </row>
    <row r="42" spans="1:12" ht="13.5" customHeight="1">
      <c r="A42" s="448" t="str">
        <f>IF(COUNTA(医師!A43)&gt;=1,医師!A43,"")</f>
        <v/>
      </c>
      <c r="B42" s="423" t="str">
        <f>IF(COUNTA(医師!B43)&gt;=1,医師!B43,"")</f>
        <v/>
      </c>
      <c r="C42" s="485" t="str">
        <f>IF(COUNTA(医師!C43)&gt;=1,医師!C43,"")</f>
        <v/>
      </c>
      <c r="D42" s="508" t="str">
        <f>IF(COUNTA(医師!D43)&gt;=1,医師!D43,"")</f>
        <v/>
      </c>
      <c r="E42" s="507">
        <f>SUM(医師!F43:L43)</f>
        <v>0</v>
      </c>
      <c r="F42" s="278">
        <f>SUM(医師!M43:S43)</f>
        <v>0</v>
      </c>
      <c r="G42" s="197">
        <f t="shared" si="0"/>
        <v>0</v>
      </c>
      <c r="H42" s="431" t="str">
        <f>IF(G42&lt;基本!$B$9,"非常勤","常勤")</f>
        <v>非常勤</v>
      </c>
      <c r="I42" s="433">
        <f>IF(H42="非常勤",G42/基本!$B$9,1)</f>
        <v>0</v>
      </c>
      <c r="J42" s="204" t="e">
        <f>IF(DAYS360(L42,メイン!$N$3)&lt;500,"新"," ")</f>
        <v>#VALUE!</v>
      </c>
      <c r="K42" s="293"/>
      <c r="L42" s="515" t="str">
        <f>IF(COUNTA(医師!E43)&gt;=1,医師!E43,"")</f>
        <v/>
      </c>
    </row>
    <row r="43" spans="1:12" ht="13.5" customHeight="1">
      <c r="A43" s="448" t="str">
        <f>IF(COUNTA(医師!A44)&gt;=1,医師!A44,"")</f>
        <v/>
      </c>
      <c r="B43" s="423" t="str">
        <f>IF(COUNTA(医師!B44)&gt;=1,医師!B44,"")</f>
        <v/>
      </c>
      <c r="C43" s="485" t="str">
        <f>IF(COUNTA(医師!C44)&gt;=1,医師!C44,"")</f>
        <v/>
      </c>
      <c r="D43" s="508" t="str">
        <f>IF(COUNTA(医師!D44)&gt;=1,医師!D44,"")</f>
        <v/>
      </c>
      <c r="E43" s="507">
        <f>SUM(医師!F44:L44)</f>
        <v>0</v>
      </c>
      <c r="F43" s="278">
        <f>SUM(医師!M44:S44)</f>
        <v>0</v>
      </c>
      <c r="G43" s="197">
        <f t="shared" si="0"/>
        <v>0</v>
      </c>
      <c r="H43" s="431" t="str">
        <f>IF(G43&lt;基本!$B$9,"非常勤","常勤")</f>
        <v>非常勤</v>
      </c>
      <c r="I43" s="433">
        <f>IF(H43="非常勤",G43/基本!$B$9,1)</f>
        <v>0</v>
      </c>
      <c r="J43" s="204" t="e">
        <f>IF(DAYS360(L43,メイン!$N$3)&lt;500,"新"," ")</f>
        <v>#VALUE!</v>
      </c>
      <c r="K43" s="293"/>
      <c r="L43" s="515" t="str">
        <f>IF(COUNTA(医師!E44)&gt;=1,医師!E44,"")</f>
        <v/>
      </c>
    </row>
    <row r="44" spans="1:12" ht="13.5" customHeight="1">
      <c r="A44" s="448" t="str">
        <f>IF(COUNTA(医師!A45)&gt;=1,医師!A45,"")</f>
        <v/>
      </c>
      <c r="B44" s="423" t="str">
        <f>IF(COUNTA(医師!B45)&gt;=1,医師!B45,"")</f>
        <v/>
      </c>
      <c r="C44" s="485" t="str">
        <f>IF(COUNTA(医師!C45)&gt;=1,医師!C45,"")</f>
        <v/>
      </c>
      <c r="D44" s="508" t="str">
        <f>IF(COUNTA(医師!D45)&gt;=1,医師!D45,"")</f>
        <v/>
      </c>
      <c r="E44" s="507">
        <f>SUM(医師!F45:L45)</f>
        <v>0</v>
      </c>
      <c r="F44" s="278">
        <f>SUM(医師!M45:S45)</f>
        <v>0</v>
      </c>
      <c r="G44" s="197">
        <f t="shared" si="0"/>
        <v>0</v>
      </c>
      <c r="H44" s="431" t="str">
        <f>IF(G44&lt;基本!$B$9,"非常勤","常勤")</f>
        <v>非常勤</v>
      </c>
      <c r="I44" s="433">
        <f>IF(H44="非常勤",G44/基本!$B$9,1)</f>
        <v>0</v>
      </c>
      <c r="J44" s="204" t="e">
        <f>IF(DAYS360(L44,メイン!$N$3)&lt;500,"新"," ")</f>
        <v>#VALUE!</v>
      </c>
      <c r="K44" s="293"/>
      <c r="L44" s="515" t="str">
        <f>IF(COUNTA(医師!E45)&gt;=1,医師!E45,"")</f>
        <v/>
      </c>
    </row>
    <row r="45" spans="1:12" ht="13.5" customHeight="1">
      <c r="A45" s="448" t="str">
        <f>IF(COUNTA(医師!A46)&gt;=1,医師!A46,"")</f>
        <v/>
      </c>
      <c r="B45" s="423" t="str">
        <f>IF(COUNTA(医師!B46)&gt;=1,医師!B46,"")</f>
        <v/>
      </c>
      <c r="C45" s="485" t="str">
        <f>IF(COUNTA(医師!C46)&gt;=1,医師!C46,"")</f>
        <v/>
      </c>
      <c r="D45" s="508" t="str">
        <f>IF(COUNTA(医師!D46)&gt;=1,医師!D46,"")</f>
        <v/>
      </c>
      <c r="E45" s="507">
        <f>SUM(医師!F46:L46)</f>
        <v>0</v>
      </c>
      <c r="F45" s="278">
        <f>SUM(医師!M46:S46)</f>
        <v>0</v>
      </c>
      <c r="G45" s="197">
        <f t="shared" si="0"/>
        <v>0</v>
      </c>
      <c r="H45" s="431" t="str">
        <f>IF(G45&lt;基本!$B$9,"非常勤","常勤")</f>
        <v>非常勤</v>
      </c>
      <c r="I45" s="433">
        <f>IF(H45="非常勤",G45/基本!$B$9,1)</f>
        <v>0</v>
      </c>
      <c r="J45" s="204" t="e">
        <f>IF(DAYS360(L45,メイン!$N$3)&lt;500,"新"," ")</f>
        <v>#VALUE!</v>
      </c>
      <c r="K45" s="293"/>
      <c r="L45" s="515" t="str">
        <f>IF(COUNTA(医師!E46)&gt;=1,医師!E46,"")</f>
        <v/>
      </c>
    </row>
    <row r="46" spans="1:12" ht="13.5" customHeight="1">
      <c r="A46" s="448" t="str">
        <f>IF(COUNTA(医師!A47)&gt;=1,医師!A47,"")</f>
        <v/>
      </c>
      <c r="B46" s="423" t="str">
        <f>IF(COUNTA(医師!B47)&gt;=1,医師!B47,"")</f>
        <v/>
      </c>
      <c r="C46" s="485" t="str">
        <f>IF(COUNTA(医師!C47)&gt;=1,医師!C47,"")</f>
        <v/>
      </c>
      <c r="D46" s="508" t="str">
        <f>IF(COUNTA(医師!D47)&gt;=1,医師!D47,"")</f>
        <v/>
      </c>
      <c r="E46" s="507">
        <f>SUM(医師!F47:L47)</f>
        <v>0</v>
      </c>
      <c r="F46" s="278">
        <f>SUM(医師!M47:S47)</f>
        <v>0</v>
      </c>
      <c r="G46" s="197">
        <f t="shared" si="0"/>
        <v>0</v>
      </c>
      <c r="H46" s="431" t="str">
        <f>IF(G46&lt;基本!$B$9,"非常勤","常勤")</f>
        <v>非常勤</v>
      </c>
      <c r="I46" s="433">
        <f>IF(H46="非常勤",G46/基本!$B$9,1)</f>
        <v>0</v>
      </c>
      <c r="J46" s="204" t="e">
        <f>IF(DAYS360(L46,メイン!$N$3)&lt;500,"新"," ")</f>
        <v>#VALUE!</v>
      </c>
      <c r="K46" s="293"/>
      <c r="L46" s="515" t="str">
        <f>IF(COUNTA(医師!E47)&gt;=1,医師!E47,"")</f>
        <v/>
      </c>
    </row>
    <row r="47" spans="1:12" ht="13.5" customHeight="1">
      <c r="A47" s="448" t="str">
        <f>IF(COUNTA(医師!A48)&gt;=1,医師!A48,"")</f>
        <v/>
      </c>
      <c r="B47" s="423" t="str">
        <f>IF(COUNTA(医師!B48)&gt;=1,医師!B48,"")</f>
        <v/>
      </c>
      <c r="C47" s="485" t="str">
        <f>IF(COUNTA(医師!C48)&gt;=1,医師!C48,"")</f>
        <v/>
      </c>
      <c r="D47" s="508" t="str">
        <f>IF(COUNTA(医師!D48)&gt;=1,医師!D48,"")</f>
        <v/>
      </c>
      <c r="E47" s="507">
        <f>SUM(医師!F48:L48)</f>
        <v>0</v>
      </c>
      <c r="F47" s="278">
        <f>SUM(医師!M48:S48)</f>
        <v>0</v>
      </c>
      <c r="G47" s="197">
        <f t="shared" si="0"/>
        <v>0</v>
      </c>
      <c r="H47" s="431" t="str">
        <f>IF(G47&lt;基本!$B$9,"非常勤","常勤")</f>
        <v>非常勤</v>
      </c>
      <c r="I47" s="433">
        <f>IF(H47="非常勤",G47/基本!$B$9,1)</f>
        <v>0</v>
      </c>
      <c r="J47" s="204" t="e">
        <f>IF(DAYS360(L47,メイン!$N$3)&lt;500,"新"," ")</f>
        <v>#VALUE!</v>
      </c>
      <c r="K47" s="293"/>
      <c r="L47" s="515" t="str">
        <f>IF(COUNTA(医師!E48)&gt;=1,医師!E48,"")</f>
        <v/>
      </c>
    </row>
    <row r="48" spans="1:12" ht="13.5" customHeight="1">
      <c r="A48" s="448" t="str">
        <f>IF(COUNTA(医師!A49)&gt;=1,医師!A49,"")</f>
        <v/>
      </c>
      <c r="B48" s="423" t="str">
        <f>IF(COUNTA(医師!B49)&gt;=1,医師!B49,"")</f>
        <v/>
      </c>
      <c r="C48" s="485" t="str">
        <f>IF(COUNTA(医師!C49)&gt;=1,医師!C49,"")</f>
        <v/>
      </c>
      <c r="D48" s="508" t="str">
        <f>IF(COUNTA(医師!D49)&gt;=1,医師!D49,"")</f>
        <v/>
      </c>
      <c r="E48" s="507">
        <f>SUM(医師!F49:L49)</f>
        <v>0</v>
      </c>
      <c r="F48" s="278">
        <f>SUM(医師!M49:S49)</f>
        <v>0</v>
      </c>
      <c r="G48" s="197">
        <f t="shared" si="0"/>
        <v>0</v>
      </c>
      <c r="H48" s="431" t="str">
        <f>IF(G48&lt;基本!$B$9,"非常勤","常勤")</f>
        <v>非常勤</v>
      </c>
      <c r="I48" s="433">
        <f>IF(H48="非常勤",G48/基本!$B$9,1)</f>
        <v>0</v>
      </c>
      <c r="J48" s="204" t="e">
        <f>IF(DAYS360(L48,メイン!$N$3)&lt;500,"新"," ")</f>
        <v>#VALUE!</v>
      </c>
      <c r="K48" s="293"/>
      <c r="L48" s="515" t="str">
        <f>IF(COUNTA(医師!E49)&gt;=1,医師!E49,"")</f>
        <v/>
      </c>
    </row>
    <row r="49" spans="1:12" ht="13.5" customHeight="1">
      <c r="A49" s="448" t="str">
        <f>IF(COUNTA(医師!A50)&gt;=1,医師!A50,"")</f>
        <v/>
      </c>
      <c r="B49" s="423" t="str">
        <f>IF(COUNTA(医師!B50)&gt;=1,医師!B50,"")</f>
        <v/>
      </c>
      <c r="C49" s="485" t="str">
        <f>IF(COUNTA(医師!C50)&gt;=1,医師!C50,"")</f>
        <v/>
      </c>
      <c r="D49" s="508" t="str">
        <f>IF(COUNTA(医師!D50)&gt;=1,医師!D50,"")</f>
        <v/>
      </c>
      <c r="E49" s="507">
        <f>SUM(医師!F50:L50)</f>
        <v>0</v>
      </c>
      <c r="F49" s="278">
        <f>SUM(医師!M50:S50)</f>
        <v>0</v>
      </c>
      <c r="G49" s="197">
        <f t="shared" si="0"/>
        <v>0</v>
      </c>
      <c r="H49" s="431" t="str">
        <f>IF(G49&lt;基本!$B$9,"非常勤","常勤")</f>
        <v>非常勤</v>
      </c>
      <c r="I49" s="433">
        <f>IF(H49="非常勤",G49/基本!$B$9,1)</f>
        <v>0</v>
      </c>
      <c r="J49" s="204" t="e">
        <f>IF(DAYS360(L49,メイン!$N$3)&lt;500,"新"," ")</f>
        <v>#VALUE!</v>
      </c>
      <c r="K49" s="293"/>
      <c r="L49" s="515" t="str">
        <f>IF(COUNTA(医師!E50)&gt;=1,医師!E50,"")</f>
        <v/>
      </c>
    </row>
    <row r="50" spans="1:12" ht="13.5" customHeight="1">
      <c r="A50" s="448" t="str">
        <f>IF(COUNTA(医師!A51)&gt;=1,医師!A51,"")</f>
        <v/>
      </c>
      <c r="B50" s="423" t="str">
        <f>IF(COUNTA(医師!B51)&gt;=1,医師!B51,"")</f>
        <v/>
      </c>
      <c r="C50" s="485" t="str">
        <f>IF(COUNTA(医師!C51)&gt;=1,医師!C51,"")</f>
        <v/>
      </c>
      <c r="D50" s="508" t="str">
        <f>IF(COUNTA(医師!D51)&gt;=1,医師!D51,"")</f>
        <v/>
      </c>
      <c r="E50" s="507">
        <f>SUM(医師!F51:L51)</f>
        <v>0</v>
      </c>
      <c r="F50" s="278">
        <f>SUM(医師!M51:S51)</f>
        <v>0</v>
      </c>
      <c r="G50" s="197">
        <f t="shared" si="0"/>
        <v>0</v>
      </c>
      <c r="H50" s="431" t="str">
        <f>IF(G50&lt;基本!$B$9,"非常勤","常勤")</f>
        <v>非常勤</v>
      </c>
      <c r="I50" s="433">
        <f>IF(H50="非常勤",G50/基本!$B$9,1)</f>
        <v>0</v>
      </c>
      <c r="J50" s="204" t="e">
        <f>IF(DAYS360(L50,メイン!$N$3)&lt;500,"新"," ")</f>
        <v>#VALUE!</v>
      </c>
      <c r="K50" s="293"/>
      <c r="L50" s="515" t="str">
        <f>IF(COUNTA(医師!E51)&gt;=1,医師!E51,"")</f>
        <v/>
      </c>
    </row>
    <row r="51" spans="1:12" ht="13.5" customHeight="1">
      <c r="A51" s="448" t="str">
        <f>IF(COUNTA(医師!A52)&gt;=1,医師!A52,"")</f>
        <v/>
      </c>
      <c r="B51" s="423" t="str">
        <f>IF(COUNTA(医師!B52)&gt;=1,医師!B52,"")</f>
        <v/>
      </c>
      <c r="C51" s="485" t="str">
        <f>IF(COUNTA(医師!C52)&gt;=1,医師!C52,"")</f>
        <v/>
      </c>
      <c r="D51" s="508" t="str">
        <f>IF(COUNTA(医師!D52)&gt;=1,医師!D52,"")</f>
        <v/>
      </c>
      <c r="E51" s="507">
        <f>SUM(医師!F52:L52)</f>
        <v>0</v>
      </c>
      <c r="F51" s="278">
        <f>SUM(医師!M52:S52)</f>
        <v>0</v>
      </c>
      <c r="G51" s="197">
        <f t="shared" si="0"/>
        <v>0</v>
      </c>
      <c r="H51" s="431" t="str">
        <f>IF(G51&lt;基本!$B$9,"非常勤","常勤")</f>
        <v>非常勤</v>
      </c>
      <c r="I51" s="433">
        <f>IF(H51="非常勤",G51/基本!$B$9,1)</f>
        <v>0</v>
      </c>
      <c r="J51" s="204" t="e">
        <f>IF(DAYS360(L51,メイン!$N$3)&lt;500,"新"," ")</f>
        <v>#VALUE!</v>
      </c>
      <c r="K51" s="293"/>
      <c r="L51" s="515" t="str">
        <f>IF(COUNTA(医師!E52)&gt;=1,医師!E52,"")</f>
        <v/>
      </c>
    </row>
    <row r="52" spans="1:12" ht="13.5" customHeight="1">
      <c r="A52" s="448" t="str">
        <f>IF(COUNTA(医師!A53)&gt;=1,医師!A53,"")</f>
        <v/>
      </c>
      <c r="B52" s="423" t="str">
        <f>IF(COUNTA(医師!B53)&gt;=1,医師!B53,"")</f>
        <v/>
      </c>
      <c r="C52" s="485" t="str">
        <f>IF(COUNTA(医師!C53)&gt;=1,医師!C53,"")</f>
        <v/>
      </c>
      <c r="D52" s="508" t="str">
        <f>IF(COUNTA(医師!D53)&gt;=1,医師!D53,"")</f>
        <v/>
      </c>
      <c r="E52" s="507">
        <f>SUM(医師!F53:L53)</f>
        <v>0</v>
      </c>
      <c r="F52" s="278">
        <f>SUM(医師!M53:S53)</f>
        <v>0</v>
      </c>
      <c r="G52" s="197">
        <f t="shared" si="0"/>
        <v>0</v>
      </c>
      <c r="H52" s="431" t="str">
        <f>IF(G52&lt;基本!$B$9,"非常勤","常勤")</f>
        <v>非常勤</v>
      </c>
      <c r="I52" s="433">
        <f>IF(H52="非常勤",G52/基本!$B$9,1)</f>
        <v>0</v>
      </c>
      <c r="J52" s="204" t="e">
        <f>IF(DAYS360(L52,メイン!$N$3)&lt;500,"新"," ")</f>
        <v>#VALUE!</v>
      </c>
      <c r="K52" s="293"/>
      <c r="L52" s="515" t="str">
        <f>IF(COUNTA(医師!E53)&gt;=1,医師!E53,"")</f>
        <v/>
      </c>
    </row>
    <row r="53" spans="1:12" ht="13.5" customHeight="1">
      <c r="A53" s="448" t="str">
        <f>IF(COUNTA(医師!A54)&gt;=1,医師!A54,"")</f>
        <v/>
      </c>
      <c r="B53" s="423" t="str">
        <f>IF(COUNTA(医師!B54)&gt;=1,医師!B54,"")</f>
        <v/>
      </c>
      <c r="C53" s="485" t="str">
        <f>IF(COUNTA(医師!C54)&gt;=1,医師!C54,"")</f>
        <v/>
      </c>
      <c r="D53" s="508" t="str">
        <f>IF(COUNTA(医師!D54)&gt;=1,医師!D54,"")</f>
        <v/>
      </c>
      <c r="E53" s="507">
        <f>SUM(医師!F54:L54)</f>
        <v>0</v>
      </c>
      <c r="F53" s="278">
        <f>SUM(医師!M54:S54)</f>
        <v>0</v>
      </c>
      <c r="G53" s="197">
        <f t="shared" si="0"/>
        <v>0</v>
      </c>
      <c r="H53" s="431" t="str">
        <f>IF(G53&lt;基本!$B$9,"非常勤","常勤")</f>
        <v>非常勤</v>
      </c>
      <c r="I53" s="433">
        <f>IF(H53="非常勤",G53/基本!$B$9,1)</f>
        <v>0</v>
      </c>
      <c r="J53" s="204" t="e">
        <f>IF(DAYS360(L53,メイン!$N$3)&lt;500,"新"," ")</f>
        <v>#VALUE!</v>
      </c>
      <c r="K53" s="293"/>
      <c r="L53" s="515" t="str">
        <f>IF(COUNTA(医師!E54)&gt;=1,医師!E54,"")</f>
        <v/>
      </c>
    </row>
    <row r="54" spans="1:12" ht="13.5" customHeight="1">
      <c r="A54" s="448" t="str">
        <f>IF(COUNTA(医師!A55)&gt;=1,医師!A55,"")</f>
        <v/>
      </c>
      <c r="B54" s="423" t="str">
        <f>IF(COUNTA(医師!B55)&gt;=1,医師!B55,"")</f>
        <v/>
      </c>
      <c r="C54" s="485" t="str">
        <f>IF(COUNTA(医師!C55)&gt;=1,医師!C55,"")</f>
        <v/>
      </c>
      <c r="D54" s="508" t="str">
        <f>IF(COUNTA(医師!D55)&gt;=1,医師!D55,"")</f>
        <v/>
      </c>
      <c r="E54" s="507">
        <f>SUM(医師!F55:L55)</f>
        <v>0</v>
      </c>
      <c r="F54" s="278">
        <f>SUM(医師!M55:S55)</f>
        <v>0</v>
      </c>
      <c r="G54" s="197">
        <f t="shared" si="0"/>
        <v>0</v>
      </c>
      <c r="H54" s="431" t="str">
        <f>IF(G54&lt;基本!$B$9,"非常勤","常勤")</f>
        <v>非常勤</v>
      </c>
      <c r="I54" s="433">
        <f>IF(H54="非常勤",G54/基本!$B$9,1)</f>
        <v>0</v>
      </c>
      <c r="J54" s="204" t="e">
        <f>IF(DAYS360(L54,メイン!$N$3)&lt;500,"新"," ")</f>
        <v>#VALUE!</v>
      </c>
      <c r="K54" s="293"/>
      <c r="L54" s="515" t="str">
        <f>IF(COUNTA(医師!E55)&gt;=1,医師!E55,"")</f>
        <v/>
      </c>
    </row>
    <row r="55" spans="1:12" ht="13.5" customHeight="1">
      <c r="A55" s="448" t="str">
        <f>IF(COUNTA(医師!A56)&gt;=1,医師!A56,"")</f>
        <v/>
      </c>
      <c r="B55" s="423" t="str">
        <f>IF(COUNTA(医師!B56)&gt;=1,医師!B56,"")</f>
        <v/>
      </c>
      <c r="C55" s="485" t="str">
        <f>IF(COUNTA(医師!C56)&gt;=1,医師!C56,"")</f>
        <v/>
      </c>
      <c r="D55" s="508" t="str">
        <f>IF(COUNTA(医師!D56)&gt;=1,医師!D56,"")</f>
        <v/>
      </c>
      <c r="E55" s="507">
        <f>SUM(医師!F56:L56)</f>
        <v>0</v>
      </c>
      <c r="F55" s="278">
        <f>SUM(医師!M56:S56)</f>
        <v>0</v>
      </c>
      <c r="G55" s="197">
        <f t="shared" si="0"/>
        <v>0</v>
      </c>
      <c r="H55" s="431" t="str">
        <f>IF(G55&lt;基本!$B$9,"非常勤","常勤")</f>
        <v>非常勤</v>
      </c>
      <c r="I55" s="433">
        <f>IF(H55="非常勤",G55/基本!$B$9,1)</f>
        <v>0</v>
      </c>
      <c r="J55" s="204" t="e">
        <f>IF(DAYS360(L55,メイン!$N$3)&lt;500,"新"," ")</f>
        <v>#VALUE!</v>
      </c>
      <c r="K55" s="293"/>
      <c r="L55" s="515" t="str">
        <f>IF(COUNTA(医師!E56)&gt;=1,医師!E56,"")</f>
        <v/>
      </c>
    </row>
    <row r="56" spans="1:12" ht="13.5" customHeight="1">
      <c r="A56" s="448" t="str">
        <f>IF(COUNTA(医師!A57)&gt;=1,医師!A57,"")</f>
        <v/>
      </c>
      <c r="B56" s="423" t="str">
        <f>IF(COUNTA(医師!B57)&gt;=1,医師!B57,"")</f>
        <v/>
      </c>
      <c r="C56" s="485" t="str">
        <f>IF(COUNTA(医師!C57)&gt;=1,医師!C57,"")</f>
        <v/>
      </c>
      <c r="D56" s="508" t="str">
        <f>IF(COUNTA(医師!D57)&gt;=1,医師!D57,"")</f>
        <v/>
      </c>
      <c r="E56" s="507">
        <f>SUM(医師!F57:L57)</f>
        <v>0</v>
      </c>
      <c r="F56" s="278">
        <f>SUM(医師!M57:S57)</f>
        <v>0</v>
      </c>
      <c r="G56" s="197">
        <f t="shared" si="0"/>
        <v>0</v>
      </c>
      <c r="H56" s="431" t="str">
        <f>IF(G56&lt;基本!$B$9,"非常勤","常勤")</f>
        <v>非常勤</v>
      </c>
      <c r="I56" s="433">
        <f>IF(H56="非常勤",G56/基本!$B$9,1)</f>
        <v>0</v>
      </c>
      <c r="J56" s="204" t="e">
        <f>IF(DAYS360(L56,メイン!$N$3)&lt;500,"新"," ")</f>
        <v>#VALUE!</v>
      </c>
      <c r="K56" s="293"/>
      <c r="L56" s="515" t="str">
        <f>IF(COUNTA(医師!E57)&gt;=1,医師!E57,"")</f>
        <v/>
      </c>
    </row>
    <row r="57" spans="1:12" ht="13.5" customHeight="1">
      <c r="A57" s="448" t="str">
        <f>IF(COUNTA(医師!A58)&gt;=1,医師!A58,"")</f>
        <v/>
      </c>
      <c r="B57" s="423" t="str">
        <f>IF(COUNTA(医師!B58)&gt;=1,医師!B58,"")</f>
        <v/>
      </c>
      <c r="C57" s="485" t="str">
        <f>IF(COUNTA(医師!C58)&gt;=1,医師!C58,"")</f>
        <v/>
      </c>
      <c r="D57" s="508" t="str">
        <f>IF(COUNTA(医師!D58)&gt;=1,医師!D58,"")</f>
        <v/>
      </c>
      <c r="E57" s="507">
        <f>SUM(医師!F58:L58)</f>
        <v>0</v>
      </c>
      <c r="F57" s="278">
        <f>SUM(医師!M58:S58)</f>
        <v>0</v>
      </c>
      <c r="G57" s="197">
        <f t="shared" si="0"/>
        <v>0</v>
      </c>
      <c r="H57" s="431" t="str">
        <f>IF(G57&lt;基本!$B$9,"非常勤","常勤")</f>
        <v>非常勤</v>
      </c>
      <c r="I57" s="433">
        <f>IF(H57="非常勤",G57/基本!$B$9,1)</f>
        <v>0</v>
      </c>
      <c r="J57" s="205" t="e">
        <f>IF(DAYS360(L57,メイン!$N$3)&lt;500,"新"," ")</f>
        <v>#VALUE!</v>
      </c>
      <c r="K57" s="293"/>
      <c r="L57" s="515" t="str">
        <f>IF(COUNTA(医師!E58)&gt;=1,医師!E58,"")</f>
        <v/>
      </c>
    </row>
    <row r="58" spans="1:12" ht="13.5" customHeight="1">
      <c r="A58" s="448" t="str">
        <f>IF(COUNTA(医師!A59)&gt;=1,医師!A59,"")</f>
        <v/>
      </c>
      <c r="B58" s="423" t="str">
        <f>IF(COUNTA(医師!B59)&gt;=1,医師!B59,"")</f>
        <v/>
      </c>
      <c r="C58" s="485" t="str">
        <f>IF(COUNTA(医師!C59)&gt;=1,医師!C59,"")</f>
        <v/>
      </c>
      <c r="D58" s="508" t="str">
        <f>IF(COUNTA(医師!D59)&gt;=1,医師!D59,"")</f>
        <v/>
      </c>
      <c r="E58" s="507">
        <f>SUM(医師!F59:L59)</f>
        <v>0</v>
      </c>
      <c r="F58" s="278">
        <f>SUM(医師!M59:S59)</f>
        <v>0</v>
      </c>
      <c r="G58" s="197">
        <f t="shared" si="0"/>
        <v>0</v>
      </c>
      <c r="H58" s="431" t="str">
        <f>IF(G58&lt;基本!$B$9,"非常勤","常勤")</f>
        <v>非常勤</v>
      </c>
      <c r="I58" s="433">
        <f>IF(H58="非常勤",G58/基本!$B$9,1)</f>
        <v>0</v>
      </c>
      <c r="J58" s="205" t="e">
        <f>IF(DAYS360(L58,メイン!$N$3)&lt;500,"新"," ")</f>
        <v>#VALUE!</v>
      </c>
      <c r="K58" s="293"/>
      <c r="L58" s="515" t="str">
        <f>IF(COUNTA(医師!E59)&gt;=1,医師!E59,"")</f>
        <v/>
      </c>
    </row>
    <row r="59" spans="1:12" ht="13.5" customHeight="1">
      <c r="A59" s="448" t="str">
        <f>IF(COUNTA(医師!A60)&gt;=1,医師!A60,"")</f>
        <v/>
      </c>
      <c r="B59" s="423" t="str">
        <f>IF(COUNTA(医師!B60)&gt;=1,医師!B60,"")</f>
        <v/>
      </c>
      <c r="C59" s="485" t="str">
        <f>IF(COUNTA(医師!C60)&gt;=1,医師!C60,"")</f>
        <v/>
      </c>
      <c r="D59" s="508" t="str">
        <f>IF(COUNTA(医師!D60)&gt;=1,医師!D60,"")</f>
        <v/>
      </c>
      <c r="E59" s="507">
        <f>SUM(医師!F60:L60)</f>
        <v>0</v>
      </c>
      <c r="F59" s="278">
        <f>SUM(医師!M60:S60)</f>
        <v>0</v>
      </c>
      <c r="G59" s="197">
        <f t="shared" si="0"/>
        <v>0</v>
      </c>
      <c r="H59" s="431" t="str">
        <f>IF(G59&lt;基本!$B$9,"非常勤","常勤")</f>
        <v>非常勤</v>
      </c>
      <c r="I59" s="433">
        <f>IF(H59="非常勤",G59/基本!$B$9,1)</f>
        <v>0</v>
      </c>
      <c r="J59" s="205" t="e">
        <f>IF(DAYS360(L59,メイン!$N$3)&lt;500,"新"," ")</f>
        <v>#VALUE!</v>
      </c>
      <c r="K59" s="293"/>
      <c r="L59" s="515" t="str">
        <f>IF(COUNTA(医師!E60)&gt;=1,医師!E60,"")</f>
        <v/>
      </c>
    </row>
    <row r="60" spans="1:12" ht="13.5" customHeight="1">
      <c r="A60" s="448" t="str">
        <f>IF(COUNTA(医師!A61)&gt;=1,医師!A61,"")</f>
        <v/>
      </c>
      <c r="B60" s="423" t="str">
        <f>IF(COUNTA(医師!B61)&gt;=1,医師!B61,"")</f>
        <v/>
      </c>
      <c r="C60" s="485" t="str">
        <f>IF(COUNTA(医師!C61)&gt;=1,医師!C61,"")</f>
        <v/>
      </c>
      <c r="D60" s="508" t="str">
        <f>IF(COUNTA(医師!D61)&gt;=1,医師!D61,"")</f>
        <v/>
      </c>
      <c r="E60" s="507">
        <f>SUM(医師!F61:L61)</f>
        <v>0</v>
      </c>
      <c r="F60" s="278">
        <f>SUM(医師!M61:S61)</f>
        <v>0</v>
      </c>
      <c r="G60" s="197">
        <f t="shared" si="0"/>
        <v>0</v>
      </c>
      <c r="H60" s="431" t="str">
        <f>IF(G60&lt;基本!$B$9,"非常勤","常勤")</f>
        <v>非常勤</v>
      </c>
      <c r="I60" s="433">
        <f>IF(H60="非常勤",G60/基本!$B$9,1)</f>
        <v>0</v>
      </c>
      <c r="J60" s="205" t="e">
        <f>IF(DAYS360(L60,メイン!$N$3)&lt;500,"新"," ")</f>
        <v>#VALUE!</v>
      </c>
      <c r="K60" s="293"/>
      <c r="L60" s="515" t="str">
        <f>IF(COUNTA(医師!E61)&gt;=1,医師!E61,"")</f>
        <v/>
      </c>
    </row>
    <row r="61" spans="1:12" ht="13.5" customHeight="1">
      <c r="A61" s="448" t="str">
        <f>IF(COUNTA(医師!A62)&gt;=1,医師!A62,"")</f>
        <v/>
      </c>
      <c r="B61" s="423" t="str">
        <f>IF(COUNTA(医師!B62)&gt;=1,医師!B62,"")</f>
        <v/>
      </c>
      <c r="C61" s="485" t="str">
        <f>IF(COUNTA(医師!C62)&gt;=1,医師!C62,"")</f>
        <v/>
      </c>
      <c r="D61" s="508" t="str">
        <f>IF(COUNTA(医師!D62)&gt;=1,医師!D62,"")</f>
        <v/>
      </c>
      <c r="E61" s="507">
        <f>SUM(医師!F62:L62)</f>
        <v>0</v>
      </c>
      <c r="F61" s="278">
        <f>SUM(医師!M62:S62)</f>
        <v>0</v>
      </c>
      <c r="G61" s="197">
        <f t="shared" si="0"/>
        <v>0</v>
      </c>
      <c r="H61" s="431" t="str">
        <f>IF(G61&lt;基本!$B$9,"非常勤","常勤")</f>
        <v>非常勤</v>
      </c>
      <c r="I61" s="433">
        <f>IF(H61="非常勤",G61/基本!$B$9,1)</f>
        <v>0</v>
      </c>
      <c r="J61" s="205" t="e">
        <f>IF(DAYS360(L61,メイン!$N$3)&lt;500,"新"," ")</f>
        <v>#VALUE!</v>
      </c>
      <c r="K61" s="293"/>
      <c r="L61" s="515" t="str">
        <f>IF(COUNTA(医師!E62)&gt;=1,医師!E62,"")</f>
        <v/>
      </c>
    </row>
    <row r="62" spans="1:12" ht="13.5" customHeight="1">
      <c r="A62" s="448" t="str">
        <f>IF(COUNTA(医師!A63)&gt;=1,医師!A63,"")</f>
        <v/>
      </c>
      <c r="B62" s="423" t="str">
        <f>IF(COUNTA(医師!B63)&gt;=1,医師!B63,"")</f>
        <v/>
      </c>
      <c r="C62" s="485" t="str">
        <f>IF(COUNTA(医師!C63)&gt;=1,医師!C63,"")</f>
        <v/>
      </c>
      <c r="D62" s="508" t="str">
        <f>IF(COUNTA(医師!D63)&gt;=1,医師!D63,"")</f>
        <v/>
      </c>
      <c r="E62" s="507">
        <f>SUM(医師!F63:L63)</f>
        <v>0</v>
      </c>
      <c r="F62" s="278">
        <f>SUM(医師!M63:S63)</f>
        <v>0</v>
      </c>
      <c r="G62" s="197">
        <f t="shared" si="0"/>
        <v>0</v>
      </c>
      <c r="H62" s="431" t="str">
        <f>IF(G62&lt;基本!$B$9,"非常勤","常勤")</f>
        <v>非常勤</v>
      </c>
      <c r="I62" s="433">
        <f>IF(H62="非常勤",G62/基本!$B$9,1)</f>
        <v>0</v>
      </c>
      <c r="J62" s="205" t="e">
        <f>IF(DAYS360(L62,メイン!$N$3)&lt;500,"新"," ")</f>
        <v>#VALUE!</v>
      </c>
      <c r="K62" s="293"/>
      <c r="L62" s="515" t="str">
        <f>IF(COUNTA(医師!E63)&gt;=1,医師!E63,"")</f>
        <v/>
      </c>
    </row>
    <row r="63" spans="1:12" ht="13.5" customHeight="1">
      <c r="A63" s="448" t="str">
        <f>IF(COUNTA(医師!A64)&gt;=1,医師!A64,"")</f>
        <v/>
      </c>
      <c r="B63" s="423" t="str">
        <f>IF(COUNTA(医師!B64)&gt;=1,医師!B64,"")</f>
        <v/>
      </c>
      <c r="C63" s="485" t="str">
        <f>IF(COUNTA(医師!C64)&gt;=1,医師!C64,"")</f>
        <v/>
      </c>
      <c r="D63" s="508" t="str">
        <f>IF(COUNTA(医師!D64)&gt;=1,医師!D64,"")</f>
        <v/>
      </c>
      <c r="E63" s="507">
        <f>SUM(医師!F64:L64)</f>
        <v>0</v>
      </c>
      <c r="F63" s="278">
        <f>SUM(医師!M64:S64)</f>
        <v>0</v>
      </c>
      <c r="G63" s="197">
        <f t="shared" si="0"/>
        <v>0</v>
      </c>
      <c r="H63" s="431" t="str">
        <f>IF(G63&lt;基本!$B$9,"非常勤","常勤")</f>
        <v>非常勤</v>
      </c>
      <c r="I63" s="433">
        <f>IF(H63="非常勤",G63/基本!$B$9,1)</f>
        <v>0</v>
      </c>
      <c r="J63" s="205" t="e">
        <f>IF(DAYS360(L63,メイン!$N$3)&lt;500,"新"," ")</f>
        <v>#VALUE!</v>
      </c>
      <c r="K63" s="293"/>
      <c r="L63" s="515" t="str">
        <f>IF(COUNTA(医師!E64)&gt;=1,医師!E64,"")</f>
        <v/>
      </c>
    </row>
    <row r="64" spans="1:12" ht="13.5" customHeight="1">
      <c r="A64" s="448" t="str">
        <f>IF(COUNTA(医師!A65)&gt;=1,医師!A65,"")</f>
        <v/>
      </c>
      <c r="B64" s="423" t="str">
        <f>IF(COUNTA(医師!B65)&gt;=1,医師!B65,"")</f>
        <v/>
      </c>
      <c r="C64" s="485" t="str">
        <f>IF(COUNTA(医師!C65)&gt;=1,医師!C65,"")</f>
        <v/>
      </c>
      <c r="D64" s="508" t="str">
        <f>IF(COUNTA(医師!D65)&gt;=1,医師!D65,"")</f>
        <v/>
      </c>
      <c r="E64" s="507">
        <f>SUM(医師!F65:L65)</f>
        <v>0</v>
      </c>
      <c r="F64" s="278">
        <f>SUM(医師!M65:S65)</f>
        <v>0</v>
      </c>
      <c r="G64" s="197">
        <f t="shared" si="0"/>
        <v>0</v>
      </c>
      <c r="H64" s="431" t="str">
        <f>IF(G64&lt;基本!$B$9,"非常勤","常勤")</f>
        <v>非常勤</v>
      </c>
      <c r="I64" s="433">
        <f>IF(H64="非常勤",G64/基本!$B$9,1)</f>
        <v>0</v>
      </c>
      <c r="J64" s="205" t="e">
        <f>IF(DAYS360(L64,メイン!$N$3)&lt;500,"新"," ")</f>
        <v>#VALUE!</v>
      </c>
      <c r="K64" s="293"/>
      <c r="L64" s="515" t="str">
        <f>IF(COUNTA(医師!E65)&gt;=1,医師!E65,"")</f>
        <v/>
      </c>
    </row>
    <row r="65" spans="1:12" ht="13.5" customHeight="1">
      <c r="A65" s="448" t="str">
        <f>IF(COUNTA(医師!A66)&gt;=1,医師!A66,"")</f>
        <v/>
      </c>
      <c r="B65" s="423" t="str">
        <f>IF(COUNTA(医師!B66)&gt;=1,医師!B66,"")</f>
        <v/>
      </c>
      <c r="C65" s="485" t="str">
        <f>IF(COUNTA(医師!C66)&gt;=1,医師!C66,"")</f>
        <v/>
      </c>
      <c r="D65" s="508" t="str">
        <f>IF(COUNTA(医師!D66)&gt;=1,医師!D66,"")</f>
        <v/>
      </c>
      <c r="E65" s="507">
        <f>SUM(医師!F66:L66)</f>
        <v>0</v>
      </c>
      <c r="F65" s="278">
        <f>SUM(医師!M66:S66)</f>
        <v>0</v>
      </c>
      <c r="G65" s="197">
        <f t="shared" si="0"/>
        <v>0</v>
      </c>
      <c r="H65" s="431" t="str">
        <f>IF(G65&lt;基本!$B$9,"非常勤","常勤")</f>
        <v>非常勤</v>
      </c>
      <c r="I65" s="433">
        <f>IF(H65="非常勤",G65/基本!$B$9,1)</f>
        <v>0</v>
      </c>
      <c r="J65" s="205" t="e">
        <f>IF(DAYS360(L65,メイン!$N$3)&lt;500,"新"," ")</f>
        <v>#VALUE!</v>
      </c>
      <c r="K65" s="293"/>
      <c r="L65" s="515" t="str">
        <f>IF(COUNTA(医師!E66)&gt;=1,医師!E66,"")</f>
        <v/>
      </c>
    </row>
    <row r="66" spans="1:12" ht="13.5" customHeight="1">
      <c r="A66" s="448" t="str">
        <f>IF(COUNTA(医師!A67)&gt;=1,医師!A67,"")</f>
        <v/>
      </c>
      <c r="B66" s="423" t="str">
        <f>IF(COUNTA(医師!B67)&gt;=1,医師!B67,"")</f>
        <v/>
      </c>
      <c r="C66" s="485" t="str">
        <f>IF(COUNTA(医師!C67)&gt;=1,医師!C67,"")</f>
        <v/>
      </c>
      <c r="D66" s="508" t="str">
        <f>IF(COUNTA(医師!D67)&gt;=1,医師!D67,"")</f>
        <v/>
      </c>
      <c r="E66" s="507">
        <f>SUM(医師!F67:L67)</f>
        <v>0</v>
      </c>
      <c r="F66" s="278">
        <f>SUM(医師!M67:S67)</f>
        <v>0</v>
      </c>
      <c r="G66" s="197">
        <f t="shared" si="0"/>
        <v>0</v>
      </c>
      <c r="H66" s="431" t="str">
        <f>IF(G66&lt;基本!$B$9,"非常勤","常勤")</f>
        <v>非常勤</v>
      </c>
      <c r="I66" s="433">
        <f>IF(H66="非常勤",G66/基本!$B$9,1)</f>
        <v>0</v>
      </c>
      <c r="J66" s="205" t="e">
        <f>IF(DAYS360(L66,メイン!$N$3)&lt;500,"新"," ")</f>
        <v>#VALUE!</v>
      </c>
      <c r="K66" s="293"/>
      <c r="L66" s="515" t="str">
        <f>IF(COUNTA(医師!E67)&gt;=1,医師!E67,"")</f>
        <v/>
      </c>
    </row>
    <row r="67" spans="1:12" ht="13.5" customHeight="1">
      <c r="A67" s="448" t="str">
        <f>IF(COUNTA(医師!A68)&gt;=1,医師!A68,"")</f>
        <v/>
      </c>
      <c r="B67" s="423" t="str">
        <f>IF(COUNTA(医師!B68)&gt;=1,医師!B68,"")</f>
        <v/>
      </c>
      <c r="C67" s="485" t="str">
        <f>IF(COUNTA(医師!C68)&gt;=1,医師!C68,"")</f>
        <v/>
      </c>
      <c r="D67" s="508" t="str">
        <f>IF(COUNTA(医師!D68)&gt;=1,医師!D68,"")</f>
        <v/>
      </c>
      <c r="E67" s="507">
        <f>SUM(医師!F68:L68)</f>
        <v>0</v>
      </c>
      <c r="F67" s="278">
        <f>SUM(医師!M68:S68)</f>
        <v>0</v>
      </c>
      <c r="G67" s="197">
        <f t="shared" si="0"/>
        <v>0</v>
      </c>
      <c r="H67" s="431" t="str">
        <f>IF(G67&lt;基本!$B$9,"非常勤","常勤")</f>
        <v>非常勤</v>
      </c>
      <c r="I67" s="433">
        <f>IF(H67="非常勤",G67/基本!$B$9,1)</f>
        <v>0</v>
      </c>
      <c r="J67" s="205" t="e">
        <f>IF(DAYS360(L67,メイン!$N$3)&lt;500,"新"," ")</f>
        <v>#VALUE!</v>
      </c>
      <c r="K67" s="293"/>
      <c r="L67" s="515" t="str">
        <f>IF(COUNTA(医師!E68)&gt;=1,医師!E68,"")</f>
        <v/>
      </c>
    </row>
    <row r="68" spans="1:12" ht="13.5" customHeight="1">
      <c r="A68" s="448" t="str">
        <f>IF(COUNTA(医師!A69)&gt;=1,医師!A69,"")</f>
        <v/>
      </c>
      <c r="B68" s="423" t="str">
        <f>IF(COUNTA(医師!B69)&gt;=1,医師!B69,"")</f>
        <v/>
      </c>
      <c r="C68" s="485" t="str">
        <f>IF(COUNTA(医師!C69)&gt;=1,医師!C69,"")</f>
        <v/>
      </c>
      <c r="D68" s="508" t="str">
        <f>IF(COUNTA(医師!D69)&gt;=1,医師!D69,"")</f>
        <v/>
      </c>
      <c r="E68" s="507">
        <f>SUM(医師!F69:L69)</f>
        <v>0</v>
      </c>
      <c r="F68" s="278">
        <f>SUM(医師!M69:S69)</f>
        <v>0</v>
      </c>
      <c r="G68" s="197">
        <f t="shared" si="0"/>
        <v>0</v>
      </c>
      <c r="H68" s="431" t="str">
        <f>IF(G68&lt;基本!$B$9,"非常勤","常勤")</f>
        <v>非常勤</v>
      </c>
      <c r="I68" s="433">
        <f>IF(H68="非常勤",G68/基本!$B$9,1)</f>
        <v>0</v>
      </c>
      <c r="J68" s="205" t="e">
        <f>IF(DAYS360(L68,メイン!$N$3)&lt;500,"新"," ")</f>
        <v>#VALUE!</v>
      </c>
      <c r="K68" s="293"/>
      <c r="L68" s="515" t="str">
        <f>IF(COUNTA(医師!E69)&gt;=1,医師!E69,"")</f>
        <v/>
      </c>
    </row>
    <row r="69" spans="1:12" ht="13.5" customHeight="1">
      <c r="A69" s="448" t="str">
        <f>IF(COUNTA(医師!A70)&gt;=1,医師!A70,"")</f>
        <v/>
      </c>
      <c r="B69" s="423" t="str">
        <f>IF(COUNTA(医師!B70)&gt;=1,医師!B70,"")</f>
        <v/>
      </c>
      <c r="C69" s="485" t="str">
        <f>IF(COUNTA(医師!C70)&gt;=1,医師!C70,"")</f>
        <v/>
      </c>
      <c r="D69" s="508" t="str">
        <f>IF(COUNTA(医師!D70)&gt;=1,医師!D70,"")</f>
        <v/>
      </c>
      <c r="E69" s="507">
        <f>SUM(医師!F70:L70)</f>
        <v>0</v>
      </c>
      <c r="F69" s="278">
        <f>SUM(医師!M70:S70)</f>
        <v>0</v>
      </c>
      <c r="G69" s="197">
        <f t="shared" si="0"/>
        <v>0</v>
      </c>
      <c r="H69" s="431" t="str">
        <f>IF(G69&lt;基本!$B$9,"非常勤","常勤")</f>
        <v>非常勤</v>
      </c>
      <c r="I69" s="433">
        <f>IF(H69="非常勤",G69/基本!$B$9,1)</f>
        <v>0</v>
      </c>
      <c r="J69" s="205" t="e">
        <f>IF(DAYS360(L69,メイン!$N$3)&lt;500,"新"," ")</f>
        <v>#VALUE!</v>
      </c>
      <c r="K69" s="293"/>
      <c r="L69" s="515" t="str">
        <f>IF(COUNTA(医師!E70)&gt;=1,医師!E70,"")</f>
        <v/>
      </c>
    </row>
    <row r="70" spans="1:12" ht="13.5" customHeight="1">
      <c r="A70" s="448" t="str">
        <f>IF(COUNTA(医師!A71)&gt;=1,医師!A71,"")</f>
        <v/>
      </c>
      <c r="B70" s="423" t="str">
        <f>IF(COUNTA(医師!B71)&gt;=1,医師!B71,"")</f>
        <v/>
      </c>
      <c r="C70" s="485" t="str">
        <f>IF(COUNTA(医師!C71)&gt;=1,医師!C71,"")</f>
        <v/>
      </c>
      <c r="D70" s="508" t="str">
        <f>IF(COUNTA(医師!D71)&gt;=1,医師!D71,"")</f>
        <v/>
      </c>
      <c r="E70" s="507">
        <f>SUM(医師!F71:L71)</f>
        <v>0</v>
      </c>
      <c r="F70" s="278">
        <f>SUM(医師!M71:S71)</f>
        <v>0</v>
      </c>
      <c r="G70" s="197">
        <f t="shared" ref="G70:G118" si="1">E70+F70/2</f>
        <v>0</v>
      </c>
      <c r="H70" s="431" t="str">
        <f>IF(G70&lt;基本!$B$9,"非常勤","常勤")</f>
        <v>非常勤</v>
      </c>
      <c r="I70" s="433">
        <f>IF(H70="非常勤",G70/基本!$B$9,1)</f>
        <v>0</v>
      </c>
      <c r="J70" s="205" t="e">
        <f>IF(DAYS360(L70,メイン!$N$3)&lt;500,"新"," ")</f>
        <v>#VALUE!</v>
      </c>
      <c r="K70" s="293"/>
      <c r="L70" s="515" t="str">
        <f>IF(COUNTA(医師!E71)&gt;=1,医師!E71,"")</f>
        <v/>
      </c>
    </row>
    <row r="71" spans="1:12" ht="13.5" customHeight="1">
      <c r="A71" s="448" t="str">
        <f>IF(COUNTA(医師!A72)&gt;=1,医師!A72,"")</f>
        <v/>
      </c>
      <c r="B71" s="423" t="str">
        <f>IF(COUNTA(医師!B72)&gt;=1,医師!B72,"")</f>
        <v/>
      </c>
      <c r="C71" s="485" t="str">
        <f>IF(COUNTA(医師!C72)&gt;=1,医師!C72,"")</f>
        <v/>
      </c>
      <c r="D71" s="508" t="str">
        <f>IF(COUNTA(医師!D72)&gt;=1,医師!D72,"")</f>
        <v/>
      </c>
      <c r="E71" s="507">
        <f>SUM(医師!F72:L72)</f>
        <v>0</v>
      </c>
      <c r="F71" s="278">
        <f>SUM(医師!M72:S72)</f>
        <v>0</v>
      </c>
      <c r="G71" s="197">
        <f t="shared" si="1"/>
        <v>0</v>
      </c>
      <c r="H71" s="431" t="str">
        <f>IF(G71&lt;基本!$B$9,"非常勤","常勤")</f>
        <v>非常勤</v>
      </c>
      <c r="I71" s="433">
        <f>IF(H71="非常勤",G71/基本!$B$9,1)</f>
        <v>0</v>
      </c>
      <c r="J71" s="205" t="e">
        <f>IF(DAYS360(L71,メイン!$N$3)&lt;500,"新"," ")</f>
        <v>#VALUE!</v>
      </c>
      <c r="K71" s="293"/>
      <c r="L71" s="515" t="str">
        <f>IF(COUNTA(医師!E72)&gt;=1,医師!E72,"")</f>
        <v/>
      </c>
    </row>
    <row r="72" spans="1:12" ht="13.5" customHeight="1">
      <c r="A72" s="448" t="str">
        <f>IF(COUNTA(医師!A73)&gt;=1,医師!A73,"")</f>
        <v/>
      </c>
      <c r="B72" s="423" t="str">
        <f>IF(COUNTA(医師!B73)&gt;=1,医師!B73,"")</f>
        <v/>
      </c>
      <c r="C72" s="485" t="str">
        <f>IF(COUNTA(医師!C73)&gt;=1,医師!C73,"")</f>
        <v/>
      </c>
      <c r="D72" s="508" t="str">
        <f>IF(COUNTA(医師!D73)&gt;=1,医師!D73,"")</f>
        <v/>
      </c>
      <c r="E72" s="507">
        <f>SUM(医師!F73:L73)</f>
        <v>0</v>
      </c>
      <c r="F72" s="278">
        <f>SUM(医師!M73:S73)</f>
        <v>0</v>
      </c>
      <c r="G72" s="197">
        <f t="shared" si="1"/>
        <v>0</v>
      </c>
      <c r="H72" s="431" t="str">
        <f>IF(G72&lt;基本!$B$9,"非常勤","常勤")</f>
        <v>非常勤</v>
      </c>
      <c r="I72" s="433">
        <f>IF(H72="非常勤",G72/基本!$B$9,1)</f>
        <v>0</v>
      </c>
      <c r="J72" s="205" t="e">
        <f>IF(DAYS360(L72,メイン!$N$3)&lt;500,"新"," ")</f>
        <v>#VALUE!</v>
      </c>
      <c r="K72" s="293"/>
      <c r="L72" s="515" t="str">
        <f>IF(COUNTA(医師!E73)&gt;=1,医師!E73,"")</f>
        <v/>
      </c>
    </row>
    <row r="73" spans="1:12" ht="13.5" customHeight="1">
      <c r="A73" s="448" t="str">
        <f>IF(COUNTA(医師!A74)&gt;=1,医師!A74,"")</f>
        <v/>
      </c>
      <c r="B73" s="423" t="str">
        <f>IF(COUNTA(医師!B74)&gt;=1,医師!B74,"")</f>
        <v/>
      </c>
      <c r="C73" s="485" t="str">
        <f>IF(COUNTA(医師!C74)&gt;=1,医師!C74,"")</f>
        <v/>
      </c>
      <c r="D73" s="508" t="str">
        <f>IF(COUNTA(医師!D74)&gt;=1,医師!D74,"")</f>
        <v/>
      </c>
      <c r="E73" s="507">
        <f>SUM(医師!F74:L74)</f>
        <v>0</v>
      </c>
      <c r="F73" s="278">
        <f>SUM(医師!M74:S74)</f>
        <v>0</v>
      </c>
      <c r="G73" s="197">
        <f t="shared" si="1"/>
        <v>0</v>
      </c>
      <c r="H73" s="431" t="str">
        <f>IF(G73&lt;基本!$B$9,"非常勤","常勤")</f>
        <v>非常勤</v>
      </c>
      <c r="I73" s="433">
        <f>IF(H73="非常勤",G73/基本!$B$9,1)</f>
        <v>0</v>
      </c>
      <c r="J73" s="205" t="e">
        <f>IF(DAYS360(L73,メイン!$N$3)&lt;500,"新"," ")</f>
        <v>#VALUE!</v>
      </c>
      <c r="K73" s="293"/>
      <c r="L73" s="515" t="str">
        <f>IF(COUNTA(医師!E74)&gt;=1,医師!E74,"")</f>
        <v/>
      </c>
    </row>
    <row r="74" spans="1:12" ht="13.5" customHeight="1">
      <c r="A74" s="448" t="str">
        <f>IF(COUNTA(医師!A75)&gt;=1,医師!A75,"")</f>
        <v/>
      </c>
      <c r="B74" s="423" t="str">
        <f>IF(COUNTA(医師!B75)&gt;=1,医師!B75,"")</f>
        <v/>
      </c>
      <c r="C74" s="485" t="str">
        <f>IF(COUNTA(医師!C75)&gt;=1,医師!C75,"")</f>
        <v/>
      </c>
      <c r="D74" s="508" t="str">
        <f>IF(COUNTA(医師!D75)&gt;=1,医師!D75,"")</f>
        <v/>
      </c>
      <c r="E74" s="507">
        <f>SUM(医師!F75:L75)</f>
        <v>0</v>
      </c>
      <c r="F74" s="278">
        <f>SUM(医師!M75:S75)</f>
        <v>0</v>
      </c>
      <c r="G74" s="197">
        <f t="shared" si="1"/>
        <v>0</v>
      </c>
      <c r="H74" s="431" t="str">
        <f>IF(G74&lt;基本!$B$9,"非常勤","常勤")</f>
        <v>非常勤</v>
      </c>
      <c r="I74" s="433">
        <f>IF(H74="非常勤",G74/基本!$B$9,1)</f>
        <v>0</v>
      </c>
      <c r="J74" s="205" t="e">
        <f>IF(DAYS360(L74,メイン!$N$3)&lt;500,"新"," ")</f>
        <v>#VALUE!</v>
      </c>
      <c r="K74" s="293"/>
      <c r="L74" s="515" t="str">
        <f>IF(COUNTA(医師!E75)&gt;=1,医師!E75,"")</f>
        <v/>
      </c>
    </row>
    <row r="75" spans="1:12" ht="13.5" customHeight="1">
      <c r="A75" s="448" t="str">
        <f>IF(COUNTA(医師!A76)&gt;=1,医師!A76,"")</f>
        <v/>
      </c>
      <c r="B75" s="423" t="str">
        <f>IF(COUNTA(医師!B76)&gt;=1,医師!B76,"")</f>
        <v/>
      </c>
      <c r="C75" s="485" t="str">
        <f>IF(COUNTA(医師!C76)&gt;=1,医師!C76,"")</f>
        <v/>
      </c>
      <c r="D75" s="508" t="str">
        <f>IF(COUNTA(医師!D76)&gt;=1,医師!D76,"")</f>
        <v/>
      </c>
      <c r="E75" s="507">
        <f>SUM(医師!F76:L76)</f>
        <v>0</v>
      </c>
      <c r="F75" s="278">
        <f>SUM(医師!M76:S76)</f>
        <v>0</v>
      </c>
      <c r="G75" s="197">
        <f t="shared" si="1"/>
        <v>0</v>
      </c>
      <c r="H75" s="431" t="str">
        <f>IF(G75&lt;基本!$B$9,"非常勤","常勤")</f>
        <v>非常勤</v>
      </c>
      <c r="I75" s="433">
        <f>IF(H75="非常勤",G75/基本!$B$9,1)</f>
        <v>0</v>
      </c>
      <c r="J75" s="205" t="e">
        <f>IF(DAYS360(L75,メイン!$N$3)&lt;500,"新"," ")</f>
        <v>#VALUE!</v>
      </c>
      <c r="K75" s="293"/>
      <c r="L75" s="515" t="str">
        <f>IF(COUNTA(医師!E76)&gt;=1,医師!E76,"")</f>
        <v/>
      </c>
    </row>
    <row r="76" spans="1:12" ht="13.5" customHeight="1">
      <c r="A76" s="448" t="str">
        <f>IF(COUNTA(医師!A77)&gt;=1,医師!A77,"")</f>
        <v/>
      </c>
      <c r="B76" s="423" t="str">
        <f>IF(COUNTA(医師!B77)&gt;=1,医師!B77,"")</f>
        <v/>
      </c>
      <c r="C76" s="485" t="str">
        <f>IF(COUNTA(医師!C77)&gt;=1,医師!C77,"")</f>
        <v/>
      </c>
      <c r="D76" s="508" t="str">
        <f>IF(COUNTA(医師!D77)&gt;=1,医師!D77,"")</f>
        <v/>
      </c>
      <c r="E76" s="507">
        <f>SUM(医師!F77:L77)</f>
        <v>0</v>
      </c>
      <c r="F76" s="278">
        <f>SUM(医師!M77:S77)</f>
        <v>0</v>
      </c>
      <c r="G76" s="197">
        <f t="shared" si="1"/>
        <v>0</v>
      </c>
      <c r="H76" s="431" t="str">
        <f>IF(G76&lt;基本!$B$9,"非常勤","常勤")</f>
        <v>非常勤</v>
      </c>
      <c r="I76" s="433">
        <f>IF(H76="非常勤",G76/基本!$B$9,1)</f>
        <v>0</v>
      </c>
      <c r="J76" s="205" t="e">
        <f>IF(DAYS360(L76,メイン!$N$3)&lt;500,"新"," ")</f>
        <v>#VALUE!</v>
      </c>
      <c r="K76" s="293"/>
      <c r="L76" s="515" t="str">
        <f>IF(COUNTA(医師!E77)&gt;=1,医師!E77,"")</f>
        <v/>
      </c>
    </row>
    <row r="77" spans="1:12" ht="13.5" customHeight="1">
      <c r="A77" s="448" t="str">
        <f>IF(COUNTA(医師!A78)&gt;=1,医師!A78,"")</f>
        <v/>
      </c>
      <c r="B77" s="423" t="str">
        <f>IF(COUNTA(医師!B78)&gt;=1,医師!B78,"")</f>
        <v/>
      </c>
      <c r="C77" s="485" t="str">
        <f>IF(COUNTA(医師!C78)&gt;=1,医師!C78,"")</f>
        <v/>
      </c>
      <c r="D77" s="508" t="str">
        <f>IF(COUNTA(医師!D78)&gt;=1,医師!D78,"")</f>
        <v/>
      </c>
      <c r="E77" s="507">
        <f>SUM(医師!F78:L78)</f>
        <v>0</v>
      </c>
      <c r="F77" s="278">
        <f>SUM(医師!M78:S78)</f>
        <v>0</v>
      </c>
      <c r="G77" s="197">
        <f t="shared" si="1"/>
        <v>0</v>
      </c>
      <c r="H77" s="431" t="str">
        <f>IF(G77&lt;基本!$B$9,"非常勤","常勤")</f>
        <v>非常勤</v>
      </c>
      <c r="I77" s="433">
        <f>IF(H77="非常勤",G77/基本!$B$9,1)</f>
        <v>0</v>
      </c>
      <c r="J77" s="205" t="e">
        <f>IF(DAYS360(L77,メイン!$N$3)&lt;500,"新"," ")</f>
        <v>#VALUE!</v>
      </c>
      <c r="K77" s="293"/>
      <c r="L77" s="515" t="str">
        <f>IF(COUNTA(医師!E78)&gt;=1,医師!E78,"")</f>
        <v/>
      </c>
    </row>
    <row r="78" spans="1:12" ht="13.5" customHeight="1">
      <c r="A78" s="448" t="str">
        <f>IF(COUNTA(医師!A79)&gt;=1,医師!A79,"")</f>
        <v/>
      </c>
      <c r="B78" s="423" t="str">
        <f>IF(COUNTA(医師!B79)&gt;=1,医師!B79,"")</f>
        <v/>
      </c>
      <c r="C78" s="485" t="str">
        <f>IF(COUNTA(医師!C79)&gt;=1,医師!C79,"")</f>
        <v/>
      </c>
      <c r="D78" s="508" t="str">
        <f>IF(COUNTA(医師!D79)&gt;=1,医師!D79,"")</f>
        <v/>
      </c>
      <c r="E78" s="507">
        <f>SUM(医師!F79:L79)</f>
        <v>0</v>
      </c>
      <c r="F78" s="278">
        <f>SUM(医師!M79:S79)</f>
        <v>0</v>
      </c>
      <c r="G78" s="197">
        <f t="shared" si="1"/>
        <v>0</v>
      </c>
      <c r="H78" s="431" t="str">
        <f>IF(G78&lt;基本!$B$9,"非常勤","常勤")</f>
        <v>非常勤</v>
      </c>
      <c r="I78" s="433">
        <f>IF(H78="非常勤",G78/基本!$B$9,1)</f>
        <v>0</v>
      </c>
      <c r="J78" s="205" t="e">
        <f>IF(DAYS360(L78,メイン!$N$3)&lt;500,"新"," ")</f>
        <v>#VALUE!</v>
      </c>
      <c r="K78" s="293"/>
      <c r="L78" s="515" t="str">
        <f>IF(COUNTA(医師!E79)&gt;=1,医師!E79,"")</f>
        <v/>
      </c>
    </row>
    <row r="79" spans="1:12" ht="13.5" customHeight="1">
      <c r="A79" s="448" t="str">
        <f>IF(COUNTA(医師!A80)&gt;=1,医師!A80,"")</f>
        <v/>
      </c>
      <c r="B79" s="423" t="str">
        <f>IF(COUNTA(医師!B80)&gt;=1,医師!B80,"")</f>
        <v/>
      </c>
      <c r="C79" s="485" t="str">
        <f>IF(COUNTA(医師!C80)&gt;=1,医師!C80,"")</f>
        <v/>
      </c>
      <c r="D79" s="508" t="str">
        <f>IF(COUNTA(医師!D80)&gt;=1,医師!D80,"")</f>
        <v/>
      </c>
      <c r="E79" s="507">
        <f>SUM(医師!F80:L80)</f>
        <v>0</v>
      </c>
      <c r="F79" s="278">
        <f>SUM(医師!M80:S80)</f>
        <v>0</v>
      </c>
      <c r="G79" s="197">
        <f t="shared" si="1"/>
        <v>0</v>
      </c>
      <c r="H79" s="431" t="str">
        <f>IF(G79&lt;基本!$B$9,"非常勤","常勤")</f>
        <v>非常勤</v>
      </c>
      <c r="I79" s="433">
        <f>IF(H79="非常勤",G79/基本!$B$9,1)</f>
        <v>0</v>
      </c>
      <c r="J79" s="204" t="e">
        <f>IF(DAYS360(L79,メイン!$N$3)&lt;500,"新"," ")</f>
        <v>#VALUE!</v>
      </c>
      <c r="K79" s="293"/>
      <c r="L79" s="515" t="str">
        <f>IF(COUNTA(医師!E80)&gt;=1,医師!E80,"")</f>
        <v/>
      </c>
    </row>
    <row r="80" spans="1:12" ht="13.5" customHeight="1">
      <c r="A80" s="448" t="str">
        <f>IF(COUNTA(医師!A81)&gt;=1,医師!A81,"")</f>
        <v/>
      </c>
      <c r="B80" s="423" t="str">
        <f>IF(COUNTA(医師!B81)&gt;=1,医師!B81,"")</f>
        <v/>
      </c>
      <c r="C80" s="485" t="str">
        <f>IF(COUNTA(医師!C81)&gt;=1,医師!C81,"")</f>
        <v/>
      </c>
      <c r="D80" s="508" t="str">
        <f>IF(COUNTA(医師!D81)&gt;=1,医師!D81,"")</f>
        <v/>
      </c>
      <c r="E80" s="507">
        <f>SUM(医師!F81:L81)</f>
        <v>0</v>
      </c>
      <c r="F80" s="278">
        <f>SUM(医師!M81:S81)</f>
        <v>0</v>
      </c>
      <c r="G80" s="197">
        <f t="shared" si="1"/>
        <v>0</v>
      </c>
      <c r="H80" s="431" t="str">
        <f>IF(G80&lt;基本!$B$9,"非常勤","常勤")</f>
        <v>非常勤</v>
      </c>
      <c r="I80" s="433">
        <f>IF(H80="非常勤",G80/基本!$B$9,1)</f>
        <v>0</v>
      </c>
      <c r="J80" s="205" t="e">
        <f>IF(DAYS360(L80,メイン!$N$3)&lt;500,"新"," ")</f>
        <v>#VALUE!</v>
      </c>
      <c r="K80" s="293"/>
      <c r="L80" s="515" t="str">
        <f>IF(COUNTA(医師!E81)&gt;=1,医師!E81,"")</f>
        <v/>
      </c>
    </row>
    <row r="81" spans="1:12" ht="13.5" customHeight="1">
      <c r="A81" s="448" t="str">
        <f>IF(COUNTA(医師!A82)&gt;=1,医師!A82,"")</f>
        <v/>
      </c>
      <c r="B81" s="423" t="str">
        <f>IF(COUNTA(医師!B82)&gt;=1,医師!B82,"")</f>
        <v/>
      </c>
      <c r="C81" s="485" t="str">
        <f>IF(COUNTA(医師!C82)&gt;=1,医師!C82,"")</f>
        <v/>
      </c>
      <c r="D81" s="508" t="str">
        <f>IF(COUNTA(医師!D82)&gt;=1,医師!D82,"")</f>
        <v/>
      </c>
      <c r="E81" s="507">
        <f>SUM(医師!F82:L82)</f>
        <v>0</v>
      </c>
      <c r="F81" s="278">
        <f>SUM(医師!M82:S82)</f>
        <v>0</v>
      </c>
      <c r="G81" s="197">
        <f t="shared" si="1"/>
        <v>0</v>
      </c>
      <c r="H81" s="431" t="str">
        <f>IF(G81&lt;基本!$B$9,"非常勤","常勤")</f>
        <v>非常勤</v>
      </c>
      <c r="I81" s="433">
        <f>IF(H81="非常勤",G81/基本!$B$9,1)</f>
        <v>0</v>
      </c>
      <c r="J81" s="204" t="e">
        <f>IF(DAYS360(L81,メイン!$N$3)&lt;500,"新"," ")</f>
        <v>#VALUE!</v>
      </c>
      <c r="K81" s="293"/>
      <c r="L81" s="515" t="str">
        <f>IF(COUNTA(医師!E82)&gt;=1,医師!E82,"")</f>
        <v/>
      </c>
    </row>
    <row r="82" spans="1:12" ht="13.5" customHeight="1">
      <c r="A82" s="448" t="str">
        <f>IF(COUNTA(医師!A83)&gt;=1,医師!A83,"")</f>
        <v/>
      </c>
      <c r="B82" s="423" t="str">
        <f>IF(COUNTA(医師!B83)&gt;=1,医師!B83,"")</f>
        <v/>
      </c>
      <c r="C82" s="485" t="str">
        <f>IF(COUNTA(医師!C83)&gt;=1,医師!C83,"")</f>
        <v/>
      </c>
      <c r="D82" s="508" t="str">
        <f>IF(COUNTA(医師!D83)&gt;=1,医師!D83,"")</f>
        <v/>
      </c>
      <c r="E82" s="507">
        <f>SUM(医師!F83:L83)</f>
        <v>0</v>
      </c>
      <c r="F82" s="278">
        <f>SUM(医師!M83:S83)</f>
        <v>0</v>
      </c>
      <c r="G82" s="197">
        <f t="shared" si="1"/>
        <v>0</v>
      </c>
      <c r="H82" s="431" t="str">
        <f>IF(G82&lt;基本!$B$9,"非常勤","常勤")</f>
        <v>非常勤</v>
      </c>
      <c r="I82" s="433">
        <f>IF(H82="非常勤",G82/基本!$B$9,1)</f>
        <v>0</v>
      </c>
      <c r="J82" s="205" t="e">
        <f>IF(DAYS360(L82,メイン!$N$3)&lt;500,"新"," ")</f>
        <v>#VALUE!</v>
      </c>
      <c r="K82" s="293"/>
      <c r="L82" s="515" t="str">
        <f>IF(COUNTA(医師!E83)&gt;=1,医師!E83,"")</f>
        <v/>
      </c>
    </row>
    <row r="83" spans="1:12" ht="13.5" customHeight="1">
      <c r="A83" s="448" t="str">
        <f>IF(COUNTA(医師!A84)&gt;=1,医師!A84,"")</f>
        <v/>
      </c>
      <c r="B83" s="423" t="str">
        <f>IF(COUNTA(医師!B84)&gt;=1,医師!B84,"")</f>
        <v/>
      </c>
      <c r="C83" s="485" t="str">
        <f>IF(COUNTA(医師!C84)&gt;=1,医師!C84,"")</f>
        <v/>
      </c>
      <c r="D83" s="508" t="str">
        <f>IF(COUNTA(医師!D84)&gt;=1,医師!D84,"")</f>
        <v/>
      </c>
      <c r="E83" s="507">
        <f>SUM(医師!F84:L84)</f>
        <v>0</v>
      </c>
      <c r="F83" s="278">
        <f>SUM(医師!M84:S84)</f>
        <v>0</v>
      </c>
      <c r="G83" s="197">
        <f t="shared" si="1"/>
        <v>0</v>
      </c>
      <c r="H83" s="431" t="str">
        <f>IF(G83&lt;基本!$B$9,"非常勤","常勤")</f>
        <v>非常勤</v>
      </c>
      <c r="I83" s="433">
        <f>IF(H83="非常勤",G83/基本!$B$9,1)</f>
        <v>0</v>
      </c>
      <c r="J83" s="204" t="e">
        <f>IF(DAYS360(L83,メイン!$N$3)&lt;500,"新"," ")</f>
        <v>#VALUE!</v>
      </c>
      <c r="K83" s="293"/>
      <c r="L83" s="515" t="str">
        <f>IF(COUNTA(医師!E84)&gt;=1,医師!E84,"")</f>
        <v/>
      </c>
    </row>
    <row r="84" spans="1:12" ht="13.5" customHeight="1">
      <c r="A84" s="448" t="str">
        <f>IF(COUNTA(医師!A85)&gt;=1,医師!A85,"")</f>
        <v/>
      </c>
      <c r="B84" s="423" t="str">
        <f>IF(COUNTA(医師!B85)&gt;=1,医師!B85,"")</f>
        <v/>
      </c>
      <c r="C84" s="485" t="str">
        <f>IF(COUNTA(医師!C85)&gt;=1,医師!C85,"")</f>
        <v/>
      </c>
      <c r="D84" s="508" t="str">
        <f>IF(COUNTA(医師!D85)&gt;=1,医師!D85,"")</f>
        <v/>
      </c>
      <c r="E84" s="507">
        <f>SUM(医師!F85:L85)</f>
        <v>0</v>
      </c>
      <c r="F84" s="278">
        <f>SUM(医師!M85:S85)</f>
        <v>0</v>
      </c>
      <c r="G84" s="197">
        <f t="shared" si="1"/>
        <v>0</v>
      </c>
      <c r="H84" s="431" t="str">
        <f>IF(G84&lt;基本!$B$9,"非常勤","常勤")</f>
        <v>非常勤</v>
      </c>
      <c r="I84" s="433">
        <f>IF(H84="非常勤",G84/基本!$B$9,1)</f>
        <v>0</v>
      </c>
      <c r="J84" s="205" t="e">
        <f>IF(DAYS360(L84,メイン!$N$3)&lt;500,"新"," ")</f>
        <v>#VALUE!</v>
      </c>
      <c r="K84" s="293"/>
      <c r="L84" s="515" t="str">
        <f>IF(COUNTA(医師!E85)&gt;=1,医師!E85,"")</f>
        <v/>
      </c>
    </row>
    <row r="85" spans="1:12" ht="13.5" customHeight="1">
      <c r="A85" s="448" t="str">
        <f>IF(COUNTA(医師!A86)&gt;=1,医師!A86,"")</f>
        <v/>
      </c>
      <c r="B85" s="423" t="str">
        <f>IF(COUNTA(医師!B86)&gt;=1,医師!B86,"")</f>
        <v/>
      </c>
      <c r="C85" s="485" t="str">
        <f>IF(COUNTA(医師!C86)&gt;=1,医師!C86,"")</f>
        <v/>
      </c>
      <c r="D85" s="508" t="str">
        <f>IF(COUNTA(医師!D86)&gt;=1,医師!D86,"")</f>
        <v/>
      </c>
      <c r="E85" s="507">
        <f>SUM(医師!F86:L86)</f>
        <v>0</v>
      </c>
      <c r="F85" s="278">
        <f>SUM(医師!M86:S86)</f>
        <v>0</v>
      </c>
      <c r="G85" s="197">
        <f t="shared" si="1"/>
        <v>0</v>
      </c>
      <c r="H85" s="431" t="str">
        <f>IF(G85&lt;基本!$B$9,"非常勤","常勤")</f>
        <v>非常勤</v>
      </c>
      <c r="I85" s="433">
        <f>IF(H85="非常勤",G85/基本!$B$9,1)</f>
        <v>0</v>
      </c>
      <c r="J85" s="204" t="e">
        <f>IF(DAYS360(L85,メイン!$N$3)&lt;500,"新"," ")</f>
        <v>#VALUE!</v>
      </c>
      <c r="K85" s="293"/>
      <c r="L85" s="515" t="str">
        <f>IF(COUNTA(医師!E86)&gt;=1,医師!E86,"")</f>
        <v/>
      </c>
    </row>
    <row r="86" spans="1:12" ht="13.5" customHeight="1">
      <c r="A86" s="448" t="str">
        <f>IF(COUNTA(医師!A87)&gt;=1,医師!A87,"")</f>
        <v/>
      </c>
      <c r="B86" s="423" t="str">
        <f>IF(COUNTA(医師!B87)&gt;=1,医師!B87,"")</f>
        <v/>
      </c>
      <c r="C86" s="485" t="str">
        <f>IF(COUNTA(医師!C87)&gt;=1,医師!C87,"")</f>
        <v/>
      </c>
      <c r="D86" s="508" t="str">
        <f>IF(COUNTA(医師!D87)&gt;=1,医師!D87,"")</f>
        <v/>
      </c>
      <c r="E86" s="507">
        <f>SUM(医師!F87:L87)</f>
        <v>0</v>
      </c>
      <c r="F86" s="278">
        <f>SUM(医師!M87:S87)</f>
        <v>0</v>
      </c>
      <c r="G86" s="197">
        <f t="shared" si="1"/>
        <v>0</v>
      </c>
      <c r="H86" s="431" t="str">
        <f>IF(G86&lt;基本!$B$9,"非常勤","常勤")</f>
        <v>非常勤</v>
      </c>
      <c r="I86" s="433">
        <f>IF(H86="非常勤",G86/基本!$B$9,1)</f>
        <v>0</v>
      </c>
      <c r="J86" s="205" t="e">
        <f>IF(DAYS360(L86,メイン!$N$3)&lt;500,"新"," ")</f>
        <v>#VALUE!</v>
      </c>
      <c r="K86" s="293"/>
      <c r="L86" s="515" t="str">
        <f>IF(COUNTA(医師!E87)&gt;=1,医師!E87,"")</f>
        <v/>
      </c>
    </row>
    <row r="87" spans="1:12" ht="13.5" customHeight="1">
      <c r="A87" s="448" t="str">
        <f>IF(COUNTA(医師!A88)&gt;=1,医師!A88,"")</f>
        <v/>
      </c>
      <c r="B87" s="423" t="str">
        <f>IF(COUNTA(医師!B88)&gt;=1,医師!B88,"")</f>
        <v/>
      </c>
      <c r="C87" s="485" t="str">
        <f>IF(COUNTA(医師!C88)&gt;=1,医師!C88,"")</f>
        <v/>
      </c>
      <c r="D87" s="508" t="str">
        <f>IF(COUNTA(医師!D88)&gt;=1,医師!D88,"")</f>
        <v/>
      </c>
      <c r="E87" s="507">
        <f>SUM(医師!F88:L88)</f>
        <v>0</v>
      </c>
      <c r="F87" s="278">
        <f>SUM(医師!M88:S88)</f>
        <v>0</v>
      </c>
      <c r="G87" s="197">
        <f t="shared" si="1"/>
        <v>0</v>
      </c>
      <c r="H87" s="431" t="str">
        <f>IF(G87&lt;基本!$B$9,"非常勤","常勤")</f>
        <v>非常勤</v>
      </c>
      <c r="I87" s="433">
        <f>IF(H87="非常勤",G87/基本!$B$9,1)</f>
        <v>0</v>
      </c>
      <c r="J87" s="204" t="e">
        <f>IF(DAYS360(L87,メイン!$N$3)&lt;500,"新"," ")</f>
        <v>#VALUE!</v>
      </c>
      <c r="K87" s="293"/>
      <c r="L87" s="515" t="str">
        <f>IF(COUNTA(医師!E88)&gt;=1,医師!E88,"")</f>
        <v/>
      </c>
    </row>
    <row r="88" spans="1:12" ht="13.5" customHeight="1">
      <c r="A88" s="448" t="str">
        <f>IF(COUNTA(医師!A89)&gt;=1,医師!A89,"")</f>
        <v/>
      </c>
      <c r="B88" s="423" t="str">
        <f>IF(COUNTA(医師!B89)&gt;=1,医師!B89,"")</f>
        <v/>
      </c>
      <c r="C88" s="485" t="str">
        <f>IF(COUNTA(医師!C89)&gt;=1,医師!C89,"")</f>
        <v/>
      </c>
      <c r="D88" s="508" t="str">
        <f>IF(COUNTA(医師!D89)&gt;=1,医師!D89,"")</f>
        <v/>
      </c>
      <c r="E88" s="507">
        <f>SUM(医師!F89:L89)</f>
        <v>0</v>
      </c>
      <c r="F88" s="278">
        <f>SUM(医師!M89:S89)</f>
        <v>0</v>
      </c>
      <c r="G88" s="197">
        <f t="shared" si="1"/>
        <v>0</v>
      </c>
      <c r="H88" s="431" t="str">
        <f>IF(G88&lt;基本!$B$9,"非常勤","常勤")</f>
        <v>非常勤</v>
      </c>
      <c r="I88" s="433">
        <f>IF(H88="非常勤",G88/基本!$B$9,1)</f>
        <v>0</v>
      </c>
      <c r="J88" s="205" t="e">
        <f>IF(DAYS360(L88,メイン!$N$3)&lt;500,"新"," ")</f>
        <v>#VALUE!</v>
      </c>
      <c r="K88" s="293"/>
      <c r="L88" s="515" t="str">
        <f>IF(COUNTA(医師!E89)&gt;=1,医師!E89,"")</f>
        <v/>
      </c>
    </row>
    <row r="89" spans="1:12" ht="13.5" customHeight="1">
      <c r="A89" s="448" t="str">
        <f>IF(COUNTA(医師!A90)&gt;=1,医師!A90,"")</f>
        <v/>
      </c>
      <c r="B89" s="423" t="str">
        <f>IF(COUNTA(医師!B90)&gt;=1,医師!B90,"")</f>
        <v/>
      </c>
      <c r="C89" s="485" t="str">
        <f>IF(COUNTA(医師!C90)&gt;=1,医師!C90,"")</f>
        <v/>
      </c>
      <c r="D89" s="508" t="str">
        <f>IF(COUNTA(医師!D90)&gt;=1,医師!D90,"")</f>
        <v/>
      </c>
      <c r="E89" s="507">
        <f>SUM(医師!F90:L90)</f>
        <v>0</v>
      </c>
      <c r="F89" s="278">
        <f>SUM(医師!M90:S90)</f>
        <v>0</v>
      </c>
      <c r="G89" s="197">
        <f t="shared" si="1"/>
        <v>0</v>
      </c>
      <c r="H89" s="431" t="str">
        <f>IF(G89&lt;基本!$B$9,"非常勤","常勤")</f>
        <v>非常勤</v>
      </c>
      <c r="I89" s="433">
        <f>IF(H89="非常勤",G89/基本!$B$9,1)</f>
        <v>0</v>
      </c>
      <c r="J89" s="204" t="e">
        <f>IF(DAYS360(L89,メイン!$N$3)&lt;500,"新"," ")</f>
        <v>#VALUE!</v>
      </c>
      <c r="K89" s="293"/>
      <c r="L89" s="515" t="str">
        <f>IF(COUNTA(医師!E90)&gt;=1,医師!E90,"")</f>
        <v/>
      </c>
    </row>
    <row r="90" spans="1:12" ht="13.5" customHeight="1">
      <c r="A90" s="448" t="str">
        <f>IF(COUNTA(医師!A91)&gt;=1,医師!A91,"")</f>
        <v/>
      </c>
      <c r="B90" s="423" t="str">
        <f>IF(COUNTA(医師!B91)&gt;=1,医師!B91,"")</f>
        <v/>
      </c>
      <c r="C90" s="485" t="str">
        <f>IF(COUNTA(医師!C91)&gt;=1,医師!C91,"")</f>
        <v/>
      </c>
      <c r="D90" s="508" t="str">
        <f>IF(COUNTA(医師!D91)&gt;=1,医師!D91,"")</f>
        <v/>
      </c>
      <c r="E90" s="507">
        <f>SUM(医師!F91:L91)</f>
        <v>0</v>
      </c>
      <c r="F90" s="278">
        <f>SUM(医師!M91:S91)</f>
        <v>0</v>
      </c>
      <c r="G90" s="197">
        <f t="shared" si="1"/>
        <v>0</v>
      </c>
      <c r="H90" s="431" t="str">
        <f>IF(G90&lt;基本!$B$9,"非常勤","常勤")</f>
        <v>非常勤</v>
      </c>
      <c r="I90" s="433">
        <f>IF(H90="非常勤",G90/基本!$B$9,1)</f>
        <v>0</v>
      </c>
      <c r="J90" s="205" t="e">
        <f>IF(DAYS360(L90,メイン!$N$3)&lt;500,"新"," ")</f>
        <v>#VALUE!</v>
      </c>
      <c r="K90" s="293"/>
      <c r="L90" s="515" t="str">
        <f>IF(COUNTA(医師!E91)&gt;=1,医師!E91,"")</f>
        <v/>
      </c>
    </row>
    <row r="91" spans="1:12" ht="13.5" customHeight="1">
      <c r="A91" s="448" t="str">
        <f>IF(COUNTA(医師!A92)&gt;=1,医師!A92,"")</f>
        <v/>
      </c>
      <c r="B91" s="423" t="str">
        <f>IF(COUNTA(医師!B92)&gt;=1,医師!B92,"")</f>
        <v/>
      </c>
      <c r="C91" s="485" t="str">
        <f>IF(COUNTA(医師!C92)&gt;=1,医師!C92,"")</f>
        <v/>
      </c>
      <c r="D91" s="508" t="str">
        <f>IF(COUNTA(医師!D92)&gt;=1,医師!D92,"")</f>
        <v/>
      </c>
      <c r="E91" s="507">
        <f>SUM(医師!F92:L92)</f>
        <v>0</v>
      </c>
      <c r="F91" s="278">
        <f>SUM(医師!M92:S92)</f>
        <v>0</v>
      </c>
      <c r="G91" s="197">
        <f t="shared" si="1"/>
        <v>0</v>
      </c>
      <c r="H91" s="431" t="str">
        <f>IF(G91&lt;基本!$B$9,"非常勤","常勤")</f>
        <v>非常勤</v>
      </c>
      <c r="I91" s="433">
        <f>IF(H91="非常勤",G91/基本!$B$9,1)</f>
        <v>0</v>
      </c>
      <c r="J91" s="204" t="e">
        <f>IF(DAYS360(L91,メイン!$N$3)&lt;500,"新"," ")</f>
        <v>#VALUE!</v>
      </c>
      <c r="K91" s="293"/>
      <c r="L91" s="515" t="str">
        <f>IF(COUNTA(医師!E92)&gt;=1,医師!E92,"")</f>
        <v/>
      </c>
    </row>
    <row r="92" spans="1:12" ht="13.5" customHeight="1">
      <c r="A92" s="448" t="str">
        <f>IF(COUNTA(医師!A93)&gt;=1,医師!A93,"")</f>
        <v/>
      </c>
      <c r="B92" s="423" t="str">
        <f>IF(COUNTA(医師!B93)&gt;=1,医師!B93,"")</f>
        <v/>
      </c>
      <c r="C92" s="485" t="str">
        <f>IF(COUNTA(医師!C93)&gt;=1,医師!C93,"")</f>
        <v/>
      </c>
      <c r="D92" s="508" t="str">
        <f>IF(COUNTA(医師!D93)&gt;=1,医師!D93,"")</f>
        <v/>
      </c>
      <c r="E92" s="507">
        <f>SUM(医師!F93:L93)</f>
        <v>0</v>
      </c>
      <c r="F92" s="278">
        <f>SUM(医師!M93:S93)</f>
        <v>0</v>
      </c>
      <c r="G92" s="197">
        <f t="shared" si="1"/>
        <v>0</v>
      </c>
      <c r="H92" s="431" t="str">
        <f>IF(G92&lt;基本!$B$9,"非常勤","常勤")</f>
        <v>非常勤</v>
      </c>
      <c r="I92" s="433">
        <f>IF(H92="非常勤",G92/基本!$B$9,1)</f>
        <v>0</v>
      </c>
      <c r="J92" s="205" t="e">
        <f>IF(DAYS360(L92,メイン!$N$3)&lt;500,"新"," ")</f>
        <v>#VALUE!</v>
      </c>
      <c r="K92" s="293"/>
      <c r="L92" s="515" t="str">
        <f>IF(COUNTA(医師!E93)&gt;=1,医師!E93,"")</f>
        <v/>
      </c>
    </row>
    <row r="93" spans="1:12" ht="13.5" customHeight="1">
      <c r="A93" s="448" t="str">
        <f>IF(COUNTA(医師!A94)&gt;=1,医師!A94,"")</f>
        <v/>
      </c>
      <c r="B93" s="423" t="str">
        <f>IF(COUNTA(医師!B94)&gt;=1,医師!B94,"")</f>
        <v/>
      </c>
      <c r="C93" s="485" t="str">
        <f>IF(COUNTA(医師!C94)&gt;=1,医師!C94,"")</f>
        <v/>
      </c>
      <c r="D93" s="508" t="str">
        <f>IF(COUNTA(医師!D94)&gt;=1,医師!D94,"")</f>
        <v/>
      </c>
      <c r="E93" s="507">
        <f>SUM(医師!F94:L94)</f>
        <v>0</v>
      </c>
      <c r="F93" s="278">
        <f>SUM(医師!M94:S94)</f>
        <v>0</v>
      </c>
      <c r="G93" s="197">
        <f t="shared" si="1"/>
        <v>0</v>
      </c>
      <c r="H93" s="431" t="str">
        <f>IF(G93&lt;基本!$B$9,"非常勤","常勤")</f>
        <v>非常勤</v>
      </c>
      <c r="I93" s="433">
        <f>IF(H93="非常勤",G93/基本!$B$9,1)</f>
        <v>0</v>
      </c>
      <c r="J93" s="204" t="e">
        <f>IF(DAYS360(L93,メイン!$N$3)&lt;500,"新"," ")</f>
        <v>#VALUE!</v>
      </c>
      <c r="K93" s="293"/>
      <c r="L93" s="515" t="str">
        <f>IF(COUNTA(医師!E94)&gt;=1,医師!E94,"")</f>
        <v/>
      </c>
    </row>
    <row r="94" spans="1:12" ht="13.5" customHeight="1">
      <c r="A94" s="448" t="str">
        <f>IF(COUNTA(医師!A95)&gt;=1,医師!A95,"")</f>
        <v/>
      </c>
      <c r="B94" s="423" t="str">
        <f>IF(COUNTA(医師!B95)&gt;=1,医師!B95,"")</f>
        <v/>
      </c>
      <c r="C94" s="485" t="str">
        <f>IF(COUNTA(医師!C95)&gt;=1,医師!C95,"")</f>
        <v/>
      </c>
      <c r="D94" s="508" t="str">
        <f>IF(COUNTA(医師!D95)&gt;=1,医師!D95,"")</f>
        <v/>
      </c>
      <c r="E94" s="507">
        <f>SUM(医師!F95:L95)</f>
        <v>0</v>
      </c>
      <c r="F94" s="278">
        <f>SUM(医師!M95:S95)</f>
        <v>0</v>
      </c>
      <c r="G94" s="197">
        <f t="shared" si="1"/>
        <v>0</v>
      </c>
      <c r="H94" s="431" t="str">
        <f>IF(G94&lt;基本!$B$9,"非常勤","常勤")</f>
        <v>非常勤</v>
      </c>
      <c r="I94" s="433">
        <f>IF(H94="非常勤",G94/基本!$B$9,1)</f>
        <v>0</v>
      </c>
      <c r="J94" s="205" t="e">
        <f>IF(DAYS360(L94,メイン!$N$3)&lt;500,"新"," ")</f>
        <v>#VALUE!</v>
      </c>
      <c r="K94" s="293"/>
      <c r="L94" s="515" t="str">
        <f>IF(COUNTA(医師!E95)&gt;=1,医師!E95,"")</f>
        <v/>
      </c>
    </row>
    <row r="95" spans="1:12" ht="13.5" customHeight="1">
      <c r="A95" s="448" t="str">
        <f>IF(COUNTA(医師!A96)&gt;=1,医師!A96,"")</f>
        <v/>
      </c>
      <c r="B95" s="423" t="str">
        <f>IF(COUNTA(医師!B96)&gt;=1,医師!B96,"")</f>
        <v/>
      </c>
      <c r="C95" s="485" t="str">
        <f>IF(COUNTA(医師!C96)&gt;=1,医師!C96,"")</f>
        <v/>
      </c>
      <c r="D95" s="508" t="str">
        <f>IF(COUNTA(医師!D96)&gt;=1,医師!D96,"")</f>
        <v/>
      </c>
      <c r="E95" s="507">
        <f>SUM(医師!F96:L96)</f>
        <v>0</v>
      </c>
      <c r="F95" s="278">
        <f>SUM(医師!M96:S96)</f>
        <v>0</v>
      </c>
      <c r="G95" s="197">
        <f t="shared" si="1"/>
        <v>0</v>
      </c>
      <c r="H95" s="431" t="str">
        <f>IF(G95&lt;基本!$B$9,"非常勤","常勤")</f>
        <v>非常勤</v>
      </c>
      <c r="I95" s="433">
        <f>IF(H95="非常勤",G95/基本!$B$9,1)</f>
        <v>0</v>
      </c>
      <c r="J95" s="204" t="e">
        <f>IF(DAYS360(L95,メイン!$N$3)&lt;500,"新"," ")</f>
        <v>#VALUE!</v>
      </c>
      <c r="K95" s="293"/>
      <c r="L95" s="515" t="str">
        <f>IF(COUNTA(医師!E96)&gt;=1,医師!E96,"")</f>
        <v/>
      </c>
    </row>
    <row r="96" spans="1:12" ht="13.5" customHeight="1">
      <c r="A96" s="448" t="str">
        <f>IF(COUNTA(医師!A97)&gt;=1,医師!A97,"")</f>
        <v/>
      </c>
      <c r="B96" s="423" t="str">
        <f>IF(COUNTA(医師!B97)&gt;=1,医師!B97,"")</f>
        <v/>
      </c>
      <c r="C96" s="485" t="str">
        <f>IF(COUNTA(医師!C97)&gt;=1,医師!C97,"")</f>
        <v/>
      </c>
      <c r="D96" s="508" t="str">
        <f>IF(COUNTA(医師!D97)&gt;=1,医師!D97,"")</f>
        <v/>
      </c>
      <c r="E96" s="507">
        <f>SUM(医師!F97:L97)</f>
        <v>0</v>
      </c>
      <c r="F96" s="278">
        <f>SUM(医師!M97:S97)</f>
        <v>0</v>
      </c>
      <c r="G96" s="197">
        <f t="shared" si="1"/>
        <v>0</v>
      </c>
      <c r="H96" s="431" t="str">
        <f>IF(G96&lt;基本!$B$9,"非常勤","常勤")</f>
        <v>非常勤</v>
      </c>
      <c r="I96" s="433">
        <f>IF(H96="非常勤",G96/基本!$B$9,1)</f>
        <v>0</v>
      </c>
      <c r="J96" s="205" t="e">
        <f>IF(DAYS360(L96,メイン!$N$3)&lt;500,"新"," ")</f>
        <v>#VALUE!</v>
      </c>
      <c r="K96" s="293"/>
      <c r="L96" s="515" t="str">
        <f>IF(COUNTA(医師!E97)&gt;=1,医師!E97,"")</f>
        <v/>
      </c>
    </row>
    <row r="97" spans="1:12" ht="13.5" customHeight="1">
      <c r="A97" s="448" t="str">
        <f>IF(COUNTA(医師!A98)&gt;=1,医師!A98,"")</f>
        <v/>
      </c>
      <c r="B97" s="423" t="str">
        <f>IF(COUNTA(医師!B98)&gt;=1,医師!B98,"")</f>
        <v/>
      </c>
      <c r="C97" s="485" t="str">
        <f>IF(COUNTA(医師!C98)&gt;=1,医師!C98,"")</f>
        <v/>
      </c>
      <c r="D97" s="508" t="str">
        <f>IF(COUNTA(医師!D98)&gt;=1,医師!D98,"")</f>
        <v/>
      </c>
      <c r="E97" s="507">
        <f>SUM(医師!F98:L98)</f>
        <v>0</v>
      </c>
      <c r="F97" s="278">
        <f>SUM(医師!M98:S98)</f>
        <v>0</v>
      </c>
      <c r="G97" s="197">
        <f t="shared" si="1"/>
        <v>0</v>
      </c>
      <c r="H97" s="431" t="str">
        <f>IF(G97&lt;基本!$B$9,"非常勤","常勤")</f>
        <v>非常勤</v>
      </c>
      <c r="I97" s="433">
        <f>IF(H97="非常勤",G97/基本!$B$9,1)</f>
        <v>0</v>
      </c>
      <c r="J97" s="204" t="e">
        <f>IF(DAYS360(L97,メイン!$N$3)&lt;500,"新"," ")</f>
        <v>#VALUE!</v>
      </c>
      <c r="K97" s="293"/>
      <c r="L97" s="515" t="str">
        <f>IF(COUNTA(医師!E98)&gt;=1,医師!E98,"")</f>
        <v/>
      </c>
    </row>
    <row r="98" spans="1:12" ht="13.5" customHeight="1">
      <c r="A98" s="448" t="str">
        <f>IF(COUNTA(医師!A99)&gt;=1,医師!A99,"")</f>
        <v/>
      </c>
      <c r="B98" s="423" t="str">
        <f>IF(COUNTA(医師!B99)&gt;=1,医師!B99,"")</f>
        <v/>
      </c>
      <c r="C98" s="485" t="str">
        <f>IF(COUNTA(医師!C99)&gt;=1,医師!C99,"")</f>
        <v/>
      </c>
      <c r="D98" s="508" t="str">
        <f>IF(COUNTA(医師!D99)&gt;=1,医師!D99,"")</f>
        <v/>
      </c>
      <c r="E98" s="507">
        <f>SUM(医師!F99:L99)</f>
        <v>0</v>
      </c>
      <c r="F98" s="278">
        <f>SUM(医師!M99:S99)</f>
        <v>0</v>
      </c>
      <c r="G98" s="197">
        <f t="shared" si="1"/>
        <v>0</v>
      </c>
      <c r="H98" s="431" t="str">
        <f>IF(G98&lt;基本!$B$9,"非常勤","常勤")</f>
        <v>非常勤</v>
      </c>
      <c r="I98" s="433">
        <f>IF(H98="非常勤",G98/基本!$B$9,1)</f>
        <v>0</v>
      </c>
      <c r="J98" s="205" t="e">
        <f>IF(DAYS360(L98,メイン!$N$3)&lt;500,"新"," ")</f>
        <v>#VALUE!</v>
      </c>
      <c r="K98" s="293"/>
      <c r="L98" s="515" t="str">
        <f>IF(COUNTA(医師!E99)&gt;=1,医師!E99,"")</f>
        <v/>
      </c>
    </row>
    <row r="99" spans="1:12" ht="13.5" customHeight="1">
      <c r="A99" s="448" t="str">
        <f>IF(COUNTA(医師!A100)&gt;=1,医師!A100,"")</f>
        <v/>
      </c>
      <c r="B99" s="423" t="str">
        <f>IF(COUNTA(医師!B100)&gt;=1,医師!B100,"")</f>
        <v/>
      </c>
      <c r="C99" s="485" t="str">
        <f>IF(COUNTA(医師!C100)&gt;=1,医師!C100,"")</f>
        <v/>
      </c>
      <c r="D99" s="508" t="str">
        <f>IF(COUNTA(医師!D100)&gt;=1,医師!D100,"")</f>
        <v/>
      </c>
      <c r="E99" s="507">
        <f>SUM(医師!F100:L100)</f>
        <v>0</v>
      </c>
      <c r="F99" s="278">
        <f>SUM(医師!M100:S100)</f>
        <v>0</v>
      </c>
      <c r="G99" s="197">
        <f t="shared" si="1"/>
        <v>0</v>
      </c>
      <c r="H99" s="431" t="str">
        <f>IF(G99&lt;基本!$B$9,"非常勤","常勤")</f>
        <v>非常勤</v>
      </c>
      <c r="I99" s="433">
        <f>IF(H99="非常勤",G99/基本!$B$9,1)</f>
        <v>0</v>
      </c>
      <c r="J99" s="204" t="e">
        <f>IF(DAYS360(L99,メイン!$N$3)&lt;500,"新"," ")</f>
        <v>#VALUE!</v>
      </c>
      <c r="K99" s="293"/>
      <c r="L99" s="515" t="str">
        <f>IF(COUNTA(医師!E100)&gt;=1,医師!E100,"")</f>
        <v/>
      </c>
    </row>
    <row r="100" spans="1:12" ht="13.5" customHeight="1">
      <c r="A100" s="448" t="str">
        <f>IF(COUNTA(医師!A101)&gt;=1,医師!A101,"")</f>
        <v/>
      </c>
      <c r="B100" s="423" t="str">
        <f>IF(COUNTA(医師!B101)&gt;=1,医師!B101,"")</f>
        <v/>
      </c>
      <c r="C100" s="485" t="str">
        <f>IF(COUNTA(医師!C101)&gt;=1,医師!C101,"")</f>
        <v/>
      </c>
      <c r="D100" s="508" t="str">
        <f>IF(COUNTA(医師!D101)&gt;=1,医師!D101,"")</f>
        <v/>
      </c>
      <c r="E100" s="507">
        <f>SUM(医師!F101:L101)</f>
        <v>0</v>
      </c>
      <c r="F100" s="278">
        <f>SUM(医師!M101:S101)</f>
        <v>0</v>
      </c>
      <c r="G100" s="197">
        <f t="shared" si="1"/>
        <v>0</v>
      </c>
      <c r="H100" s="431" t="str">
        <f>IF(G100&lt;基本!$B$9,"非常勤","常勤")</f>
        <v>非常勤</v>
      </c>
      <c r="I100" s="433">
        <f>IF(H100="非常勤",G100/基本!$B$9,1)</f>
        <v>0</v>
      </c>
      <c r="J100" s="205" t="e">
        <f>IF(DAYS360(L100,メイン!$N$3)&lt;500,"新"," ")</f>
        <v>#VALUE!</v>
      </c>
      <c r="K100" s="293"/>
      <c r="L100" s="515" t="str">
        <f>IF(COUNTA(医師!E101)&gt;=1,医師!E101,"")</f>
        <v/>
      </c>
    </row>
    <row r="101" spans="1:12" ht="13.5" customHeight="1">
      <c r="A101" s="448" t="str">
        <f>IF(COUNTA(医師!A102)&gt;=1,医師!A102,"")</f>
        <v/>
      </c>
      <c r="B101" s="423" t="str">
        <f>IF(COUNTA(医師!B102)&gt;=1,医師!B102,"")</f>
        <v/>
      </c>
      <c r="C101" s="485" t="str">
        <f>IF(COUNTA(医師!C102)&gt;=1,医師!C102,"")</f>
        <v/>
      </c>
      <c r="D101" s="508" t="str">
        <f>IF(COUNTA(医師!D102)&gt;=1,医師!D102,"")</f>
        <v/>
      </c>
      <c r="E101" s="507">
        <f>SUM(医師!F102:L102)</f>
        <v>0</v>
      </c>
      <c r="F101" s="278">
        <f>SUM(医師!M102:S102)</f>
        <v>0</v>
      </c>
      <c r="G101" s="197">
        <f t="shared" si="1"/>
        <v>0</v>
      </c>
      <c r="H101" s="431" t="str">
        <f>IF(G101&lt;基本!$B$9,"非常勤","常勤")</f>
        <v>非常勤</v>
      </c>
      <c r="I101" s="433">
        <f>IF(H101="非常勤",G101/基本!$B$9,1)</f>
        <v>0</v>
      </c>
      <c r="J101" s="204" t="e">
        <f>IF(DAYS360(L101,メイン!$N$3)&lt;500,"新"," ")</f>
        <v>#VALUE!</v>
      </c>
      <c r="K101" s="293"/>
      <c r="L101" s="515" t="str">
        <f>IF(COUNTA(医師!E102)&gt;=1,医師!E102,"")</f>
        <v/>
      </c>
    </row>
    <row r="102" spans="1:12" ht="13.5" customHeight="1">
      <c r="A102" s="448" t="str">
        <f>IF(COUNTA(医師!A103)&gt;=1,医師!A103,"")</f>
        <v/>
      </c>
      <c r="B102" s="423" t="str">
        <f>IF(COUNTA(医師!B103)&gt;=1,医師!B103,"")</f>
        <v/>
      </c>
      <c r="C102" s="485" t="str">
        <f>IF(COUNTA(医師!C103)&gt;=1,医師!C103,"")</f>
        <v/>
      </c>
      <c r="D102" s="508" t="str">
        <f>IF(COUNTA(医師!D103)&gt;=1,医師!D103,"")</f>
        <v/>
      </c>
      <c r="E102" s="507">
        <f>SUM(医師!F103:L103)</f>
        <v>0</v>
      </c>
      <c r="F102" s="278">
        <f>SUM(医師!M103:S103)</f>
        <v>0</v>
      </c>
      <c r="G102" s="197">
        <f t="shared" si="1"/>
        <v>0</v>
      </c>
      <c r="H102" s="431" t="str">
        <f>IF(G102&lt;基本!$B$9,"非常勤","常勤")</f>
        <v>非常勤</v>
      </c>
      <c r="I102" s="433">
        <f>IF(H102="非常勤",G102/基本!$B$9,1)</f>
        <v>0</v>
      </c>
      <c r="J102" s="205" t="e">
        <f>IF(DAYS360(L102,メイン!$N$3)&lt;500,"新"," ")</f>
        <v>#VALUE!</v>
      </c>
      <c r="K102" s="293"/>
      <c r="L102" s="515" t="str">
        <f>IF(COUNTA(医師!E103)&gt;=1,医師!E103,"")</f>
        <v/>
      </c>
    </row>
    <row r="103" spans="1:12" ht="13.5" customHeight="1">
      <c r="A103" s="448" t="str">
        <f>IF(COUNTA(医師!A104)&gt;=1,医師!A104,"")</f>
        <v/>
      </c>
      <c r="B103" s="423" t="str">
        <f>IF(COUNTA(医師!B104)&gt;=1,医師!B104,"")</f>
        <v/>
      </c>
      <c r="C103" s="485" t="str">
        <f>IF(COUNTA(医師!C104)&gt;=1,医師!C104,"")</f>
        <v/>
      </c>
      <c r="D103" s="508" t="str">
        <f>IF(COUNTA(医師!D104)&gt;=1,医師!D104,"")</f>
        <v/>
      </c>
      <c r="E103" s="507">
        <f>SUM(医師!F104:L104)</f>
        <v>0</v>
      </c>
      <c r="F103" s="278">
        <f>SUM(医師!M104:S104)</f>
        <v>0</v>
      </c>
      <c r="G103" s="197">
        <f t="shared" si="1"/>
        <v>0</v>
      </c>
      <c r="H103" s="431" t="str">
        <f>IF(G103&lt;基本!$B$9,"非常勤","常勤")</f>
        <v>非常勤</v>
      </c>
      <c r="I103" s="433">
        <f>IF(H103="非常勤",G103/基本!$B$9,1)</f>
        <v>0</v>
      </c>
      <c r="J103" s="204" t="e">
        <f>IF(DAYS360(L103,メイン!$N$3)&lt;500,"新"," ")</f>
        <v>#VALUE!</v>
      </c>
      <c r="K103" s="293"/>
      <c r="L103" s="515" t="str">
        <f>IF(COUNTA(医師!E104)&gt;=1,医師!E104,"")</f>
        <v/>
      </c>
    </row>
    <row r="104" spans="1:12" ht="13.5" customHeight="1">
      <c r="A104" s="448" t="str">
        <f>IF(COUNTA(医師!A105)&gt;=1,医師!A105,"")</f>
        <v/>
      </c>
      <c r="B104" s="423" t="str">
        <f>IF(COUNTA(医師!B105)&gt;=1,医師!B105,"")</f>
        <v/>
      </c>
      <c r="C104" s="485" t="str">
        <f>IF(COUNTA(医師!C105)&gt;=1,医師!C105,"")</f>
        <v/>
      </c>
      <c r="D104" s="508" t="str">
        <f>IF(COUNTA(医師!D105)&gt;=1,医師!D105,"")</f>
        <v/>
      </c>
      <c r="E104" s="507">
        <f>SUM(医師!F105:L105)</f>
        <v>0</v>
      </c>
      <c r="F104" s="278">
        <f>SUM(医師!M105:S105)</f>
        <v>0</v>
      </c>
      <c r="G104" s="197">
        <f t="shared" si="1"/>
        <v>0</v>
      </c>
      <c r="H104" s="431" t="str">
        <f>IF(G104&lt;基本!$B$9,"非常勤","常勤")</f>
        <v>非常勤</v>
      </c>
      <c r="I104" s="433">
        <f>IF(H104="非常勤",G104/基本!$B$9,1)</f>
        <v>0</v>
      </c>
      <c r="J104" s="205" t="e">
        <f>IF(DAYS360(L104,メイン!$N$3)&lt;500,"新"," ")</f>
        <v>#VALUE!</v>
      </c>
      <c r="K104" s="293"/>
      <c r="L104" s="515" t="str">
        <f>IF(COUNTA(医師!E105)&gt;=1,医師!E105,"")</f>
        <v/>
      </c>
    </row>
    <row r="105" spans="1:12" ht="13.5" customHeight="1">
      <c r="A105" s="448" t="str">
        <f>IF(COUNTA(医師!A106)&gt;=1,医師!A106,"")</f>
        <v/>
      </c>
      <c r="B105" s="423" t="str">
        <f>IF(COUNTA(医師!B106)&gt;=1,医師!B106,"")</f>
        <v/>
      </c>
      <c r="C105" s="485" t="str">
        <f>IF(COUNTA(医師!C106)&gt;=1,医師!C106,"")</f>
        <v/>
      </c>
      <c r="D105" s="508" t="str">
        <f>IF(COUNTA(医師!D106)&gt;=1,医師!D106,"")</f>
        <v/>
      </c>
      <c r="E105" s="507">
        <f>SUM(医師!F106:L106)</f>
        <v>0</v>
      </c>
      <c r="F105" s="278">
        <f>SUM(医師!M106:S106)</f>
        <v>0</v>
      </c>
      <c r="G105" s="197">
        <f t="shared" si="1"/>
        <v>0</v>
      </c>
      <c r="H105" s="431" t="str">
        <f>IF(G105&lt;基本!$B$9,"非常勤","常勤")</f>
        <v>非常勤</v>
      </c>
      <c r="I105" s="433">
        <f>IF(H105="非常勤",G105/基本!$B$9,1)</f>
        <v>0</v>
      </c>
      <c r="J105" s="204" t="e">
        <f>IF(DAYS360(L105,メイン!$N$3)&lt;500,"新"," ")</f>
        <v>#VALUE!</v>
      </c>
      <c r="K105" s="293"/>
      <c r="L105" s="515" t="str">
        <f>IF(COUNTA(医師!E106)&gt;=1,医師!E106,"")</f>
        <v/>
      </c>
    </row>
    <row r="106" spans="1:12" ht="13.5" customHeight="1">
      <c r="A106" s="448" t="str">
        <f>IF(COUNTA(医師!A107)&gt;=1,医師!A107,"")</f>
        <v/>
      </c>
      <c r="B106" s="423" t="str">
        <f>IF(COUNTA(医師!B107)&gt;=1,医師!B107,"")</f>
        <v/>
      </c>
      <c r="C106" s="485" t="str">
        <f>IF(COUNTA(医師!C107)&gt;=1,医師!C107,"")</f>
        <v/>
      </c>
      <c r="D106" s="508" t="str">
        <f>IF(COUNTA(医師!D107)&gt;=1,医師!D107,"")</f>
        <v/>
      </c>
      <c r="E106" s="507">
        <f>SUM(医師!F107:L107)</f>
        <v>0</v>
      </c>
      <c r="F106" s="278">
        <f>SUM(医師!M107:S107)</f>
        <v>0</v>
      </c>
      <c r="G106" s="197">
        <f t="shared" si="1"/>
        <v>0</v>
      </c>
      <c r="H106" s="431" t="str">
        <f>IF(G106&lt;基本!$B$9,"非常勤","常勤")</f>
        <v>非常勤</v>
      </c>
      <c r="I106" s="433">
        <f>IF(H106="非常勤",G106/基本!$B$9,1)</f>
        <v>0</v>
      </c>
      <c r="J106" s="205" t="e">
        <f>IF(DAYS360(L106,メイン!$N$3)&lt;500,"新"," ")</f>
        <v>#VALUE!</v>
      </c>
      <c r="K106" s="293"/>
      <c r="L106" s="515" t="str">
        <f>IF(COUNTA(医師!E107)&gt;=1,医師!E107,"")</f>
        <v/>
      </c>
    </row>
    <row r="107" spans="1:12" ht="13.5" customHeight="1">
      <c r="A107" s="448" t="str">
        <f>IF(COUNTA(医師!A108)&gt;=1,医師!A108,"")</f>
        <v/>
      </c>
      <c r="B107" s="423" t="str">
        <f>IF(COUNTA(医師!B108)&gt;=1,医師!B108,"")</f>
        <v/>
      </c>
      <c r="C107" s="485" t="str">
        <f>IF(COUNTA(医師!C108)&gt;=1,医師!C108,"")</f>
        <v/>
      </c>
      <c r="D107" s="508" t="str">
        <f>IF(COUNTA(医師!D108)&gt;=1,医師!D108,"")</f>
        <v/>
      </c>
      <c r="E107" s="507">
        <f>SUM(医師!F108:L108)</f>
        <v>0</v>
      </c>
      <c r="F107" s="278">
        <f>SUM(医師!M108:S108)</f>
        <v>0</v>
      </c>
      <c r="G107" s="197">
        <f t="shared" si="1"/>
        <v>0</v>
      </c>
      <c r="H107" s="431" t="str">
        <f>IF(G107&lt;基本!$B$9,"非常勤","常勤")</f>
        <v>非常勤</v>
      </c>
      <c r="I107" s="433">
        <f>IF(H107="非常勤",G107/基本!$B$9,1)</f>
        <v>0</v>
      </c>
      <c r="J107" s="204" t="e">
        <f>IF(DAYS360(L107,メイン!$N$3)&lt;500,"新"," ")</f>
        <v>#VALUE!</v>
      </c>
      <c r="K107" s="293"/>
      <c r="L107" s="515" t="str">
        <f>IF(COUNTA(医師!E108)&gt;=1,医師!E108,"")</f>
        <v/>
      </c>
    </row>
    <row r="108" spans="1:12" ht="13.5" customHeight="1">
      <c r="A108" s="448" t="str">
        <f>IF(COUNTA(医師!A109)&gt;=1,医師!A109,"")</f>
        <v/>
      </c>
      <c r="B108" s="423" t="str">
        <f>IF(COUNTA(医師!B109)&gt;=1,医師!B109,"")</f>
        <v/>
      </c>
      <c r="C108" s="485" t="str">
        <f>IF(COUNTA(医師!C109)&gt;=1,医師!C109,"")</f>
        <v/>
      </c>
      <c r="D108" s="508" t="str">
        <f>IF(COUNTA(医師!D109)&gt;=1,医師!D109,"")</f>
        <v/>
      </c>
      <c r="E108" s="507">
        <f>SUM(医師!F109:L109)</f>
        <v>0</v>
      </c>
      <c r="F108" s="278">
        <f>SUM(医師!M109:S109)</f>
        <v>0</v>
      </c>
      <c r="G108" s="197">
        <f t="shared" si="1"/>
        <v>0</v>
      </c>
      <c r="H108" s="431" t="str">
        <f>IF(G108&lt;基本!$B$9,"非常勤","常勤")</f>
        <v>非常勤</v>
      </c>
      <c r="I108" s="433">
        <f>IF(H108="非常勤",G108/基本!$B$9,1)</f>
        <v>0</v>
      </c>
      <c r="J108" s="205" t="e">
        <f>IF(DAYS360(L108,メイン!$N$3)&lt;500,"新"," ")</f>
        <v>#VALUE!</v>
      </c>
      <c r="K108" s="293"/>
      <c r="L108" s="515" t="str">
        <f>IF(COUNTA(医師!E109)&gt;=1,医師!E109,"")</f>
        <v/>
      </c>
    </row>
    <row r="109" spans="1:12" ht="13.5" customHeight="1">
      <c r="A109" s="448" t="str">
        <f>IF(COUNTA(医師!A110)&gt;=1,医師!A110,"")</f>
        <v/>
      </c>
      <c r="B109" s="423" t="str">
        <f>IF(COUNTA(医師!B110)&gt;=1,医師!B110,"")</f>
        <v/>
      </c>
      <c r="C109" s="485" t="str">
        <f>IF(COUNTA(医師!C110)&gt;=1,医師!C110,"")</f>
        <v/>
      </c>
      <c r="D109" s="508" t="str">
        <f>IF(COUNTA(医師!D110)&gt;=1,医師!D110,"")</f>
        <v/>
      </c>
      <c r="E109" s="507">
        <f>SUM(医師!F110:L110)</f>
        <v>0</v>
      </c>
      <c r="F109" s="278">
        <f>SUM(医師!M110:S110)</f>
        <v>0</v>
      </c>
      <c r="G109" s="197">
        <f t="shared" si="1"/>
        <v>0</v>
      </c>
      <c r="H109" s="431" t="str">
        <f>IF(G109&lt;基本!$B$9,"非常勤","常勤")</f>
        <v>非常勤</v>
      </c>
      <c r="I109" s="433">
        <f>IF(H109="非常勤",G109/基本!$B$9,1)</f>
        <v>0</v>
      </c>
      <c r="J109" s="204" t="e">
        <f>IF(DAYS360(L109,メイン!$N$3)&lt;500,"新"," ")</f>
        <v>#VALUE!</v>
      </c>
      <c r="K109" s="293"/>
      <c r="L109" s="515" t="str">
        <f>IF(COUNTA(医師!E110)&gt;=1,医師!E110,"")</f>
        <v/>
      </c>
    </row>
    <row r="110" spans="1:12" ht="13.5" customHeight="1">
      <c r="A110" s="448" t="str">
        <f>IF(COUNTA(医師!A111)&gt;=1,医師!A111,"")</f>
        <v/>
      </c>
      <c r="B110" s="423" t="str">
        <f>IF(COUNTA(医師!B111)&gt;=1,医師!B111,"")</f>
        <v/>
      </c>
      <c r="C110" s="485" t="str">
        <f>IF(COUNTA(医師!C111)&gt;=1,医師!C111,"")</f>
        <v/>
      </c>
      <c r="D110" s="508" t="str">
        <f>IF(COUNTA(医師!D111)&gt;=1,医師!D111,"")</f>
        <v/>
      </c>
      <c r="E110" s="507">
        <f>SUM(医師!F111:L111)</f>
        <v>0</v>
      </c>
      <c r="F110" s="278">
        <f>SUM(医師!M111:S111)</f>
        <v>0</v>
      </c>
      <c r="G110" s="197">
        <f t="shared" si="1"/>
        <v>0</v>
      </c>
      <c r="H110" s="431" t="str">
        <f>IF(G110&lt;基本!$B$9,"非常勤","常勤")</f>
        <v>非常勤</v>
      </c>
      <c r="I110" s="433">
        <f>IF(H110="非常勤",G110/基本!$B$9,1)</f>
        <v>0</v>
      </c>
      <c r="J110" s="205" t="e">
        <f>IF(DAYS360(L110,メイン!$N$3)&lt;500,"新"," ")</f>
        <v>#VALUE!</v>
      </c>
      <c r="K110" s="293"/>
      <c r="L110" s="515" t="str">
        <f>IF(COUNTA(医師!E111)&gt;=1,医師!E111,"")</f>
        <v/>
      </c>
    </row>
    <row r="111" spans="1:12" ht="13.5" customHeight="1">
      <c r="A111" s="448" t="str">
        <f>IF(COUNTA(医師!A112)&gt;=1,医師!A112,"")</f>
        <v/>
      </c>
      <c r="B111" s="423" t="str">
        <f>IF(COUNTA(医師!B112)&gt;=1,医師!B112,"")</f>
        <v/>
      </c>
      <c r="C111" s="485" t="str">
        <f>IF(COUNTA(医師!C112)&gt;=1,医師!C112,"")</f>
        <v/>
      </c>
      <c r="D111" s="508" t="str">
        <f>IF(COUNTA(医師!D112)&gt;=1,医師!D112,"")</f>
        <v/>
      </c>
      <c r="E111" s="507">
        <f>SUM(医師!F112:L112)</f>
        <v>0</v>
      </c>
      <c r="F111" s="278">
        <f>SUM(医師!M112:S112)</f>
        <v>0</v>
      </c>
      <c r="G111" s="197">
        <f t="shared" si="1"/>
        <v>0</v>
      </c>
      <c r="H111" s="431" t="str">
        <f>IF(G111&lt;基本!$B$9,"非常勤","常勤")</f>
        <v>非常勤</v>
      </c>
      <c r="I111" s="433">
        <f>IF(H111="非常勤",G111/基本!$B$9,1)</f>
        <v>0</v>
      </c>
      <c r="J111" s="204" t="e">
        <f>IF(DAYS360(L111,メイン!$N$3)&lt;500,"新"," ")</f>
        <v>#VALUE!</v>
      </c>
      <c r="K111" s="293"/>
      <c r="L111" s="515" t="str">
        <f>IF(COUNTA(医師!E112)&gt;=1,医師!E112,"")</f>
        <v/>
      </c>
    </row>
    <row r="112" spans="1:12" ht="13.5" customHeight="1">
      <c r="A112" s="448" t="str">
        <f>IF(COUNTA(医師!A113)&gt;=1,医師!A113,"")</f>
        <v/>
      </c>
      <c r="B112" s="423" t="str">
        <f>IF(COUNTA(医師!B113)&gt;=1,医師!B113,"")</f>
        <v/>
      </c>
      <c r="C112" s="485" t="str">
        <f>IF(COUNTA(医師!C113)&gt;=1,医師!C113,"")</f>
        <v/>
      </c>
      <c r="D112" s="508" t="str">
        <f>IF(COUNTA(医師!D113)&gt;=1,医師!D113,"")</f>
        <v/>
      </c>
      <c r="E112" s="507">
        <f>SUM(医師!F113:L113)</f>
        <v>0</v>
      </c>
      <c r="F112" s="278">
        <f>SUM(医師!M113:S113)</f>
        <v>0</v>
      </c>
      <c r="G112" s="197">
        <f t="shared" si="1"/>
        <v>0</v>
      </c>
      <c r="H112" s="431" t="str">
        <f>IF(G112&lt;基本!$B$9,"非常勤","常勤")</f>
        <v>非常勤</v>
      </c>
      <c r="I112" s="433">
        <f>IF(H112="非常勤",G112/基本!$B$9,1)</f>
        <v>0</v>
      </c>
      <c r="J112" s="205" t="e">
        <f>IF(DAYS360(L112,メイン!$N$3)&lt;500,"新"," ")</f>
        <v>#VALUE!</v>
      </c>
      <c r="K112" s="293"/>
      <c r="L112" s="515" t="str">
        <f>IF(COUNTA(医師!E113)&gt;=1,医師!E113,"")</f>
        <v/>
      </c>
    </row>
    <row r="113" spans="1:34" ht="13.5" customHeight="1">
      <c r="A113" s="448" t="str">
        <f>IF(COUNTA(医師!A114)&gt;=1,医師!A114,"")</f>
        <v/>
      </c>
      <c r="B113" s="423" t="str">
        <f>IF(COUNTA(医師!B114)&gt;=1,医師!B114,"")</f>
        <v/>
      </c>
      <c r="C113" s="485" t="str">
        <f>IF(COUNTA(医師!C114)&gt;=1,医師!C114,"")</f>
        <v/>
      </c>
      <c r="D113" s="508" t="str">
        <f>IF(COUNTA(医師!D114)&gt;=1,医師!D114,"")</f>
        <v/>
      </c>
      <c r="E113" s="507">
        <f>SUM(医師!F114:L114)</f>
        <v>0</v>
      </c>
      <c r="F113" s="278">
        <f>SUM(医師!M114:S114)</f>
        <v>0</v>
      </c>
      <c r="G113" s="197">
        <f t="shared" si="1"/>
        <v>0</v>
      </c>
      <c r="H113" s="431" t="str">
        <f>IF(G113&lt;基本!$B$9,"非常勤","常勤")</f>
        <v>非常勤</v>
      </c>
      <c r="I113" s="433">
        <f>IF(H113="非常勤",G113/基本!$B$9,1)</f>
        <v>0</v>
      </c>
      <c r="J113" s="204" t="e">
        <f>IF(DAYS360(L113,メイン!$N$3)&lt;500,"新"," ")</f>
        <v>#VALUE!</v>
      </c>
      <c r="K113" s="293"/>
      <c r="L113" s="515" t="str">
        <f>IF(COUNTA(医師!E114)&gt;=1,医師!E114,"")</f>
        <v/>
      </c>
    </row>
    <row r="114" spans="1:34" ht="13.5" customHeight="1">
      <c r="A114" s="448" t="str">
        <f>IF(COUNTA(医師!A115)&gt;=1,医師!A115,"")</f>
        <v/>
      </c>
      <c r="B114" s="423" t="str">
        <f>IF(COUNTA(医師!B115)&gt;=1,医師!B115,"")</f>
        <v/>
      </c>
      <c r="C114" s="485" t="str">
        <f>IF(COUNTA(医師!C115)&gt;=1,医師!C115,"")</f>
        <v/>
      </c>
      <c r="D114" s="508" t="str">
        <f>IF(COUNTA(医師!D115)&gt;=1,医師!D115,"")</f>
        <v/>
      </c>
      <c r="E114" s="507">
        <f>SUM(医師!F115:L115)</f>
        <v>0</v>
      </c>
      <c r="F114" s="278">
        <f>SUM(医師!M115:S115)</f>
        <v>0</v>
      </c>
      <c r="G114" s="197">
        <f t="shared" si="1"/>
        <v>0</v>
      </c>
      <c r="H114" s="431" t="str">
        <f>IF(G114&lt;基本!$B$9,"非常勤","常勤")</f>
        <v>非常勤</v>
      </c>
      <c r="I114" s="433">
        <f>IF(H114="非常勤",G114/基本!$B$9,1)</f>
        <v>0</v>
      </c>
      <c r="J114" s="205" t="e">
        <f>IF(DAYS360(L114,メイン!$N$3)&lt;500,"新"," ")</f>
        <v>#VALUE!</v>
      </c>
      <c r="K114" s="293"/>
      <c r="L114" s="515" t="str">
        <f>IF(COUNTA(医師!E115)&gt;=1,医師!E115,"")</f>
        <v/>
      </c>
    </row>
    <row r="115" spans="1:34" ht="13.5" customHeight="1">
      <c r="A115" s="448" t="str">
        <f>IF(COUNTA(医師!A116)&gt;=1,医師!A116,"")</f>
        <v/>
      </c>
      <c r="B115" s="423" t="str">
        <f>IF(COUNTA(医師!B116)&gt;=1,医師!B116,"")</f>
        <v/>
      </c>
      <c r="C115" s="485" t="str">
        <f>IF(COUNTA(医師!C116)&gt;=1,医師!C116,"")</f>
        <v/>
      </c>
      <c r="D115" s="508" t="str">
        <f>IF(COUNTA(医師!D116)&gt;=1,医師!D116,"")</f>
        <v/>
      </c>
      <c r="E115" s="507">
        <f>SUM(医師!F116:L116)</f>
        <v>0</v>
      </c>
      <c r="F115" s="278">
        <f>SUM(医師!M116:S116)</f>
        <v>0</v>
      </c>
      <c r="G115" s="197">
        <f t="shared" si="1"/>
        <v>0</v>
      </c>
      <c r="H115" s="431" t="str">
        <f>IF(G115&lt;基本!$B$9,"非常勤","常勤")</f>
        <v>非常勤</v>
      </c>
      <c r="I115" s="433">
        <f>IF(H115="非常勤",G115/基本!$B$9,1)</f>
        <v>0</v>
      </c>
      <c r="J115" s="204" t="e">
        <f>IF(DAYS360(L115,メイン!$N$3)&lt;500,"新"," ")</f>
        <v>#VALUE!</v>
      </c>
      <c r="K115" s="293"/>
      <c r="L115" s="515" t="str">
        <f>IF(COUNTA(医師!E116)&gt;=1,医師!E116,"")</f>
        <v/>
      </c>
    </row>
    <row r="116" spans="1:34" ht="13.5" customHeight="1">
      <c r="A116" s="448" t="str">
        <f>IF(COUNTA(医師!A117)&gt;=1,医師!A117,"")</f>
        <v/>
      </c>
      <c r="B116" s="423" t="str">
        <f>IF(COUNTA(医師!B117)&gt;=1,医師!B117,"")</f>
        <v/>
      </c>
      <c r="C116" s="485" t="str">
        <f>IF(COUNTA(医師!C117)&gt;=1,医師!C117,"")</f>
        <v/>
      </c>
      <c r="D116" s="508" t="str">
        <f>IF(COUNTA(医師!D117)&gt;=1,医師!D117,"")</f>
        <v/>
      </c>
      <c r="E116" s="507">
        <f>SUM(医師!F117:L117)</f>
        <v>0</v>
      </c>
      <c r="F116" s="278">
        <f>SUM(医師!M117:S117)</f>
        <v>0</v>
      </c>
      <c r="G116" s="197">
        <f t="shared" si="1"/>
        <v>0</v>
      </c>
      <c r="H116" s="431" t="str">
        <f>IF(G116&lt;基本!$B$9,"非常勤","常勤")</f>
        <v>非常勤</v>
      </c>
      <c r="I116" s="433">
        <f>IF(H116="非常勤",G116/基本!$B$9,1)</f>
        <v>0</v>
      </c>
      <c r="J116" s="205" t="e">
        <f>IF(DAYS360(L116,メイン!$N$3)&lt;500,"新"," ")</f>
        <v>#VALUE!</v>
      </c>
      <c r="K116" s="293"/>
      <c r="L116" s="515" t="str">
        <f>IF(COUNTA(医師!E117)&gt;=1,医師!E117,"")</f>
        <v/>
      </c>
    </row>
    <row r="117" spans="1:34" ht="13.5" customHeight="1">
      <c r="A117" s="448" t="str">
        <f>IF(COUNTA(医師!A118)&gt;=1,医師!A118,"")</f>
        <v/>
      </c>
      <c r="B117" s="423" t="str">
        <f>IF(COUNTA(医師!B118)&gt;=1,医師!B118,"")</f>
        <v/>
      </c>
      <c r="C117" s="485" t="str">
        <f>IF(COUNTA(医師!C118)&gt;=1,医師!C118,"")</f>
        <v/>
      </c>
      <c r="D117" s="508" t="str">
        <f>IF(COUNTA(医師!D118)&gt;=1,医師!D118,"")</f>
        <v/>
      </c>
      <c r="E117" s="507">
        <f>SUM(医師!F118:L118)</f>
        <v>0</v>
      </c>
      <c r="F117" s="278">
        <f>SUM(医師!M118:S118)</f>
        <v>0</v>
      </c>
      <c r="G117" s="197">
        <f t="shared" si="1"/>
        <v>0</v>
      </c>
      <c r="H117" s="431" t="str">
        <f>IF(G117&lt;基本!$B$9,"非常勤","常勤")</f>
        <v>非常勤</v>
      </c>
      <c r="I117" s="433">
        <f>IF(H117="非常勤",G117/基本!$B$9,1)</f>
        <v>0</v>
      </c>
      <c r="J117" s="204" t="e">
        <f>IF(DAYS360(L117,メイン!$N$3)&lt;500,"新"," ")</f>
        <v>#VALUE!</v>
      </c>
      <c r="K117" s="293"/>
      <c r="L117" s="515" t="str">
        <f>IF(COUNTA(医師!E118)&gt;=1,医師!E118,"")</f>
        <v/>
      </c>
    </row>
    <row r="118" spans="1:34" ht="13.5" customHeight="1" thickBot="1">
      <c r="A118" s="460" t="str">
        <f>IF(COUNTA(医師!A119)&gt;=1,医師!A119,"")</f>
        <v/>
      </c>
      <c r="B118" s="424" t="str">
        <f>IF(COUNTA(医師!B119)&gt;=1,医師!B119,"")</f>
        <v/>
      </c>
      <c r="C118" s="510" t="str">
        <f>IF(COUNTA(医師!C119)&gt;=1,医師!C119,"")</f>
        <v/>
      </c>
      <c r="D118" s="509" t="str">
        <f>IF(COUNTA(医師!D119)&gt;=1,医師!D119,"")</f>
        <v/>
      </c>
      <c r="E118" s="521">
        <f>SUM(医師!F119:L119)</f>
        <v>0</v>
      </c>
      <c r="F118" s="522">
        <f>SUM(医師!M119:S119)</f>
        <v>0</v>
      </c>
      <c r="G118" s="198">
        <f t="shared" si="1"/>
        <v>0</v>
      </c>
      <c r="H118" s="432" t="str">
        <f>IF(G118&lt;基本!$B$9,"非常勤","常勤")</f>
        <v>非常勤</v>
      </c>
      <c r="I118" s="512">
        <f>IF(H118="非常勤",G118/基本!$B$9,1)</f>
        <v>0</v>
      </c>
      <c r="J118" s="206" t="e">
        <f>IF(DAYS360(L118,メイン!$N$3)&lt;500,"新"," ")</f>
        <v>#VALUE!</v>
      </c>
      <c r="K118" s="294"/>
      <c r="L118" s="515" t="str">
        <f>IF(COUNTA(医師!E119)&gt;=1,医師!E119,"")</f>
        <v/>
      </c>
    </row>
    <row r="119" spans="1:34" s="295" customFormat="1">
      <c r="C119" s="296"/>
      <c r="D119" s="296"/>
      <c r="E119" s="296"/>
      <c r="F119" s="296"/>
      <c r="G119" s="296"/>
      <c r="H119" s="296"/>
      <c r="L119" s="478"/>
      <c r="M119" s="420"/>
      <c r="N119" s="420">
        <f>SUM(N5:N118)</f>
        <v>0</v>
      </c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272"/>
      <c r="AB119" s="272"/>
      <c r="AC119" s="272"/>
      <c r="AD119" s="272"/>
      <c r="AE119" s="272"/>
      <c r="AF119" s="272"/>
      <c r="AG119" s="272"/>
      <c r="AH119" s="272"/>
    </row>
    <row r="120" spans="1:34" s="297" customFormat="1">
      <c r="C120" s="298"/>
      <c r="D120" s="298"/>
      <c r="L120" s="478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272"/>
      <c r="AB120" s="272"/>
      <c r="AC120" s="272"/>
      <c r="AD120" s="272"/>
      <c r="AE120" s="272"/>
      <c r="AF120" s="272"/>
      <c r="AG120" s="272"/>
      <c r="AH120" s="272"/>
    </row>
    <row r="121" spans="1:34" s="297" customFormat="1">
      <c r="C121" s="298"/>
      <c r="D121" s="298"/>
      <c r="L121" s="478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272"/>
      <c r="AB121" s="272"/>
      <c r="AC121" s="272"/>
      <c r="AD121" s="272"/>
      <c r="AE121" s="272"/>
      <c r="AF121" s="272"/>
      <c r="AG121" s="272"/>
      <c r="AH121" s="272"/>
    </row>
    <row r="122" spans="1:34" s="297" customFormat="1">
      <c r="C122" s="298"/>
      <c r="D122" s="298"/>
      <c r="E122" s="298"/>
      <c r="F122" s="298"/>
      <c r="G122" s="298"/>
      <c r="H122" s="298"/>
      <c r="L122" s="478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272"/>
      <c r="AB122" s="272"/>
      <c r="AC122" s="272"/>
      <c r="AD122" s="272"/>
      <c r="AE122" s="272"/>
      <c r="AF122" s="272"/>
      <c r="AG122" s="272"/>
      <c r="AH122" s="272"/>
    </row>
    <row r="123" spans="1:34" s="297" customFormat="1">
      <c r="C123" s="298"/>
      <c r="D123" s="298"/>
      <c r="E123" s="298"/>
      <c r="F123" s="298"/>
      <c r="G123" s="298"/>
      <c r="H123" s="298"/>
      <c r="L123" s="478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272"/>
      <c r="AB123" s="272"/>
      <c r="AC123" s="272"/>
      <c r="AD123" s="272"/>
      <c r="AE123" s="272"/>
      <c r="AF123" s="272"/>
      <c r="AG123" s="272"/>
      <c r="AH123" s="272"/>
    </row>
    <row r="124" spans="1:34" s="297" customFormat="1">
      <c r="C124" s="298"/>
      <c r="D124" s="298"/>
      <c r="E124" s="298"/>
      <c r="F124" s="298"/>
      <c r="G124" s="298"/>
      <c r="H124" s="298"/>
      <c r="L124" s="478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272"/>
      <c r="AB124" s="272"/>
      <c r="AC124" s="272"/>
      <c r="AD124" s="272"/>
      <c r="AE124" s="272"/>
      <c r="AF124" s="272"/>
      <c r="AG124" s="272"/>
      <c r="AH124" s="272"/>
    </row>
    <row r="125" spans="1:34" s="297" customFormat="1">
      <c r="C125" s="298"/>
      <c r="D125" s="298"/>
      <c r="E125" s="298"/>
      <c r="F125" s="298"/>
      <c r="G125" s="298"/>
      <c r="H125" s="298"/>
      <c r="L125" s="478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272"/>
      <c r="AB125" s="272"/>
      <c r="AC125" s="272"/>
      <c r="AD125" s="272"/>
      <c r="AE125" s="272"/>
      <c r="AF125" s="272"/>
      <c r="AG125" s="272"/>
      <c r="AH125" s="272"/>
    </row>
    <row r="126" spans="1:34" s="297" customFormat="1">
      <c r="C126" s="298"/>
      <c r="D126" s="298"/>
      <c r="E126" s="298"/>
      <c r="F126" s="298"/>
      <c r="G126" s="298"/>
      <c r="H126" s="298"/>
      <c r="L126" s="478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272"/>
      <c r="AB126" s="272"/>
      <c r="AC126" s="272"/>
      <c r="AD126" s="272"/>
      <c r="AE126" s="272"/>
      <c r="AF126" s="272"/>
      <c r="AG126" s="272"/>
      <c r="AH126" s="272"/>
    </row>
    <row r="127" spans="1:34" s="297" customFormat="1">
      <c r="C127" s="298"/>
      <c r="D127" s="298"/>
      <c r="E127" s="298"/>
      <c r="F127" s="298"/>
      <c r="G127" s="298"/>
      <c r="H127" s="298"/>
      <c r="L127" s="478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272"/>
      <c r="AB127" s="272"/>
      <c r="AC127" s="272"/>
      <c r="AD127" s="272"/>
      <c r="AE127" s="272"/>
      <c r="AF127" s="272"/>
      <c r="AG127" s="272"/>
      <c r="AH127" s="272"/>
    </row>
    <row r="128" spans="1:34" s="297" customFormat="1">
      <c r="C128" s="298"/>
      <c r="D128" s="298"/>
      <c r="E128" s="298"/>
      <c r="F128" s="298"/>
      <c r="G128" s="298"/>
      <c r="H128" s="298"/>
      <c r="L128" s="478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272"/>
      <c r="AB128" s="272"/>
      <c r="AC128" s="272"/>
      <c r="AD128" s="272"/>
      <c r="AE128" s="272"/>
      <c r="AF128" s="272"/>
      <c r="AG128" s="272"/>
      <c r="AH128" s="272"/>
    </row>
    <row r="129" spans="3:34" s="297" customFormat="1">
      <c r="C129" s="298"/>
      <c r="D129" s="298"/>
      <c r="E129" s="298"/>
      <c r="F129" s="298"/>
      <c r="G129" s="298"/>
      <c r="H129" s="298"/>
      <c r="L129" s="478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272"/>
      <c r="AB129" s="272"/>
      <c r="AC129" s="272"/>
      <c r="AD129" s="272"/>
      <c r="AE129" s="272"/>
      <c r="AF129" s="272"/>
      <c r="AG129" s="272"/>
      <c r="AH129" s="272"/>
    </row>
    <row r="130" spans="3:34" s="297" customFormat="1">
      <c r="C130" s="298"/>
      <c r="D130" s="298"/>
      <c r="E130" s="298"/>
      <c r="F130" s="298"/>
      <c r="G130" s="298"/>
      <c r="H130" s="298"/>
      <c r="L130" s="478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272"/>
      <c r="AB130" s="272"/>
      <c r="AC130" s="272"/>
      <c r="AD130" s="272"/>
      <c r="AE130" s="272"/>
      <c r="AF130" s="272"/>
      <c r="AG130" s="272"/>
      <c r="AH130" s="272"/>
    </row>
    <row r="131" spans="3:34" s="297" customFormat="1">
      <c r="C131" s="298"/>
      <c r="D131" s="298"/>
      <c r="E131" s="298"/>
      <c r="F131" s="298"/>
      <c r="G131" s="298"/>
      <c r="H131" s="298"/>
      <c r="L131" s="478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272"/>
      <c r="AB131" s="272"/>
      <c r="AC131" s="272"/>
      <c r="AD131" s="272"/>
      <c r="AE131" s="272"/>
      <c r="AF131" s="272"/>
      <c r="AG131" s="272"/>
      <c r="AH131" s="272"/>
    </row>
    <row r="132" spans="3:34" s="297" customFormat="1">
      <c r="C132" s="298"/>
      <c r="D132" s="298"/>
      <c r="E132" s="298"/>
      <c r="F132" s="298"/>
      <c r="G132" s="298"/>
      <c r="H132" s="298"/>
      <c r="L132" s="478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272"/>
      <c r="AB132" s="272"/>
      <c r="AC132" s="272"/>
      <c r="AD132" s="272"/>
      <c r="AE132" s="272"/>
      <c r="AF132" s="272"/>
      <c r="AG132" s="272"/>
      <c r="AH132" s="272"/>
    </row>
    <row r="133" spans="3:34" s="297" customFormat="1">
      <c r="C133" s="298"/>
      <c r="D133" s="298"/>
      <c r="E133" s="298"/>
      <c r="F133" s="298"/>
      <c r="G133" s="298"/>
      <c r="H133" s="298"/>
      <c r="L133" s="478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272"/>
      <c r="AB133" s="272"/>
      <c r="AC133" s="272"/>
      <c r="AD133" s="272"/>
      <c r="AE133" s="272"/>
      <c r="AF133" s="272"/>
      <c r="AG133" s="272"/>
      <c r="AH133" s="272"/>
    </row>
    <row r="134" spans="3:34" s="297" customFormat="1">
      <c r="C134" s="298"/>
      <c r="D134" s="298"/>
      <c r="E134" s="298"/>
      <c r="F134" s="298"/>
      <c r="G134" s="298"/>
      <c r="H134" s="298"/>
      <c r="L134" s="478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272"/>
      <c r="AB134" s="272"/>
      <c r="AC134" s="272"/>
      <c r="AD134" s="272"/>
      <c r="AE134" s="272"/>
      <c r="AF134" s="272"/>
      <c r="AG134" s="272"/>
      <c r="AH134" s="272"/>
    </row>
    <row r="135" spans="3:34" s="297" customFormat="1">
      <c r="C135" s="298"/>
      <c r="D135" s="298"/>
      <c r="E135" s="298"/>
      <c r="F135" s="298"/>
      <c r="G135" s="298"/>
      <c r="H135" s="298"/>
      <c r="L135" s="478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272"/>
      <c r="AB135" s="272"/>
      <c r="AC135" s="272"/>
      <c r="AD135" s="272"/>
      <c r="AE135" s="272"/>
      <c r="AF135" s="272"/>
      <c r="AG135" s="272"/>
      <c r="AH135" s="272"/>
    </row>
    <row r="136" spans="3:34" s="297" customFormat="1">
      <c r="C136" s="298"/>
      <c r="D136" s="298"/>
      <c r="E136" s="298"/>
      <c r="F136" s="298"/>
      <c r="G136" s="298"/>
      <c r="H136" s="298"/>
      <c r="L136" s="478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272"/>
      <c r="AB136" s="272"/>
      <c r="AC136" s="272"/>
      <c r="AD136" s="272"/>
      <c r="AE136" s="272"/>
      <c r="AF136" s="272"/>
      <c r="AG136" s="272"/>
      <c r="AH136" s="272"/>
    </row>
    <row r="137" spans="3:34" s="297" customFormat="1">
      <c r="C137" s="298"/>
      <c r="D137" s="298"/>
      <c r="E137" s="298"/>
      <c r="F137" s="298"/>
      <c r="G137" s="298"/>
      <c r="H137" s="298"/>
      <c r="L137" s="478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272"/>
      <c r="AB137" s="272"/>
      <c r="AC137" s="272"/>
      <c r="AD137" s="272"/>
      <c r="AE137" s="272"/>
      <c r="AF137" s="272"/>
      <c r="AG137" s="272"/>
      <c r="AH137" s="272"/>
    </row>
    <row r="138" spans="3:34" s="297" customFormat="1">
      <c r="C138" s="298"/>
      <c r="D138" s="298"/>
      <c r="E138" s="298"/>
      <c r="F138" s="298"/>
      <c r="G138" s="298"/>
      <c r="H138" s="298"/>
      <c r="L138" s="478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272"/>
      <c r="AB138" s="272"/>
      <c r="AC138" s="272"/>
      <c r="AD138" s="272"/>
      <c r="AE138" s="272"/>
      <c r="AF138" s="272"/>
      <c r="AG138" s="272"/>
      <c r="AH138" s="272"/>
    </row>
  </sheetData>
  <sheetProtection sheet="1" selectLockedCells="1"/>
  <mergeCells count="12">
    <mergeCell ref="D3:D4"/>
    <mergeCell ref="J3:J4"/>
    <mergeCell ref="B1:D1"/>
    <mergeCell ref="A2:K2"/>
    <mergeCell ref="L3:L4"/>
    <mergeCell ref="A3:A4"/>
    <mergeCell ref="B3:B4"/>
    <mergeCell ref="H3:H4"/>
    <mergeCell ref="I3:I4"/>
    <mergeCell ref="K3:K4"/>
    <mergeCell ref="E3:G3"/>
    <mergeCell ref="C3:C4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9"/>
  </sheetPr>
  <dimension ref="A1:AH138"/>
  <sheetViews>
    <sheetView zoomScaleNormal="100" workbookViewId="0">
      <selection activeCell="A3" sqref="A3:A4"/>
    </sheetView>
  </sheetViews>
  <sheetFormatPr defaultRowHeight="13.5"/>
  <cols>
    <col min="1" max="2" width="11.25" style="188" customWidth="1"/>
    <col min="3" max="3" width="9.375" style="191" customWidth="1"/>
    <col min="4" max="4" width="13.125" style="191" customWidth="1"/>
    <col min="5" max="7" width="4.875" style="191" customWidth="1"/>
    <col min="8" max="8" width="5.375" style="191" customWidth="1"/>
    <col min="9" max="9" width="4" style="188" customWidth="1"/>
    <col min="10" max="10" width="3.375" style="188" customWidth="1"/>
    <col min="11" max="11" width="18.875" style="188" customWidth="1"/>
    <col min="12" max="12" width="14.375" style="468" customWidth="1"/>
    <col min="13" max="13" width="4.25" style="469" customWidth="1"/>
    <col min="14" max="17" width="5.5" style="469" customWidth="1"/>
    <col min="18" max="18" width="9" style="469" customWidth="1"/>
    <col min="19" max="19" width="9" style="469"/>
    <col min="20" max="34" width="9" style="274"/>
    <col min="35" max="16384" width="9" style="188"/>
  </cols>
  <sheetData>
    <row r="1" spans="1:34">
      <c r="A1" s="29" t="s">
        <v>74</v>
      </c>
      <c r="B1" s="917">
        <f>メイン!C3</f>
        <v>0</v>
      </c>
      <c r="C1" s="917"/>
      <c r="D1" s="917"/>
      <c r="E1" s="7"/>
      <c r="F1" s="7"/>
      <c r="G1" s="7"/>
      <c r="H1" s="48"/>
      <c r="I1" s="32"/>
      <c r="J1" s="32"/>
      <c r="K1" s="9" t="s">
        <v>108</v>
      </c>
    </row>
    <row r="2" spans="1:34" ht="22.5" customHeight="1" thickBot="1">
      <c r="A2" s="919" t="s">
        <v>243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</row>
    <row r="3" spans="1:34" s="191" customFormat="1" ht="9.75" customHeight="1">
      <c r="A3" s="929" t="s">
        <v>71</v>
      </c>
      <c r="B3" s="913" t="s">
        <v>75</v>
      </c>
      <c r="C3" s="937" t="s">
        <v>38</v>
      </c>
      <c r="D3" s="939" t="s">
        <v>23</v>
      </c>
      <c r="E3" s="936" t="s">
        <v>54</v>
      </c>
      <c r="F3" s="927"/>
      <c r="G3" s="928"/>
      <c r="H3" s="932" t="s">
        <v>68</v>
      </c>
      <c r="I3" s="934" t="s">
        <v>106</v>
      </c>
      <c r="J3" s="915" t="s">
        <v>22</v>
      </c>
      <c r="K3" s="925" t="s">
        <v>70</v>
      </c>
      <c r="L3" s="920" t="s">
        <v>69</v>
      </c>
      <c r="M3" s="481"/>
      <c r="N3" s="481"/>
      <c r="O3" s="481"/>
      <c r="P3" s="481"/>
      <c r="Q3" s="481"/>
      <c r="R3" s="481"/>
      <c r="S3" s="481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</row>
    <row r="4" spans="1:34" s="191" customFormat="1" ht="23.25" customHeight="1" thickBot="1">
      <c r="A4" s="930"/>
      <c r="B4" s="931"/>
      <c r="C4" s="938"/>
      <c r="D4" s="940"/>
      <c r="E4" s="49" t="s">
        <v>55</v>
      </c>
      <c r="F4" s="31" t="s">
        <v>56</v>
      </c>
      <c r="G4" s="385" t="s">
        <v>116</v>
      </c>
      <c r="H4" s="933"/>
      <c r="I4" s="935"/>
      <c r="J4" s="916"/>
      <c r="K4" s="926"/>
      <c r="L4" s="920"/>
      <c r="M4" s="481"/>
      <c r="N4" s="513" t="s">
        <v>57</v>
      </c>
      <c r="O4" s="513" t="s">
        <v>58</v>
      </c>
      <c r="P4" s="513" t="s">
        <v>73</v>
      </c>
      <c r="Q4" s="514"/>
      <c r="R4" s="481"/>
      <c r="S4" s="481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4" ht="13.5" customHeight="1">
      <c r="A5" s="518" t="str">
        <f>IF(COUNTA(歯医師!A6)&gt;=1,歯医師!A6,"")</f>
        <v/>
      </c>
      <c r="B5" s="495" t="str">
        <f>IF(COUNTA(歯医師!B6)&gt;=1,歯医師!B6,"")</f>
        <v/>
      </c>
      <c r="C5" s="519" t="str">
        <f>IF(COUNTA(歯医師!C6)&gt;=1,歯医師!C6,"")</f>
        <v/>
      </c>
      <c r="D5" s="519" t="str">
        <f>IF(COUNTA(歯医師!D6)&gt;=1,歯医師!D6,"")</f>
        <v/>
      </c>
      <c r="E5" s="507">
        <f>SUM(歯医師!F6:L6)</f>
        <v>0</v>
      </c>
      <c r="F5" s="278">
        <f>SUM(歯医師!M6:S6)</f>
        <v>0</v>
      </c>
      <c r="G5" s="196">
        <f t="shared" ref="G5" si="0">E5+F5/2</f>
        <v>0</v>
      </c>
      <c r="H5" s="203" t="str">
        <f>IF(G5&lt;基本!$B$9,"非常勤","常勤")</f>
        <v>非常勤</v>
      </c>
      <c r="I5" s="502">
        <f>IF(H5="非常勤",G5/基本!$B$9,1)</f>
        <v>0</v>
      </c>
      <c r="J5" s="203" t="e">
        <f>IF(DAYS360(L5,メイン!$N$3)&lt;500,"新"," ")</f>
        <v>#VALUE!</v>
      </c>
      <c r="K5" s="291"/>
      <c r="L5" s="515" t="str">
        <f>IF(COUNTA(歯医師!E6)&gt;=1,歯医師!E6,"")</f>
        <v/>
      </c>
      <c r="N5" s="516">
        <f>COUNTIF(H5:H118,"常勤")</f>
        <v>0</v>
      </c>
      <c r="O5" s="516">
        <f>COUNTA(B5:B60)-COUNTBLANK(B5:B60)-N5</f>
        <v>0</v>
      </c>
      <c r="P5" s="420">
        <f>SUM(I5:I118)-N5</f>
        <v>0</v>
      </c>
      <c r="Q5" s="420">
        <f>SUM(I5:I120)</f>
        <v>0</v>
      </c>
    </row>
    <row r="6" spans="1:34" ht="13.5" customHeight="1">
      <c r="A6" s="448" t="str">
        <f>IF(COUNTA(歯医師!A7)&gt;=1,歯医師!A7,"")</f>
        <v/>
      </c>
      <c r="B6" s="423" t="str">
        <f>IF(COUNTA(歯医師!B7)&gt;=1,歯医師!B7,"")</f>
        <v/>
      </c>
      <c r="C6" s="485" t="str">
        <f>IF(COUNTA(歯医師!C7)&gt;=1,歯医師!C7,"")</f>
        <v/>
      </c>
      <c r="D6" s="485" t="str">
        <f>IF(COUNTA(歯医師!D7)&gt;=1,歯医師!D7,"")</f>
        <v/>
      </c>
      <c r="E6" s="507">
        <f>SUM(歯医師!F7:L7)</f>
        <v>0</v>
      </c>
      <c r="F6" s="278">
        <f>SUM(歯医師!M7:S7)</f>
        <v>0</v>
      </c>
      <c r="G6" s="196">
        <f t="shared" ref="G6:G60" si="1">E6+F6/2</f>
        <v>0</v>
      </c>
      <c r="H6" s="203" t="str">
        <f>IF(G6&lt;基本!$B$9,"非常勤","常勤")</f>
        <v>非常勤</v>
      </c>
      <c r="I6" s="502">
        <f>IF(H6="非常勤",G6/基本!$B$9,1)</f>
        <v>0</v>
      </c>
      <c r="J6" s="203" t="e">
        <f>IF(DAYS360(L6,メイン!$N$3)&lt;500,"新"," ")</f>
        <v>#VALUE!</v>
      </c>
      <c r="K6" s="291"/>
      <c r="L6" s="515" t="str">
        <f>IF(COUNTA(歯医師!E7)&gt;=1,歯医師!E7,"")</f>
        <v/>
      </c>
    </row>
    <row r="7" spans="1:34" ht="13.5" customHeight="1">
      <c r="A7" s="448" t="str">
        <f>IF(COUNTA(歯医師!A8)&gt;=1,歯医師!A8,"")</f>
        <v/>
      </c>
      <c r="B7" s="423" t="str">
        <f>IF(COUNTA(歯医師!B8)&gt;=1,歯医師!B8,"")</f>
        <v/>
      </c>
      <c r="C7" s="485" t="str">
        <f>IF(COUNTA(歯医師!C8)&gt;=1,歯医師!C8,"")</f>
        <v/>
      </c>
      <c r="D7" s="485" t="str">
        <f>IF(COUNTA(歯医師!D8)&gt;=1,歯医師!D8,"")</f>
        <v/>
      </c>
      <c r="E7" s="507">
        <f>SUM(歯医師!F8:L8)</f>
        <v>0</v>
      </c>
      <c r="F7" s="278">
        <f>SUM(歯医師!M8:S8)</f>
        <v>0</v>
      </c>
      <c r="G7" s="196">
        <f t="shared" si="1"/>
        <v>0</v>
      </c>
      <c r="H7" s="203" t="str">
        <f>IF(G7&lt;基本!$B$9,"非常勤","常勤")</f>
        <v>非常勤</v>
      </c>
      <c r="I7" s="502">
        <f>IF(H7="非常勤",G7/基本!$B$9,1)</f>
        <v>0</v>
      </c>
      <c r="J7" s="203" t="e">
        <f>IF(DAYS360(L7,メイン!$N$3)&lt;500,"新"," ")</f>
        <v>#VALUE!</v>
      </c>
      <c r="K7" s="291"/>
      <c r="L7" s="515" t="str">
        <f>IF(COUNTA(歯医師!E8)&gt;=1,歯医師!E8,"")</f>
        <v/>
      </c>
    </row>
    <row r="8" spans="1:34" ht="13.5" customHeight="1">
      <c r="A8" s="448" t="str">
        <f>IF(COUNTA(歯医師!A9)&gt;=1,歯医師!A9,"")</f>
        <v/>
      </c>
      <c r="B8" s="423" t="str">
        <f>IF(COUNTA(歯医師!B9)&gt;=1,歯医師!B9,"")</f>
        <v/>
      </c>
      <c r="C8" s="485" t="str">
        <f>IF(COUNTA(歯医師!C9)&gt;=1,歯医師!C9,"")</f>
        <v/>
      </c>
      <c r="D8" s="485" t="str">
        <f>IF(COUNTA(歯医師!D9)&gt;=1,歯医師!D9,"")</f>
        <v/>
      </c>
      <c r="E8" s="507">
        <f>SUM(歯医師!F9:L9)</f>
        <v>0</v>
      </c>
      <c r="F8" s="278">
        <f>SUM(歯医師!M9:S9)</f>
        <v>0</v>
      </c>
      <c r="G8" s="196">
        <f t="shared" si="1"/>
        <v>0</v>
      </c>
      <c r="H8" s="203" t="str">
        <f>IF(G8&lt;基本!$B$9,"非常勤","常勤")</f>
        <v>非常勤</v>
      </c>
      <c r="I8" s="502">
        <f>IF(H8="非常勤",G8/基本!$B$9,1)</f>
        <v>0</v>
      </c>
      <c r="J8" s="203" t="e">
        <f>IF(DAYS360(L8,メイン!$N$3)&lt;500,"新"," ")</f>
        <v>#VALUE!</v>
      </c>
      <c r="K8" s="291"/>
      <c r="L8" s="515" t="str">
        <f>IF(COUNTA(歯医師!E9)&gt;=1,歯医師!E9,"")</f>
        <v/>
      </c>
    </row>
    <row r="9" spans="1:34" ht="13.5" customHeight="1">
      <c r="A9" s="448" t="str">
        <f>IF(COUNTA(歯医師!A10)&gt;=1,歯医師!A10,"")</f>
        <v/>
      </c>
      <c r="B9" s="423" t="str">
        <f>IF(COUNTA(歯医師!B10)&gt;=1,歯医師!B10,"")</f>
        <v/>
      </c>
      <c r="C9" s="485" t="str">
        <f>IF(COUNTA(歯医師!C10)&gt;=1,歯医師!C10,"")</f>
        <v/>
      </c>
      <c r="D9" s="485" t="str">
        <f>IF(COUNTA(歯医師!D10)&gt;=1,歯医師!D10,"")</f>
        <v/>
      </c>
      <c r="E9" s="507">
        <f>SUM(歯医師!F10:L10)</f>
        <v>0</v>
      </c>
      <c r="F9" s="278">
        <f>SUM(歯医師!M10:S10)</f>
        <v>0</v>
      </c>
      <c r="G9" s="196">
        <f t="shared" si="1"/>
        <v>0</v>
      </c>
      <c r="H9" s="203" t="str">
        <f>IF(G9&lt;基本!$B$9,"非常勤","常勤")</f>
        <v>非常勤</v>
      </c>
      <c r="I9" s="502">
        <f>IF(H9="非常勤",G9/基本!$B$9,1)</f>
        <v>0</v>
      </c>
      <c r="J9" s="203" t="e">
        <f>IF(DAYS360(L9,メイン!$N$3)&lt;500,"新"," ")</f>
        <v>#VALUE!</v>
      </c>
      <c r="K9" s="291"/>
      <c r="L9" s="515" t="str">
        <f>IF(COUNTA(歯医師!E10)&gt;=1,歯医師!E10,"")</f>
        <v/>
      </c>
    </row>
    <row r="10" spans="1:34" ht="13.5" customHeight="1">
      <c r="A10" s="448" t="str">
        <f>IF(COUNTA(歯医師!A11)&gt;=1,歯医師!A11,"")</f>
        <v/>
      </c>
      <c r="B10" s="423" t="str">
        <f>IF(COUNTA(歯医師!B11)&gt;=1,歯医師!B11,"")</f>
        <v/>
      </c>
      <c r="C10" s="485" t="str">
        <f>IF(COUNTA(歯医師!C11)&gt;=1,歯医師!C11,"")</f>
        <v/>
      </c>
      <c r="D10" s="485" t="str">
        <f>IF(COUNTA(歯医師!D11)&gt;=1,歯医師!D11,"")</f>
        <v/>
      </c>
      <c r="E10" s="507">
        <f>SUM(歯医師!F11:L11)</f>
        <v>0</v>
      </c>
      <c r="F10" s="278">
        <f>SUM(歯医師!M11:S11)</f>
        <v>0</v>
      </c>
      <c r="G10" s="196">
        <f t="shared" si="1"/>
        <v>0</v>
      </c>
      <c r="H10" s="203" t="str">
        <f>IF(G10&lt;基本!$B$9,"非常勤","常勤")</f>
        <v>非常勤</v>
      </c>
      <c r="I10" s="502">
        <f>IF(H10="非常勤",G10/基本!$B$9,1)</f>
        <v>0</v>
      </c>
      <c r="J10" s="203" t="e">
        <f>IF(DAYS360(L10,メイン!$N$3)&lt;500,"新"," ")</f>
        <v>#VALUE!</v>
      </c>
      <c r="K10" s="291"/>
      <c r="L10" s="515" t="str">
        <f>IF(COUNTA(歯医師!E11)&gt;=1,歯医師!E11,"")</f>
        <v/>
      </c>
    </row>
    <row r="11" spans="1:34" ht="13.5" customHeight="1">
      <c r="A11" s="448" t="str">
        <f>IF(COUNTA(歯医師!A12)&gt;=1,歯医師!A12,"")</f>
        <v/>
      </c>
      <c r="B11" s="423" t="str">
        <f>IF(COUNTA(歯医師!B12)&gt;=1,歯医師!B12,"")</f>
        <v/>
      </c>
      <c r="C11" s="485" t="str">
        <f>IF(COUNTA(歯医師!C12)&gt;=1,歯医師!C12,"")</f>
        <v/>
      </c>
      <c r="D11" s="485" t="str">
        <f>IF(COUNTA(歯医師!D12)&gt;=1,歯医師!D12,"")</f>
        <v/>
      </c>
      <c r="E11" s="507">
        <f>SUM(歯医師!F12:L12)</f>
        <v>0</v>
      </c>
      <c r="F11" s="278">
        <f>SUM(歯医師!M12:S12)</f>
        <v>0</v>
      </c>
      <c r="G11" s="196">
        <f t="shared" si="1"/>
        <v>0</v>
      </c>
      <c r="H11" s="203" t="str">
        <f>IF(G11&lt;基本!$B$9,"非常勤","常勤")</f>
        <v>非常勤</v>
      </c>
      <c r="I11" s="502">
        <f>IF(H11="非常勤",G11/基本!$B$9,1)</f>
        <v>0</v>
      </c>
      <c r="J11" s="203" t="e">
        <f>IF(DAYS360(L11,メイン!$N$3)&lt;500,"新"," ")</f>
        <v>#VALUE!</v>
      </c>
      <c r="K11" s="291"/>
      <c r="L11" s="515" t="str">
        <f>IF(COUNTA(歯医師!E12)&gt;=1,歯医師!E12,"")</f>
        <v/>
      </c>
    </row>
    <row r="12" spans="1:34" ht="13.5" customHeight="1">
      <c r="A12" s="448" t="str">
        <f>IF(COUNTA(歯医師!A13)&gt;=1,歯医師!A13,"")</f>
        <v/>
      </c>
      <c r="B12" s="423" t="str">
        <f>IF(COUNTA(歯医師!B13)&gt;=1,歯医師!B13,"")</f>
        <v/>
      </c>
      <c r="C12" s="485" t="str">
        <f>IF(COUNTA(歯医師!C13)&gt;=1,歯医師!C13,"")</f>
        <v/>
      </c>
      <c r="D12" s="485" t="str">
        <f>IF(COUNTA(歯医師!D13)&gt;=1,歯医師!D13,"")</f>
        <v/>
      </c>
      <c r="E12" s="507">
        <f>SUM(歯医師!F13:L13)</f>
        <v>0</v>
      </c>
      <c r="F12" s="278">
        <f>SUM(歯医師!M13:S13)</f>
        <v>0</v>
      </c>
      <c r="G12" s="196">
        <f t="shared" si="1"/>
        <v>0</v>
      </c>
      <c r="H12" s="203" t="str">
        <f>IF(G12&lt;基本!$B$9,"非常勤","常勤")</f>
        <v>非常勤</v>
      </c>
      <c r="I12" s="502">
        <f>IF(H12="非常勤",G12/基本!$B$9,1)</f>
        <v>0</v>
      </c>
      <c r="J12" s="203" t="e">
        <f>IF(DAYS360(L12,メイン!$N$3)&lt;500,"新"," ")</f>
        <v>#VALUE!</v>
      </c>
      <c r="K12" s="291"/>
      <c r="L12" s="515" t="str">
        <f>IF(COUNTA(歯医師!E13)&gt;=1,歯医師!E13,"")</f>
        <v/>
      </c>
    </row>
    <row r="13" spans="1:34" ht="13.5" customHeight="1">
      <c r="A13" s="448" t="str">
        <f>IF(COUNTA(歯医師!A14)&gt;=1,歯医師!A14,"")</f>
        <v/>
      </c>
      <c r="B13" s="423" t="str">
        <f>IF(COUNTA(歯医師!B14)&gt;=1,歯医師!B14,"")</f>
        <v/>
      </c>
      <c r="C13" s="485" t="str">
        <f>IF(COUNTA(歯医師!C14)&gt;=1,歯医師!C14,"")</f>
        <v/>
      </c>
      <c r="D13" s="485" t="str">
        <f>IF(COUNTA(歯医師!D14)&gt;=1,歯医師!D14,"")</f>
        <v/>
      </c>
      <c r="E13" s="507">
        <f>SUM(歯医師!F14:L14)</f>
        <v>0</v>
      </c>
      <c r="F13" s="278">
        <f>SUM(歯医師!M14:S14)</f>
        <v>0</v>
      </c>
      <c r="G13" s="196">
        <f t="shared" si="1"/>
        <v>0</v>
      </c>
      <c r="H13" s="203" t="str">
        <f>IF(G13&lt;基本!$B$9,"非常勤","常勤")</f>
        <v>非常勤</v>
      </c>
      <c r="I13" s="502">
        <f>IF(H13="非常勤",G13/基本!$B$9,1)</f>
        <v>0</v>
      </c>
      <c r="J13" s="203" t="e">
        <f>IF(DAYS360(L13,メイン!$N$3)&lt;500,"新"," ")</f>
        <v>#VALUE!</v>
      </c>
      <c r="K13" s="291"/>
      <c r="L13" s="515" t="str">
        <f>IF(COUNTA(歯医師!E14)&gt;=1,歯医師!E14,"")</f>
        <v/>
      </c>
    </row>
    <row r="14" spans="1:34" ht="13.5" customHeight="1">
      <c r="A14" s="448" t="str">
        <f>IF(COUNTA(歯医師!A15)&gt;=1,歯医師!A15,"")</f>
        <v/>
      </c>
      <c r="B14" s="423" t="str">
        <f>IF(COUNTA(歯医師!B15)&gt;=1,歯医師!B15,"")</f>
        <v/>
      </c>
      <c r="C14" s="485" t="str">
        <f>IF(COUNTA(歯医師!C15)&gt;=1,歯医師!C15,"")</f>
        <v/>
      </c>
      <c r="D14" s="485" t="str">
        <f>IF(COUNTA(歯医師!D15)&gt;=1,歯医師!D15,"")</f>
        <v/>
      </c>
      <c r="E14" s="507">
        <f>SUM(歯医師!F15:L15)</f>
        <v>0</v>
      </c>
      <c r="F14" s="278">
        <f>SUM(歯医師!M15:S15)</f>
        <v>0</v>
      </c>
      <c r="G14" s="196">
        <f t="shared" si="1"/>
        <v>0</v>
      </c>
      <c r="H14" s="203" t="str">
        <f>IF(G14&lt;基本!$B$9,"非常勤","常勤")</f>
        <v>非常勤</v>
      </c>
      <c r="I14" s="502">
        <f>IF(H14="非常勤",G14/基本!$B$9,1)</f>
        <v>0</v>
      </c>
      <c r="J14" s="203" t="e">
        <f>IF(DAYS360(L14,メイン!$N$3)&lt;500,"新"," ")</f>
        <v>#VALUE!</v>
      </c>
      <c r="K14" s="291"/>
      <c r="L14" s="515" t="str">
        <f>IF(COUNTA(歯医師!E15)&gt;=1,歯医師!E15,"")</f>
        <v/>
      </c>
    </row>
    <row r="15" spans="1:34" ht="13.5" customHeight="1">
      <c r="A15" s="448" t="str">
        <f>IF(COUNTA(歯医師!A16)&gt;=1,歯医師!A16,"")</f>
        <v/>
      </c>
      <c r="B15" s="423" t="str">
        <f>IF(COUNTA(歯医師!B16)&gt;=1,歯医師!B16,"")</f>
        <v/>
      </c>
      <c r="C15" s="485" t="str">
        <f>IF(COUNTA(歯医師!C16)&gt;=1,歯医師!C16,"")</f>
        <v/>
      </c>
      <c r="D15" s="485" t="str">
        <f>IF(COUNTA(歯医師!D16)&gt;=1,歯医師!D16,"")</f>
        <v/>
      </c>
      <c r="E15" s="507">
        <f>SUM(歯医師!F16:L16)</f>
        <v>0</v>
      </c>
      <c r="F15" s="278">
        <f>SUM(歯医師!M16:S16)</f>
        <v>0</v>
      </c>
      <c r="G15" s="196">
        <f t="shared" si="1"/>
        <v>0</v>
      </c>
      <c r="H15" s="203" t="str">
        <f>IF(G15&lt;基本!$B$9,"非常勤","常勤")</f>
        <v>非常勤</v>
      </c>
      <c r="I15" s="502">
        <f>IF(H15="非常勤",G15/基本!$B$9,1)</f>
        <v>0</v>
      </c>
      <c r="J15" s="203" t="e">
        <f>IF(DAYS360(L15,メイン!$N$3)&lt;500,"新"," ")</f>
        <v>#VALUE!</v>
      </c>
      <c r="K15" s="291"/>
      <c r="L15" s="515" t="str">
        <f>IF(COUNTA(歯医師!E16)&gt;=1,歯医師!E16,"")</f>
        <v/>
      </c>
    </row>
    <row r="16" spans="1:34" ht="13.5" customHeight="1">
      <c r="A16" s="448" t="str">
        <f>IF(COUNTA(歯医師!A17)&gt;=1,歯医師!A17,"")</f>
        <v/>
      </c>
      <c r="B16" s="423" t="str">
        <f>IF(COUNTA(歯医師!B17)&gt;=1,歯医師!B17,"")</f>
        <v/>
      </c>
      <c r="C16" s="485" t="str">
        <f>IF(COUNTA(歯医師!C17)&gt;=1,歯医師!C17,"")</f>
        <v/>
      </c>
      <c r="D16" s="485" t="str">
        <f>IF(COUNTA(歯医師!D17)&gt;=1,歯医師!D17,"")</f>
        <v/>
      </c>
      <c r="E16" s="507">
        <f>SUM(歯医師!F17:L17)</f>
        <v>0</v>
      </c>
      <c r="F16" s="278">
        <f>SUM(歯医師!M17:S17)</f>
        <v>0</v>
      </c>
      <c r="G16" s="196">
        <f t="shared" si="1"/>
        <v>0</v>
      </c>
      <c r="H16" s="203" t="str">
        <f>IF(G16&lt;基本!$B$9,"非常勤","常勤")</f>
        <v>非常勤</v>
      </c>
      <c r="I16" s="502">
        <f>IF(H16="非常勤",G16/基本!$B$9,1)</f>
        <v>0</v>
      </c>
      <c r="J16" s="203" t="e">
        <f>IF(DAYS360(L16,メイン!$N$3)&lt;500,"新"," ")</f>
        <v>#VALUE!</v>
      </c>
      <c r="K16" s="291"/>
      <c r="L16" s="515" t="str">
        <f>IF(COUNTA(歯医師!E17)&gt;=1,歯医師!E17,"")</f>
        <v/>
      </c>
    </row>
    <row r="17" spans="1:12" ht="13.5" customHeight="1">
      <c r="A17" s="448" t="str">
        <f>IF(COUNTA(歯医師!A18)&gt;=1,歯医師!A18,"")</f>
        <v/>
      </c>
      <c r="B17" s="423" t="str">
        <f>IF(COUNTA(歯医師!B18)&gt;=1,歯医師!B18,"")</f>
        <v/>
      </c>
      <c r="C17" s="485" t="str">
        <f>IF(COUNTA(歯医師!C18)&gt;=1,歯医師!C18,"")</f>
        <v/>
      </c>
      <c r="D17" s="485" t="str">
        <f>IF(COUNTA(歯医師!D18)&gt;=1,歯医師!D18,"")</f>
        <v/>
      </c>
      <c r="E17" s="507">
        <f>SUM(歯医師!F18:L18)</f>
        <v>0</v>
      </c>
      <c r="F17" s="278">
        <f>SUM(歯医師!M18:S18)</f>
        <v>0</v>
      </c>
      <c r="G17" s="196">
        <f t="shared" si="1"/>
        <v>0</v>
      </c>
      <c r="H17" s="203" t="str">
        <f>IF(G17&lt;基本!$B$9,"非常勤","常勤")</f>
        <v>非常勤</v>
      </c>
      <c r="I17" s="502">
        <f>IF(H17="非常勤",G17/基本!$B$9,1)</f>
        <v>0</v>
      </c>
      <c r="J17" s="203" t="e">
        <f>IF(DAYS360(L17,メイン!$N$3)&lt;500,"新"," ")</f>
        <v>#VALUE!</v>
      </c>
      <c r="K17" s="291"/>
      <c r="L17" s="515" t="str">
        <f>IF(COUNTA(歯医師!E18)&gt;=1,歯医師!E18,"")</f>
        <v/>
      </c>
    </row>
    <row r="18" spans="1:12" ht="13.5" customHeight="1">
      <c r="A18" s="448" t="str">
        <f>IF(COUNTA(歯医師!A19)&gt;=1,歯医師!A19,"")</f>
        <v/>
      </c>
      <c r="B18" s="423" t="str">
        <f>IF(COUNTA(歯医師!B19)&gt;=1,歯医師!B19,"")</f>
        <v/>
      </c>
      <c r="C18" s="485" t="str">
        <f>IF(COUNTA(歯医師!C19)&gt;=1,歯医師!C19,"")</f>
        <v/>
      </c>
      <c r="D18" s="485" t="str">
        <f>IF(COUNTA(歯医師!D19)&gt;=1,歯医師!D19,"")</f>
        <v/>
      </c>
      <c r="E18" s="507">
        <f>SUM(歯医師!F19:L19)</f>
        <v>0</v>
      </c>
      <c r="F18" s="278">
        <f>SUM(歯医師!M19:S19)</f>
        <v>0</v>
      </c>
      <c r="G18" s="196">
        <f t="shared" si="1"/>
        <v>0</v>
      </c>
      <c r="H18" s="203" t="str">
        <f>IF(G18&lt;基本!$B$9,"非常勤","常勤")</f>
        <v>非常勤</v>
      </c>
      <c r="I18" s="502">
        <f>IF(H18="非常勤",G18/基本!$B$9,1)</f>
        <v>0</v>
      </c>
      <c r="J18" s="203" t="e">
        <f>IF(DAYS360(L18,メイン!$N$3)&lt;500,"新"," ")</f>
        <v>#VALUE!</v>
      </c>
      <c r="K18" s="291"/>
      <c r="L18" s="515" t="str">
        <f>IF(COUNTA(歯医師!E19)&gt;=1,歯医師!E19,"")</f>
        <v/>
      </c>
    </row>
    <row r="19" spans="1:12" ht="13.5" customHeight="1">
      <c r="A19" s="448" t="str">
        <f>IF(COUNTA(歯医師!A20)&gt;=1,歯医師!A20,"")</f>
        <v/>
      </c>
      <c r="B19" s="423" t="str">
        <f>IF(COUNTA(歯医師!B20)&gt;=1,歯医師!B20,"")</f>
        <v/>
      </c>
      <c r="C19" s="485" t="str">
        <f>IF(COUNTA(歯医師!C20)&gt;=1,歯医師!C20,"")</f>
        <v/>
      </c>
      <c r="D19" s="485" t="str">
        <f>IF(COUNTA(歯医師!D20)&gt;=1,歯医師!D20,"")</f>
        <v/>
      </c>
      <c r="E19" s="507">
        <f>SUM(歯医師!F20:L20)</f>
        <v>0</v>
      </c>
      <c r="F19" s="278">
        <f>SUM(歯医師!M20:S20)</f>
        <v>0</v>
      </c>
      <c r="G19" s="196">
        <f t="shared" si="1"/>
        <v>0</v>
      </c>
      <c r="H19" s="203" t="str">
        <f>IF(G19&lt;基本!$B$9,"非常勤","常勤")</f>
        <v>非常勤</v>
      </c>
      <c r="I19" s="502">
        <f>IF(H19="非常勤",G19/基本!$B$9,1)</f>
        <v>0</v>
      </c>
      <c r="J19" s="203" t="e">
        <f>IF(DAYS360(L19,メイン!$N$3)&lt;500,"新"," ")</f>
        <v>#VALUE!</v>
      </c>
      <c r="K19" s="291"/>
      <c r="L19" s="515" t="str">
        <f>IF(COUNTA(歯医師!E20)&gt;=1,歯医師!E20,"")</f>
        <v/>
      </c>
    </row>
    <row r="20" spans="1:12" ht="13.5" customHeight="1">
      <c r="A20" s="448" t="str">
        <f>IF(COUNTA(歯医師!A21)&gt;=1,歯医師!A21,"")</f>
        <v/>
      </c>
      <c r="B20" s="423" t="str">
        <f>IF(COUNTA(歯医師!B21)&gt;=1,歯医師!B21,"")</f>
        <v/>
      </c>
      <c r="C20" s="485" t="str">
        <f>IF(COUNTA(歯医師!C21)&gt;=1,歯医師!C21,"")</f>
        <v/>
      </c>
      <c r="D20" s="485" t="str">
        <f>IF(COUNTA(歯医師!D21)&gt;=1,歯医師!D21,"")</f>
        <v/>
      </c>
      <c r="E20" s="507">
        <f>SUM(歯医師!F21:L21)</f>
        <v>0</v>
      </c>
      <c r="F20" s="278">
        <f>SUM(歯医師!M21:S21)</f>
        <v>0</v>
      </c>
      <c r="G20" s="196">
        <f t="shared" si="1"/>
        <v>0</v>
      </c>
      <c r="H20" s="203" t="str">
        <f>IF(G20&lt;基本!$B$9,"非常勤","常勤")</f>
        <v>非常勤</v>
      </c>
      <c r="I20" s="502">
        <f>IF(H20="非常勤",G20/基本!$B$9,1)</f>
        <v>0</v>
      </c>
      <c r="J20" s="203" t="e">
        <f>IF(DAYS360(L20,メイン!$N$3)&lt;500,"新"," ")</f>
        <v>#VALUE!</v>
      </c>
      <c r="K20" s="291"/>
      <c r="L20" s="515" t="str">
        <f>IF(COUNTA(歯医師!E21)&gt;=1,歯医師!E21,"")</f>
        <v/>
      </c>
    </row>
    <row r="21" spans="1:12" ht="13.5" customHeight="1">
      <c r="A21" s="448" t="str">
        <f>IF(COUNTA(歯医師!A22)&gt;=1,歯医師!A22,"")</f>
        <v/>
      </c>
      <c r="B21" s="423" t="str">
        <f>IF(COUNTA(歯医師!B22)&gt;=1,歯医師!B22,"")</f>
        <v/>
      </c>
      <c r="C21" s="485" t="str">
        <f>IF(COUNTA(歯医師!C22)&gt;=1,歯医師!C22,"")</f>
        <v/>
      </c>
      <c r="D21" s="485" t="str">
        <f>IF(COUNTA(歯医師!D22)&gt;=1,歯医師!D22,"")</f>
        <v/>
      </c>
      <c r="E21" s="507">
        <f>SUM(歯医師!F22:L22)</f>
        <v>0</v>
      </c>
      <c r="F21" s="278">
        <f>SUM(歯医師!M22:S22)</f>
        <v>0</v>
      </c>
      <c r="G21" s="196">
        <f t="shared" si="1"/>
        <v>0</v>
      </c>
      <c r="H21" s="203" t="str">
        <f>IF(G21&lt;基本!$B$9,"非常勤","常勤")</f>
        <v>非常勤</v>
      </c>
      <c r="I21" s="502">
        <f>IF(H21="非常勤",G21/基本!$B$9,1)</f>
        <v>0</v>
      </c>
      <c r="J21" s="203" t="e">
        <f>IF(DAYS360(L21,メイン!$N$3)&lt;500,"新"," ")</f>
        <v>#VALUE!</v>
      </c>
      <c r="K21" s="291"/>
      <c r="L21" s="515" t="str">
        <f>IF(COUNTA(歯医師!E22)&gt;=1,歯医師!E22,"")</f>
        <v/>
      </c>
    </row>
    <row r="22" spans="1:12" ht="13.5" customHeight="1">
      <c r="A22" s="448" t="str">
        <f>IF(COUNTA(歯医師!A23)&gt;=1,歯医師!A23,"")</f>
        <v/>
      </c>
      <c r="B22" s="423" t="str">
        <f>IF(COUNTA(歯医師!B23)&gt;=1,歯医師!B23,"")</f>
        <v/>
      </c>
      <c r="C22" s="485" t="str">
        <f>IF(COUNTA(歯医師!C23)&gt;=1,歯医師!C23,"")</f>
        <v/>
      </c>
      <c r="D22" s="485" t="str">
        <f>IF(COUNTA(歯医師!D23)&gt;=1,歯医師!D23,"")</f>
        <v/>
      </c>
      <c r="E22" s="507">
        <f>SUM(歯医師!F23:L23)</f>
        <v>0</v>
      </c>
      <c r="F22" s="278">
        <f>SUM(歯医師!M23:S23)</f>
        <v>0</v>
      </c>
      <c r="G22" s="196">
        <f t="shared" si="1"/>
        <v>0</v>
      </c>
      <c r="H22" s="203" t="str">
        <f>IF(G22&lt;基本!$B$9,"非常勤","常勤")</f>
        <v>非常勤</v>
      </c>
      <c r="I22" s="502">
        <f>IF(H22="非常勤",G22/基本!$B$9,1)</f>
        <v>0</v>
      </c>
      <c r="J22" s="203" t="e">
        <f>IF(DAYS360(L22,メイン!$N$3)&lt;500,"新"," ")</f>
        <v>#VALUE!</v>
      </c>
      <c r="K22" s="291"/>
      <c r="L22" s="515" t="str">
        <f>IF(COUNTA(歯医師!E23)&gt;=1,歯医師!E23,"")</f>
        <v/>
      </c>
    </row>
    <row r="23" spans="1:12" ht="13.5" customHeight="1">
      <c r="A23" s="448" t="str">
        <f>IF(COUNTA(歯医師!A24)&gt;=1,歯医師!A24,"")</f>
        <v/>
      </c>
      <c r="B23" s="423" t="str">
        <f>IF(COUNTA(歯医師!B24)&gt;=1,歯医師!B24,"")</f>
        <v/>
      </c>
      <c r="C23" s="485" t="str">
        <f>IF(COUNTA(歯医師!C24)&gt;=1,歯医師!C24,"")</f>
        <v/>
      </c>
      <c r="D23" s="485" t="str">
        <f>IF(COUNTA(歯医師!D24)&gt;=1,歯医師!D24,"")</f>
        <v/>
      </c>
      <c r="E23" s="507">
        <f>SUM(歯医師!F24:L24)</f>
        <v>0</v>
      </c>
      <c r="F23" s="278">
        <f>SUM(歯医師!M24:S24)</f>
        <v>0</v>
      </c>
      <c r="G23" s="196">
        <f t="shared" si="1"/>
        <v>0</v>
      </c>
      <c r="H23" s="203" t="str">
        <f>IF(G23&lt;基本!$B$9,"非常勤","常勤")</f>
        <v>非常勤</v>
      </c>
      <c r="I23" s="502">
        <f>IF(H23="非常勤",G23/基本!$B$9,1)</f>
        <v>0</v>
      </c>
      <c r="J23" s="203" t="e">
        <f>IF(DAYS360(L23,メイン!$N$3)&lt;500,"新"," ")</f>
        <v>#VALUE!</v>
      </c>
      <c r="K23" s="291"/>
      <c r="L23" s="515" t="str">
        <f>IF(COUNTA(歯医師!E24)&gt;=1,歯医師!E24,"")</f>
        <v/>
      </c>
    </row>
    <row r="24" spans="1:12" ht="13.5" customHeight="1">
      <c r="A24" s="448" t="str">
        <f>IF(COUNTA(歯医師!A25)&gt;=1,歯医師!A25,"")</f>
        <v/>
      </c>
      <c r="B24" s="423" t="str">
        <f>IF(COUNTA(歯医師!B25)&gt;=1,歯医師!B25,"")</f>
        <v/>
      </c>
      <c r="C24" s="485" t="str">
        <f>IF(COUNTA(歯医師!C25)&gt;=1,歯医師!C25,"")</f>
        <v/>
      </c>
      <c r="D24" s="485" t="str">
        <f>IF(COUNTA(歯医師!D25)&gt;=1,歯医師!D25,"")</f>
        <v/>
      </c>
      <c r="E24" s="507">
        <f>SUM(歯医師!F25:L25)</f>
        <v>0</v>
      </c>
      <c r="F24" s="278">
        <f>SUM(歯医師!M25:S25)</f>
        <v>0</v>
      </c>
      <c r="G24" s="196">
        <f t="shared" si="1"/>
        <v>0</v>
      </c>
      <c r="H24" s="203" t="str">
        <f>IF(G24&lt;基本!$B$9,"非常勤","常勤")</f>
        <v>非常勤</v>
      </c>
      <c r="I24" s="502">
        <f>IF(H24="非常勤",G24/基本!$B$9,1)</f>
        <v>0</v>
      </c>
      <c r="J24" s="203" t="e">
        <f>IF(DAYS360(L24,メイン!$N$3)&lt;500,"新"," ")</f>
        <v>#VALUE!</v>
      </c>
      <c r="K24" s="291"/>
      <c r="L24" s="515" t="str">
        <f>IF(COUNTA(歯医師!E25)&gt;=1,歯医師!E25,"")</f>
        <v/>
      </c>
    </row>
    <row r="25" spans="1:12" ht="13.5" customHeight="1">
      <c r="A25" s="448" t="str">
        <f>IF(COUNTA(歯医師!A26)&gt;=1,歯医師!A26,"")</f>
        <v/>
      </c>
      <c r="B25" s="423" t="str">
        <f>IF(COUNTA(歯医師!B26)&gt;=1,歯医師!B26,"")</f>
        <v/>
      </c>
      <c r="C25" s="485" t="str">
        <f>IF(COUNTA(歯医師!C26)&gt;=1,歯医師!C26,"")</f>
        <v/>
      </c>
      <c r="D25" s="485" t="str">
        <f>IF(COUNTA(歯医師!D26)&gt;=1,歯医師!D26,"")</f>
        <v/>
      </c>
      <c r="E25" s="507">
        <f>SUM(歯医師!F26:L26)</f>
        <v>0</v>
      </c>
      <c r="F25" s="278">
        <f>SUM(歯医師!M26:S26)</f>
        <v>0</v>
      </c>
      <c r="G25" s="196">
        <f t="shared" si="1"/>
        <v>0</v>
      </c>
      <c r="H25" s="203" t="str">
        <f>IF(G25&lt;基本!$B$9,"非常勤","常勤")</f>
        <v>非常勤</v>
      </c>
      <c r="I25" s="502">
        <f>IF(H25="非常勤",G25/基本!$B$9,1)</f>
        <v>0</v>
      </c>
      <c r="J25" s="203" t="e">
        <f>IF(DAYS360(L25,メイン!$N$3)&lt;500,"新"," ")</f>
        <v>#VALUE!</v>
      </c>
      <c r="K25" s="291"/>
      <c r="L25" s="515" t="str">
        <f>IF(COUNTA(歯医師!E26)&gt;=1,歯医師!E26,"")</f>
        <v/>
      </c>
    </row>
    <row r="26" spans="1:12" ht="13.5" customHeight="1">
      <c r="A26" s="448" t="str">
        <f>IF(COUNTA(歯医師!A27)&gt;=1,歯医師!A27,"")</f>
        <v/>
      </c>
      <c r="B26" s="423" t="str">
        <f>IF(COUNTA(歯医師!B27)&gt;=1,歯医師!B27,"")</f>
        <v/>
      </c>
      <c r="C26" s="485" t="str">
        <f>IF(COUNTA(歯医師!C27)&gt;=1,歯医師!C27,"")</f>
        <v/>
      </c>
      <c r="D26" s="485" t="str">
        <f>IF(COUNTA(歯医師!D27)&gt;=1,歯医師!D27,"")</f>
        <v/>
      </c>
      <c r="E26" s="507">
        <f>SUM(歯医師!F27:L27)</f>
        <v>0</v>
      </c>
      <c r="F26" s="278">
        <f>SUM(歯医師!M27:S27)</f>
        <v>0</v>
      </c>
      <c r="G26" s="196">
        <f t="shared" si="1"/>
        <v>0</v>
      </c>
      <c r="H26" s="203" t="str">
        <f>IF(G26&lt;基本!$B$9,"非常勤","常勤")</f>
        <v>非常勤</v>
      </c>
      <c r="I26" s="502">
        <f>IF(H26="非常勤",G26/基本!$B$9,1)</f>
        <v>0</v>
      </c>
      <c r="J26" s="203" t="e">
        <f>IF(DAYS360(L26,メイン!$N$3)&lt;500,"新"," ")</f>
        <v>#VALUE!</v>
      </c>
      <c r="K26" s="291"/>
      <c r="L26" s="515" t="str">
        <f>IF(COUNTA(歯医師!E27)&gt;=1,歯医師!E27,"")</f>
        <v/>
      </c>
    </row>
    <row r="27" spans="1:12" ht="13.5" customHeight="1">
      <c r="A27" s="448" t="str">
        <f>IF(COUNTA(歯医師!A28)&gt;=1,歯医師!A28,"")</f>
        <v/>
      </c>
      <c r="B27" s="423" t="str">
        <f>IF(COUNTA(歯医師!B28)&gt;=1,歯医師!B28,"")</f>
        <v/>
      </c>
      <c r="C27" s="485" t="str">
        <f>IF(COUNTA(歯医師!C28)&gt;=1,歯医師!C28,"")</f>
        <v/>
      </c>
      <c r="D27" s="485" t="str">
        <f>IF(COUNTA(歯医師!D28)&gt;=1,歯医師!D28,"")</f>
        <v/>
      </c>
      <c r="E27" s="507">
        <f>SUM(歯医師!F28:L28)</f>
        <v>0</v>
      </c>
      <c r="F27" s="278">
        <f>SUM(歯医師!M28:S28)</f>
        <v>0</v>
      </c>
      <c r="G27" s="196">
        <f t="shared" si="1"/>
        <v>0</v>
      </c>
      <c r="H27" s="203" t="str">
        <f>IF(G27&lt;基本!$B$9,"非常勤","常勤")</f>
        <v>非常勤</v>
      </c>
      <c r="I27" s="502">
        <f>IF(H27="非常勤",G27/基本!$B$9,1)</f>
        <v>0</v>
      </c>
      <c r="J27" s="203" t="e">
        <f>IF(DAYS360(L27,メイン!$N$3)&lt;500,"新"," ")</f>
        <v>#VALUE!</v>
      </c>
      <c r="K27" s="291"/>
      <c r="L27" s="515" t="str">
        <f>IF(COUNTA(歯医師!E28)&gt;=1,歯医師!E28,"")</f>
        <v/>
      </c>
    </row>
    <row r="28" spans="1:12" ht="13.5" customHeight="1">
      <c r="A28" s="448" t="str">
        <f>IF(COUNTA(歯医師!A29)&gt;=1,歯医師!A29,"")</f>
        <v/>
      </c>
      <c r="B28" s="423" t="str">
        <f>IF(COUNTA(歯医師!B29)&gt;=1,歯医師!B29,"")</f>
        <v/>
      </c>
      <c r="C28" s="485" t="str">
        <f>IF(COUNTA(歯医師!C29)&gt;=1,歯医師!C29,"")</f>
        <v/>
      </c>
      <c r="D28" s="485" t="str">
        <f>IF(COUNTA(歯医師!D29)&gt;=1,歯医師!D29,"")</f>
        <v/>
      </c>
      <c r="E28" s="507">
        <f>SUM(歯医師!F29:L29)</f>
        <v>0</v>
      </c>
      <c r="F28" s="278">
        <f>SUM(歯医師!M29:S29)</f>
        <v>0</v>
      </c>
      <c r="G28" s="196">
        <f t="shared" si="1"/>
        <v>0</v>
      </c>
      <c r="H28" s="203" t="str">
        <f>IF(G28&lt;基本!$B$9,"非常勤","常勤")</f>
        <v>非常勤</v>
      </c>
      <c r="I28" s="502">
        <f>IF(H28="非常勤",G28/基本!$B$9,1)</f>
        <v>0</v>
      </c>
      <c r="J28" s="203" t="e">
        <f>IF(DAYS360(L28,メイン!$N$3)&lt;500,"新"," ")</f>
        <v>#VALUE!</v>
      </c>
      <c r="K28" s="291"/>
      <c r="L28" s="515" t="str">
        <f>IF(COUNTA(歯医師!E29)&gt;=1,歯医師!E29,"")</f>
        <v/>
      </c>
    </row>
    <row r="29" spans="1:12" ht="13.5" customHeight="1">
      <c r="A29" s="448" t="str">
        <f>IF(COUNTA(歯医師!A30)&gt;=1,歯医師!A30,"")</f>
        <v/>
      </c>
      <c r="B29" s="423" t="str">
        <f>IF(COUNTA(歯医師!B30)&gt;=1,歯医師!B30,"")</f>
        <v/>
      </c>
      <c r="C29" s="485" t="str">
        <f>IF(COUNTA(歯医師!C30)&gt;=1,歯医師!C30,"")</f>
        <v/>
      </c>
      <c r="D29" s="485" t="str">
        <f>IF(COUNTA(歯医師!D30)&gt;=1,歯医師!D30,"")</f>
        <v/>
      </c>
      <c r="E29" s="507">
        <f>SUM(歯医師!F30:L30)</f>
        <v>0</v>
      </c>
      <c r="F29" s="278">
        <f>SUM(歯医師!M30:S30)</f>
        <v>0</v>
      </c>
      <c r="G29" s="196">
        <f t="shared" si="1"/>
        <v>0</v>
      </c>
      <c r="H29" s="203" t="str">
        <f>IF(G29&lt;基本!$B$9,"非常勤","常勤")</f>
        <v>非常勤</v>
      </c>
      <c r="I29" s="502">
        <f>IF(H29="非常勤",G29/基本!$B$9,1)</f>
        <v>0</v>
      </c>
      <c r="J29" s="203" t="e">
        <f>IF(DAYS360(L29,メイン!$N$3)&lt;500,"新"," ")</f>
        <v>#VALUE!</v>
      </c>
      <c r="K29" s="291"/>
      <c r="L29" s="515" t="str">
        <f>IF(COUNTA(歯医師!E30)&gt;=1,歯医師!E30,"")</f>
        <v/>
      </c>
    </row>
    <row r="30" spans="1:12" ht="13.5" customHeight="1">
      <c r="A30" s="448" t="str">
        <f>IF(COUNTA(歯医師!A31)&gt;=1,歯医師!A31,"")</f>
        <v/>
      </c>
      <c r="B30" s="423" t="str">
        <f>IF(COUNTA(歯医師!B31)&gt;=1,歯医師!B31,"")</f>
        <v/>
      </c>
      <c r="C30" s="485" t="str">
        <f>IF(COUNTA(歯医師!C31)&gt;=1,歯医師!C31,"")</f>
        <v/>
      </c>
      <c r="D30" s="485" t="str">
        <f>IF(COUNTA(歯医師!D31)&gt;=1,歯医師!D31,"")</f>
        <v/>
      </c>
      <c r="E30" s="507">
        <f>SUM(歯医師!F31:L31)</f>
        <v>0</v>
      </c>
      <c r="F30" s="278">
        <f>SUM(歯医師!M31:S31)</f>
        <v>0</v>
      </c>
      <c r="G30" s="196">
        <f t="shared" si="1"/>
        <v>0</v>
      </c>
      <c r="H30" s="203" t="str">
        <f>IF(G30&lt;基本!$B$9,"非常勤","常勤")</f>
        <v>非常勤</v>
      </c>
      <c r="I30" s="502">
        <f>IF(H30="非常勤",G30/基本!$B$9,1)</f>
        <v>0</v>
      </c>
      <c r="J30" s="203" t="e">
        <f>IF(DAYS360(L30,メイン!$N$3)&lt;500,"新"," ")</f>
        <v>#VALUE!</v>
      </c>
      <c r="K30" s="291"/>
      <c r="L30" s="515" t="str">
        <f>IF(COUNTA(歯医師!E31)&gt;=1,歯医師!E31,"")</f>
        <v/>
      </c>
    </row>
    <row r="31" spans="1:12" ht="13.5" customHeight="1">
      <c r="A31" s="448" t="str">
        <f>IF(COUNTA(歯医師!A32)&gt;=1,歯医師!A32,"")</f>
        <v/>
      </c>
      <c r="B31" s="423" t="str">
        <f>IF(COUNTA(歯医師!B32)&gt;=1,歯医師!B32,"")</f>
        <v/>
      </c>
      <c r="C31" s="485" t="str">
        <f>IF(COUNTA(歯医師!C32)&gt;=1,歯医師!C32,"")</f>
        <v/>
      </c>
      <c r="D31" s="485" t="str">
        <f>IF(COUNTA(歯医師!D32)&gt;=1,歯医師!D32,"")</f>
        <v/>
      </c>
      <c r="E31" s="507">
        <f>SUM(歯医師!F32:L32)</f>
        <v>0</v>
      </c>
      <c r="F31" s="278">
        <f>SUM(歯医師!M32:S32)</f>
        <v>0</v>
      </c>
      <c r="G31" s="196">
        <f t="shared" si="1"/>
        <v>0</v>
      </c>
      <c r="H31" s="203" t="str">
        <f>IF(G31&lt;基本!$B$9,"非常勤","常勤")</f>
        <v>非常勤</v>
      </c>
      <c r="I31" s="502">
        <f>IF(H31="非常勤",G31/基本!$B$9,1)</f>
        <v>0</v>
      </c>
      <c r="J31" s="203" t="e">
        <f>IF(DAYS360(L31,メイン!$N$3)&lt;500,"新"," ")</f>
        <v>#VALUE!</v>
      </c>
      <c r="K31" s="291"/>
      <c r="L31" s="515" t="str">
        <f>IF(COUNTA(歯医師!E32)&gt;=1,歯医師!E32,"")</f>
        <v/>
      </c>
    </row>
    <row r="32" spans="1:12" ht="13.5" customHeight="1">
      <c r="A32" s="448" t="str">
        <f>IF(COUNTA(歯医師!A33)&gt;=1,歯医師!A33,"")</f>
        <v/>
      </c>
      <c r="B32" s="423" t="str">
        <f>IF(COUNTA(歯医師!B33)&gt;=1,歯医師!B33,"")</f>
        <v/>
      </c>
      <c r="C32" s="485" t="str">
        <f>IF(COUNTA(歯医師!C33)&gt;=1,歯医師!C33,"")</f>
        <v/>
      </c>
      <c r="D32" s="485" t="str">
        <f>IF(COUNTA(歯医師!D33)&gt;=1,歯医師!D33,"")</f>
        <v/>
      </c>
      <c r="E32" s="507">
        <f>SUM(歯医師!F33:L33)</f>
        <v>0</v>
      </c>
      <c r="F32" s="278">
        <f>SUM(歯医師!M33:S33)</f>
        <v>0</v>
      </c>
      <c r="G32" s="196">
        <f t="shared" si="1"/>
        <v>0</v>
      </c>
      <c r="H32" s="203" t="str">
        <f>IF(G32&lt;基本!$B$9,"非常勤","常勤")</f>
        <v>非常勤</v>
      </c>
      <c r="I32" s="502">
        <f>IF(H32="非常勤",G32/基本!$B$9,1)</f>
        <v>0</v>
      </c>
      <c r="J32" s="203" t="e">
        <f>IF(DAYS360(L32,メイン!$N$3)&lt;500,"新"," ")</f>
        <v>#VALUE!</v>
      </c>
      <c r="K32" s="291"/>
      <c r="L32" s="515" t="str">
        <f>IF(COUNTA(歯医師!E33)&gt;=1,歯医師!E33,"")</f>
        <v/>
      </c>
    </row>
    <row r="33" spans="1:12" ht="13.5" customHeight="1">
      <c r="A33" s="448" t="str">
        <f>IF(COUNTA(歯医師!A34)&gt;=1,歯医師!A34,"")</f>
        <v/>
      </c>
      <c r="B33" s="423" t="str">
        <f>IF(COUNTA(歯医師!B34)&gt;=1,歯医師!B34,"")</f>
        <v/>
      </c>
      <c r="C33" s="485" t="str">
        <f>IF(COUNTA(歯医師!C34)&gt;=1,歯医師!C34,"")</f>
        <v/>
      </c>
      <c r="D33" s="485" t="str">
        <f>IF(COUNTA(歯医師!D34)&gt;=1,歯医師!D34,"")</f>
        <v/>
      </c>
      <c r="E33" s="507">
        <f>SUM(歯医師!F34:L34)</f>
        <v>0</v>
      </c>
      <c r="F33" s="278">
        <f>SUM(歯医師!M34:S34)</f>
        <v>0</v>
      </c>
      <c r="G33" s="196">
        <f t="shared" si="1"/>
        <v>0</v>
      </c>
      <c r="H33" s="203" t="str">
        <f>IF(G33&lt;基本!$B$9,"非常勤","常勤")</f>
        <v>非常勤</v>
      </c>
      <c r="I33" s="502">
        <f>IF(H33="非常勤",G33/基本!$B$9,1)</f>
        <v>0</v>
      </c>
      <c r="J33" s="203" t="e">
        <f>IF(DAYS360(L33,メイン!$N$3)&lt;500,"新"," ")</f>
        <v>#VALUE!</v>
      </c>
      <c r="K33" s="291"/>
      <c r="L33" s="515" t="str">
        <f>IF(COUNTA(歯医師!E34)&gt;=1,歯医師!E34,"")</f>
        <v/>
      </c>
    </row>
    <row r="34" spans="1:12" ht="13.5" customHeight="1">
      <c r="A34" s="448" t="str">
        <f>IF(COUNTA(歯医師!A35)&gt;=1,歯医師!A35,"")</f>
        <v/>
      </c>
      <c r="B34" s="423" t="str">
        <f>IF(COUNTA(歯医師!B35)&gt;=1,歯医師!B35,"")</f>
        <v/>
      </c>
      <c r="C34" s="485" t="str">
        <f>IF(COUNTA(歯医師!C35)&gt;=1,歯医師!C35,"")</f>
        <v/>
      </c>
      <c r="D34" s="485" t="str">
        <f>IF(COUNTA(歯医師!D35)&gt;=1,歯医師!D35,"")</f>
        <v/>
      </c>
      <c r="E34" s="507">
        <f>SUM(歯医師!F35:L35)</f>
        <v>0</v>
      </c>
      <c r="F34" s="278">
        <f>SUM(歯医師!M35:S35)</f>
        <v>0</v>
      </c>
      <c r="G34" s="196">
        <f t="shared" si="1"/>
        <v>0</v>
      </c>
      <c r="H34" s="203" t="str">
        <f>IF(G34&lt;基本!$B$9,"非常勤","常勤")</f>
        <v>非常勤</v>
      </c>
      <c r="I34" s="502">
        <f>IF(H34="非常勤",G34/基本!$B$9,1)</f>
        <v>0</v>
      </c>
      <c r="J34" s="203" t="e">
        <f>IF(DAYS360(L34,メイン!$N$3)&lt;500,"新"," ")</f>
        <v>#VALUE!</v>
      </c>
      <c r="K34" s="291"/>
      <c r="L34" s="515" t="str">
        <f>IF(COUNTA(歯医師!E35)&gt;=1,歯医師!E35,"")</f>
        <v/>
      </c>
    </row>
    <row r="35" spans="1:12" ht="13.5" customHeight="1">
      <c r="A35" s="448" t="str">
        <f>IF(COUNTA(歯医師!A36)&gt;=1,歯医師!A36,"")</f>
        <v/>
      </c>
      <c r="B35" s="423" t="str">
        <f>IF(COUNTA(歯医師!B36)&gt;=1,歯医師!B36,"")</f>
        <v/>
      </c>
      <c r="C35" s="485" t="str">
        <f>IF(COUNTA(歯医師!C36)&gt;=1,歯医師!C36,"")</f>
        <v/>
      </c>
      <c r="D35" s="485" t="str">
        <f>IF(COUNTA(歯医師!D36)&gt;=1,歯医師!D36,"")</f>
        <v/>
      </c>
      <c r="E35" s="507">
        <f>SUM(歯医師!F36:L36)</f>
        <v>0</v>
      </c>
      <c r="F35" s="278">
        <f>SUM(歯医師!M36:S36)</f>
        <v>0</v>
      </c>
      <c r="G35" s="196">
        <f t="shared" si="1"/>
        <v>0</v>
      </c>
      <c r="H35" s="203" t="str">
        <f>IF(G35&lt;基本!$B$9,"非常勤","常勤")</f>
        <v>非常勤</v>
      </c>
      <c r="I35" s="502">
        <f>IF(H35="非常勤",G35/基本!$B$9,1)</f>
        <v>0</v>
      </c>
      <c r="J35" s="203" t="e">
        <f>IF(DAYS360(L35,メイン!$N$3)&lt;500,"新"," ")</f>
        <v>#VALUE!</v>
      </c>
      <c r="K35" s="291"/>
      <c r="L35" s="515" t="str">
        <f>IF(COUNTA(歯医師!E36)&gt;=1,歯医師!E36,"")</f>
        <v/>
      </c>
    </row>
    <row r="36" spans="1:12" ht="13.5" customHeight="1">
      <c r="A36" s="448" t="str">
        <f>IF(COUNTA(歯医師!A37)&gt;=1,歯医師!A37,"")</f>
        <v/>
      </c>
      <c r="B36" s="423" t="str">
        <f>IF(COUNTA(歯医師!B37)&gt;=1,歯医師!B37,"")</f>
        <v/>
      </c>
      <c r="C36" s="485" t="str">
        <f>IF(COUNTA(歯医師!C37)&gt;=1,歯医師!C37,"")</f>
        <v/>
      </c>
      <c r="D36" s="485" t="str">
        <f>IF(COUNTA(歯医師!D37)&gt;=1,歯医師!D37,"")</f>
        <v/>
      </c>
      <c r="E36" s="507">
        <f>SUM(歯医師!F37:L37)</f>
        <v>0</v>
      </c>
      <c r="F36" s="278">
        <f>SUM(歯医師!M37:S37)</f>
        <v>0</v>
      </c>
      <c r="G36" s="196">
        <f t="shared" si="1"/>
        <v>0</v>
      </c>
      <c r="H36" s="203" t="str">
        <f>IF(G36&lt;基本!$B$9,"非常勤","常勤")</f>
        <v>非常勤</v>
      </c>
      <c r="I36" s="502">
        <f>IF(H36="非常勤",G36/基本!$B$9,1)</f>
        <v>0</v>
      </c>
      <c r="J36" s="203" t="e">
        <f>IF(DAYS360(L36,メイン!$N$3)&lt;500,"新"," ")</f>
        <v>#VALUE!</v>
      </c>
      <c r="K36" s="291"/>
      <c r="L36" s="515" t="str">
        <f>IF(COUNTA(歯医師!E37)&gt;=1,歯医師!E37,"")</f>
        <v/>
      </c>
    </row>
    <row r="37" spans="1:12" ht="13.5" customHeight="1">
      <c r="A37" s="448" t="str">
        <f>IF(COUNTA(歯医師!A38)&gt;=1,歯医師!A38,"")</f>
        <v/>
      </c>
      <c r="B37" s="423" t="str">
        <f>IF(COUNTA(歯医師!B38)&gt;=1,歯医師!B38,"")</f>
        <v/>
      </c>
      <c r="C37" s="485" t="str">
        <f>IF(COUNTA(歯医師!C38)&gt;=1,歯医師!C38,"")</f>
        <v/>
      </c>
      <c r="D37" s="485" t="str">
        <f>IF(COUNTA(歯医師!D38)&gt;=1,歯医師!D38,"")</f>
        <v/>
      </c>
      <c r="E37" s="507">
        <f>SUM(歯医師!F38:L38)</f>
        <v>0</v>
      </c>
      <c r="F37" s="278">
        <f>SUM(歯医師!M38:S38)</f>
        <v>0</v>
      </c>
      <c r="G37" s="196">
        <f t="shared" si="1"/>
        <v>0</v>
      </c>
      <c r="H37" s="203" t="str">
        <f>IF(G37&lt;基本!$B$9,"非常勤","常勤")</f>
        <v>非常勤</v>
      </c>
      <c r="I37" s="502">
        <f>IF(H37="非常勤",G37/基本!$B$9,1)</f>
        <v>0</v>
      </c>
      <c r="J37" s="203" t="e">
        <f>IF(DAYS360(L37,メイン!$N$3)&lt;500,"新"," ")</f>
        <v>#VALUE!</v>
      </c>
      <c r="K37" s="291"/>
      <c r="L37" s="515" t="str">
        <f>IF(COUNTA(歯医師!E38)&gt;=1,歯医師!E38,"")</f>
        <v/>
      </c>
    </row>
    <row r="38" spans="1:12" ht="13.5" customHeight="1">
      <c r="A38" s="448" t="str">
        <f>IF(COUNTA(歯医師!A39)&gt;=1,歯医師!A39,"")</f>
        <v/>
      </c>
      <c r="B38" s="423" t="str">
        <f>IF(COUNTA(歯医師!B39)&gt;=1,歯医師!B39,"")</f>
        <v/>
      </c>
      <c r="C38" s="485" t="str">
        <f>IF(COUNTA(歯医師!C39)&gt;=1,歯医師!C39,"")</f>
        <v/>
      </c>
      <c r="D38" s="485" t="str">
        <f>IF(COUNTA(歯医師!D39)&gt;=1,歯医師!D39,"")</f>
        <v/>
      </c>
      <c r="E38" s="507">
        <f>SUM(歯医師!F39:L39)</f>
        <v>0</v>
      </c>
      <c r="F38" s="278">
        <f>SUM(歯医師!M39:S39)</f>
        <v>0</v>
      </c>
      <c r="G38" s="196">
        <f t="shared" si="1"/>
        <v>0</v>
      </c>
      <c r="H38" s="203" t="str">
        <f>IF(G38&lt;基本!$B$9,"非常勤","常勤")</f>
        <v>非常勤</v>
      </c>
      <c r="I38" s="502">
        <f>IF(H38="非常勤",G38/基本!$B$9,1)</f>
        <v>0</v>
      </c>
      <c r="J38" s="203" t="e">
        <f>IF(DAYS360(L38,メイン!$N$3)&lt;500,"新"," ")</f>
        <v>#VALUE!</v>
      </c>
      <c r="K38" s="291"/>
      <c r="L38" s="515" t="str">
        <f>IF(COUNTA(歯医師!E39)&gt;=1,歯医師!E39,"")</f>
        <v/>
      </c>
    </row>
    <row r="39" spans="1:12" ht="13.5" customHeight="1">
      <c r="A39" s="448" t="str">
        <f>IF(COUNTA(歯医師!A40)&gt;=1,歯医師!A40,"")</f>
        <v/>
      </c>
      <c r="B39" s="423" t="str">
        <f>IF(COUNTA(歯医師!B40)&gt;=1,歯医師!B40,"")</f>
        <v/>
      </c>
      <c r="C39" s="485" t="str">
        <f>IF(COUNTA(歯医師!C40)&gt;=1,歯医師!C40,"")</f>
        <v/>
      </c>
      <c r="D39" s="485" t="str">
        <f>IF(COUNTA(歯医師!D40)&gt;=1,歯医師!D40,"")</f>
        <v/>
      </c>
      <c r="E39" s="507">
        <f>SUM(歯医師!F40:L40)</f>
        <v>0</v>
      </c>
      <c r="F39" s="278">
        <f>SUM(歯医師!M40:S40)</f>
        <v>0</v>
      </c>
      <c r="G39" s="196">
        <f t="shared" si="1"/>
        <v>0</v>
      </c>
      <c r="H39" s="203" t="str">
        <f>IF(G39&lt;基本!$B$9,"非常勤","常勤")</f>
        <v>非常勤</v>
      </c>
      <c r="I39" s="502">
        <f>IF(H39="非常勤",G39/基本!$B$9,1)</f>
        <v>0</v>
      </c>
      <c r="J39" s="203" t="e">
        <f>IF(DAYS360(L39,メイン!$N$3)&lt;500,"新"," ")</f>
        <v>#VALUE!</v>
      </c>
      <c r="K39" s="291"/>
      <c r="L39" s="515" t="str">
        <f>IF(COUNTA(歯医師!E40)&gt;=1,歯医師!E40,"")</f>
        <v/>
      </c>
    </row>
    <row r="40" spans="1:12" ht="13.5" customHeight="1">
      <c r="A40" s="448" t="str">
        <f>IF(COUNTA(歯医師!A41)&gt;=1,歯医師!A41,"")</f>
        <v/>
      </c>
      <c r="B40" s="423" t="str">
        <f>IF(COUNTA(歯医師!B41)&gt;=1,歯医師!B41,"")</f>
        <v/>
      </c>
      <c r="C40" s="485" t="str">
        <f>IF(COUNTA(歯医師!C41)&gt;=1,歯医師!C41,"")</f>
        <v/>
      </c>
      <c r="D40" s="485" t="str">
        <f>IF(COUNTA(歯医師!D41)&gt;=1,歯医師!D41,"")</f>
        <v/>
      </c>
      <c r="E40" s="507">
        <f>SUM(歯医師!F41:L41)</f>
        <v>0</v>
      </c>
      <c r="F40" s="278">
        <f>SUM(歯医師!M41:S41)</f>
        <v>0</v>
      </c>
      <c r="G40" s="196">
        <f t="shared" si="1"/>
        <v>0</v>
      </c>
      <c r="H40" s="203" t="str">
        <f>IF(G40&lt;基本!$B$9,"非常勤","常勤")</f>
        <v>非常勤</v>
      </c>
      <c r="I40" s="502">
        <f>IF(H40="非常勤",G40/基本!$B$9,1)</f>
        <v>0</v>
      </c>
      <c r="J40" s="203" t="e">
        <f>IF(DAYS360(L40,メイン!$N$3)&lt;500,"新"," ")</f>
        <v>#VALUE!</v>
      </c>
      <c r="K40" s="291"/>
      <c r="L40" s="515" t="str">
        <f>IF(COUNTA(歯医師!E41)&gt;=1,歯医師!E41,"")</f>
        <v/>
      </c>
    </row>
    <row r="41" spans="1:12" ht="13.5" customHeight="1">
      <c r="A41" s="448" t="str">
        <f>IF(COUNTA(歯医師!A42)&gt;=1,歯医師!A42,"")</f>
        <v/>
      </c>
      <c r="B41" s="423" t="str">
        <f>IF(COUNTA(歯医師!B42)&gt;=1,歯医師!B42,"")</f>
        <v/>
      </c>
      <c r="C41" s="485" t="str">
        <f>IF(COUNTA(歯医師!C42)&gt;=1,歯医師!C42,"")</f>
        <v/>
      </c>
      <c r="D41" s="485" t="str">
        <f>IF(COUNTA(歯医師!D42)&gt;=1,歯医師!D42,"")</f>
        <v/>
      </c>
      <c r="E41" s="507">
        <f>SUM(歯医師!F42:L42)</f>
        <v>0</v>
      </c>
      <c r="F41" s="278">
        <f>SUM(歯医師!M42:S42)</f>
        <v>0</v>
      </c>
      <c r="G41" s="196">
        <f t="shared" si="1"/>
        <v>0</v>
      </c>
      <c r="H41" s="203" t="str">
        <f>IF(G41&lt;基本!$B$9,"非常勤","常勤")</f>
        <v>非常勤</v>
      </c>
      <c r="I41" s="502">
        <f>IF(H41="非常勤",G41/基本!$B$9,1)</f>
        <v>0</v>
      </c>
      <c r="J41" s="203" t="e">
        <f>IF(DAYS360(L41,メイン!$N$3)&lt;500,"新"," ")</f>
        <v>#VALUE!</v>
      </c>
      <c r="K41" s="291"/>
      <c r="L41" s="515" t="str">
        <f>IF(COUNTA(歯医師!E42)&gt;=1,歯医師!E42,"")</f>
        <v/>
      </c>
    </row>
    <row r="42" spans="1:12" ht="13.5" customHeight="1">
      <c r="A42" s="448" t="str">
        <f>IF(COUNTA(歯医師!A43)&gt;=1,歯医師!A43,"")</f>
        <v/>
      </c>
      <c r="B42" s="423" t="str">
        <f>IF(COUNTA(歯医師!B43)&gt;=1,歯医師!B43,"")</f>
        <v/>
      </c>
      <c r="C42" s="485" t="str">
        <f>IF(COUNTA(歯医師!C43)&gt;=1,歯医師!C43,"")</f>
        <v/>
      </c>
      <c r="D42" s="485" t="str">
        <f>IF(COUNTA(歯医師!D43)&gt;=1,歯医師!D43,"")</f>
        <v/>
      </c>
      <c r="E42" s="507">
        <f>SUM(歯医師!F43:L43)</f>
        <v>0</v>
      </c>
      <c r="F42" s="278">
        <f>SUM(歯医師!M43:S43)</f>
        <v>0</v>
      </c>
      <c r="G42" s="196">
        <f t="shared" si="1"/>
        <v>0</v>
      </c>
      <c r="H42" s="203" t="str">
        <f>IF(G42&lt;基本!$B$9,"非常勤","常勤")</f>
        <v>非常勤</v>
      </c>
      <c r="I42" s="502">
        <f>IF(H42="非常勤",G42/基本!$B$9,1)</f>
        <v>0</v>
      </c>
      <c r="J42" s="203" t="e">
        <f>IF(DAYS360(L42,メイン!$N$3)&lt;500,"新"," ")</f>
        <v>#VALUE!</v>
      </c>
      <c r="K42" s="291"/>
      <c r="L42" s="515" t="str">
        <f>IF(COUNTA(歯医師!E43)&gt;=1,歯医師!E43,"")</f>
        <v/>
      </c>
    </row>
    <row r="43" spans="1:12" ht="13.5" customHeight="1">
      <c r="A43" s="448" t="str">
        <f>IF(COUNTA(歯医師!A44)&gt;=1,歯医師!A44,"")</f>
        <v/>
      </c>
      <c r="B43" s="423" t="str">
        <f>IF(COUNTA(歯医師!B44)&gt;=1,歯医師!B44,"")</f>
        <v/>
      </c>
      <c r="C43" s="485" t="str">
        <f>IF(COUNTA(歯医師!C44)&gt;=1,歯医師!C44,"")</f>
        <v/>
      </c>
      <c r="D43" s="485" t="str">
        <f>IF(COUNTA(歯医師!D44)&gt;=1,歯医師!D44,"")</f>
        <v/>
      </c>
      <c r="E43" s="507">
        <f>SUM(歯医師!F44:L44)</f>
        <v>0</v>
      </c>
      <c r="F43" s="278">
        <f>SUM(歯医師!M44:S44)</f>
        <v>0</v>
      </c>
      <c r="G43" s="196">
        <f t="shared" si="1"/>
        <v>0</v>
      </c>
      <c r="H43" s="203" t="str">
        <f>IF(G43&lt;基本!$B$9,"非常勤","常勤")</f>
        <v>非常勤</v>
      </c>
      <c r="I43" s="502">
        <f>IF(H43="非常勤",G43/基本!$B$9,1)</f>
        <v>0</v>
      </c>
      <c r="J43" s="203" t="e">
        <f>IF(DAYS360(L43,メイン!$N$3)&lt;500,"新"," ")</f>
        <v>#VALUE!</v>
      </c>
      <c r="K43" s="291"/>
      <c r="L43" s="515" t="str">
        <f>IF(COUNTA(歯医師!E44)&gt;=1,歯医師!E44,"")</f>
        <v/>
      </c>
    </row>
    <row r="44" spans="1:12" ht="13.5" customHeight="1">
      <c r="A44" s="448" t="str">
        <f>IF(COUNTA(歯医師!A45)&gt;=1,歯医師!A45,"")</f>
        <v/>
      </c>
      <c r="B44" s="423" t="str">
        <f>IF(COUNTA(歯医師!B45)&gt;=1,歯医師!B45,"")</f>
        <v/>
      </c>
      <c r="C44" s="485" t="str">
        <f>IF(COUNTA(歯医師!C45)&gt;=1,歯医師!C45,"")</f>
        <v/>
      </c>
      <c r="D44" s="485" t="str">
        <f>IF(COUNTA(歯医師!D45)&gt;=1,歯医師!D45,"")</f>
        <v/>
      </c>
      <c r="E44" s="507">
        <f>SUM(歯医師!F45:L45)</f>
        <v>0</v>
      </c>
      <c r="F44" s="278">
        <f>SUM(歯医師!M45:S45)</f>
        <v>0</v>
      </c>
      <c r="G44" s="196">
        <f t="shared" si="1"/>
        <v>0</v>
      </c>
      <c r="H44" s="203" t="str">
        <f>IF(G44&lt;基本!$B$9,"非常勤","常勤")</f>
        <v>非常勤</v>
      </c>
      <c r="I44" s="502">
        <f>IF(H44="非常勤",G44/基本!$B$9,1)</f>
        <v>0</v>
      </c>
      <c r="J44" s="203" t="e">
        <f>IF(DAYS360(L44,メイン!$N$3)&lt;500,"新"," ")</f>
        <v>#VALUE!</v>
      </c>
      <c r="K44" s="291"/>
      <c r="L44" s="515" t="str">
        <f>IF(COUNTA(歯医師!E45)&gt;=1,歯医師!E45,"")</f>
        <v/>
      </c>
    </row>
    <row r="45" spans="1:12" ht="13.5" customHeight="1">
      <c r="A45" s="448" t="str">
        <f>IF(COUNTA(歯医師!A46)&gt;=1,歯医師!A46,"")</f>
        <v/>
      </c>
      <c r="B45" s="423" t="str">
        <f>IF(COUNTA(歯医師!B46)&gt;=1,歯医師!B46,"")</f>
        <v/>
      </c>
      <c r="C45" s="485" t="str">
        <f>IF(COUNTA(歯医師!C46)&gt;=1,歯医師!C46,"")</f>
        <v/>
      </c>
      <c r="D45" s="485" t="str">
        <f>IF(COUNTA(歯医師!D46)&gt;=1,歯医師!D46,"")</f>
        <v/>
      </c>
      <c r="E45" s="507">
        <f>SUM(歯医師!F46:L46)</f>
        <v>0</v>
      </c>
      <c r="F45" s="278">
        <f>SUM(歯医師!M46:S46)</f>
        <v>0</v>
      </c>
      <c r="G45" s="196">
        <f t="shared" si="1"/>
        <v>0</v>
      </c>
      <c r="H45" s="203" t="str">
        <f>IF(G45&lt;基本!$B$9,"非常勤","常勤")</f>
        <v>非常勤</v>
      </c>
      <c r="I45" s="502">
        <f>IF(H45="非常勤",G45/基本!$B$9,1)</f>
        <v>0</v>
      </c>
      <c r="J45" s="203" t="e">
        <f>IF(DAYS360(L45,メイン!$N$3)&lt;500,"新"," ")</f>
        <v>#VALUE!</v>
      </c>
      <c r="K45" s="291"/>
      <c r="L45" s="515" t="str">
        <f>IF(COUNTA(歯医師!E46)&gt;=1,歯医師!E46,"")</f>
        <v/>
      </c>
    </row>
    <row r="46" spans="1:12" ht="13.5" customHeight="1">
      <c r="A46" s="448" t="str">
        <f>IF(COUNTA(歯医師!A47)&gt;=1,歯医師!A47,"")</f>
        <v/>
      </c>
      <c r="B46" s="423" t="str">
        <f>IF(COUNTA(歯医師!B47)&gt;=1,歯医師!B47,"")</f>
        <v/>
      </c>
      <c r="C46" s="485" t="str">
        <f>IF(COUNTA(歯医師!C47)&gt;=1,歯医師!C47,"")</f>
        <v/>
      </c>
      <c r="D46" s="485" t="str">
        <f>IF(COUNTA(歯医師!D47)&gt;=1,歯医師!D47,"")</f>
        <v/>
      </c>
      <c r="E46" s="507">
        <f>SUM(歯医師!F47:L47)</f>
        <v>0</v>
      </c>
      <c r="F46" s="278">
        <f>SUM(歯医師!M47:S47)</f>
        <v>0</v>
      </c>
      <c r="G46" s="196">
        <f t="shared" si="1"/>
        <v>0</v>
      </c>
      <c r="H46" s="203" t="str">
        <f>IF(G46&lt;基本!$B$9,"非常勤","常勤")</f>
        <v>非常勤</v>
      </c>
      <c r="I46" s="502">
        <f>IF(H46="非常勤",G46/基本!$B$9,1)</f>
        <v>0</v>
      </c>
      <c r="J46" s="203" t="e">
        <f>IF(DAYS360(L46,メイン!$N$3)&lt;500,"新"," ")</f>
        <v>#VALUE!</v>
      </c>
      <c r="K46" s="291"/>
      <c r="L46" s="515" t="str">
        <f>IF(COUNTA(歯医師!E47)&gt;=1,歯医師!E47,"")</f>
        <v/>
      </c>
    </row>
    <row r="47" spans="1:12" ht="13.5" customHeight="1">
      <c r="A47" s="448" t="str">
        <f>IF(COUNTA(歯医師!A48)&gt;=1,歯医師!A48,"")</f>
        <v/>
      </c>
      <c r="B47" s="423" t="str">
        <f>IF(COUNTA(歯医師!B48)&gt;=1,歯医師!B48,"")</f>
        <v/>
      </c>
      <c r="C47" s="485" t="str">
        <f>IF(COUNTA(歯医師!C48)&gt;=1,歯医師!C48,"")</f>
        <v/>
      </c>
      <c r="D47" s="485" t="str">
        <f>IF(COUNTA(歯医師!D48)&gt;=1,歯医師!D48,"")</f>
        <v/>
      </c>
      <c r="E47" s="507">
        <f>SUM(歯医師!F48:L48)</f>
        <v>0</v>
      </c>
      <c r="F47" s="278">
        <f>SUM(歯医師!M48:S48)</f>
        <v>0</v>
      </c>
      <c r="G47" s="196">
        <f t="shared" si="1"/>
        <v>0</v>
      </c>
      <c r="H47" s="203" t="str">
        <f>IF(G47&lt;基本!$B$9,"非常勤","常勤")</f>
        <v>非常勤</v>
      </c>
      <c r="I47" s="502">
        <f>IF(H47="非常勤",G47/基本!$B$9,1)</f>
        <v>0</v>
      </c>
      <c r="J47" s="203" t="e">
        <f>IF(DAYS360(L47,メイン!$N$3)&lt;500,"新"," ")</f>
        <v>#VALUE!</v>
      </c>
      <c r="K47" s="291"/>
      <c r="L47" s="515" t="str">
        <f>IF(COUNTA(歯医師!E48)&gt;=1,歯医師!E48,"")</f>
        <v/>
      </c>
    </row>
    <row r="48" spans="1:12" ht="13.5" customHeight="1">
      <c r="A48" s="448" t="str">
        <f>IF(COUNTA(歯医師!A49)&gt;=1,歯医師!A49,"")</f>
        <v/>
      </c>
      <c r="B48" s="423" t="str">
        <f>IF(COUNTA(歯医師!B49)&gt;=1,歯医師!B49,"")</f>
        <v/>
      </c>
      <c r="C48" s="485" t="str">
        <f>IF(COUNTA(歯医師!C49)&gt;=1,歯医師!C49,"")</f>
        <v/>
      </c>
      <c r="D48" s="485" t="str">
        <f>IF(COUNTA(歯医師!D49)&gt;=1,歯医師!D49,"")</f>
        <v/>
      </c>
      <c r="E48" s="507">
        <f>SUM(歯医師!F49:L49)</f>
        <v>0</v>
      </c>
      <c r="F48" s="278">
        <f>SUM(歯医師!M49:S49)</f>
        <v>0</v>
      </c>
      <c r="G48" s="196">
        <f t="shared" si="1"/>
        <v>0</v>
      </c>
      <c r="H48" s="203" t="str">
        <f>IF(G48&lt;基本!$B$9,"非常勤","常勤")</f>
        <v>非常勤</v>
      </c>
      <c r="I48" s="502">
        <f>IF(H48="非常勤",G48/基本!$B$9,1)</f>
        <v>0</v>
      </c>
      <c r="J48" s="203" t="e">
        <f>IF(DAYS360(L48,メイン!$N$3)&lt;500,"新"," ")</f>
        <v>#VALUE!</v>
      </c>
      <c r="K48" s="291"/>
      <c r="L48" s="515" t="str">
        <f>IF(COUNTA(歯医師!E49)&gt;=1,歯医師!E49,"")</f>
        <v/>
      </c>
    </row>
    <row r="49" spans="1:34" ht="13.5" customHeight="1">
      <c r="A49" s="448" t="str">
        <f>IF(COUNTA(歯医師!A50)&gt;=1,歯医師!A50,"")</f>
        <v/>
      </c>
      <c r="B49" s="423" t="str">
        <f>IF(COUNTA(歯医師!B50)&gt;=1,歯医師!B50,"")</f>
        <v/>
      </c>
      <c r="C49" s="485" t="str">
        <f>IF(COUNTA(歯医師!C50)&gt;=1,歯医師!C50,"")</f>
        <v/>
      </c>
      <c r="D49" s="485" t="str">
        <f>IF(COUNTA(歯医師!D50)&gt;=1,歯医師!D50,"")</f>
        <v/>
      </c>
      <c r="E49" s="507">
        <f>SUM(歯医師!F50:L50)</f>
        <v>0</v>
      </c>
      <c r="F49" s="278">
        <f>SUM(歯医師!M50:S50)</f>
        <v>0</v>
      </c>
      <c r="G49" s="196">
        <f t="shared" si="1"/>
        <v>0</v>
      </c>
      <c r="H49" s="203" t="str">
        <f>IF(G49&lt;基本!$B$9,"非常勤","常勤")</f>
        <v>非常勤</v>
      </c>
      <c r="I49" s="502">
        <f>IF(H49="非常勤",G49/基本!$B$9,1)</f>
        <v>0</v>
      </c>
      <c r="J49" s="203" t="e">
        <f>IF(DAYS360(L49,メイン!$N$3)&lt;500,"新"," ")</f>
        <v>#VALUE!</v>
      </c>
      <c r="K49" s="291"/>
      <c r="L49" s="515" t="str">
        <f>IF(COUNTA(歯医師!E50)&gt;=1,歯医師!E50,"")</f>
        <v/>
      </c>
    </row>
    <row r="50" spans="1:34" ht="13.5" customHeight="1">
      <c r="A50" s="448" t="str">
        <f>IF(COUNTA(歯医師!A51)&gt;=1,歯医師!A51,"")</f>
        <v/>
      </c>
      <c r="B50" s="423" t="str">
        <f>IF(COUNTA(歯医師!B51)&gt;=1,歯医師!B51,"")</f>
        <v/>
      </c>
      <c r="C50" s="485" t="str">
        <f>IF(COUNTA(歯医師!C51)&gt;=1,歯医師!C51,"")</f>
        <v/>
      </c>
      <c r="D50" s="485" t="str">
        <f>IF(COUNTA(歯医師!D51)&gt;=1,歯医師!D51,"")</f>
        <v/>
      </c>
      <c r="E50" s="507">
        <f>SUM(歯医師!F51:L51)</f>
        <v>0</v>
      </c>
      <c r="F50" s="278">
        <f>SUM(歯医師!M51:S51)</f>
        <v>0</v>
      </c>
      <c r="G50" s="196">
        <f t="shared" si="1"/>
        <v>0</v>
      </c>
      <c r="H50" s="203" t="str">
        <f>IF(G50&lt;基本!$B$9,"非常勤","常勤")</f>
        <v>非常勤</v>
      </c>
      <c r="I50" s="502">
        <f>IF(H50="非常勤",G50/基本!$B$9,1)</f>
        <v>0</v>
      </c>
      <c r="J50" s="203" t="e">
        <f>IF(DAYS360(L50,メイン!$N$3)&lt;500,"新"," ")</f>
        <v>#VALUE!</v>
      </c>
      <c r="K50" s="291"/>
      <c r="L50" s="515" t="str">
        <f>IF(COUNTA(歯医師!E51)&gt;=1,歯医師!E51,"")</f>
        <v/>
      </c>
    </row>
    <row r="51" spans="1:34" ht="13.5" customHeight="1">
      <c r="A51" s="448" t="str">
        <f>IF(COUNTA(歯医師!A52)&gt;=1,歯医師!A52,"")</f>
        <v/>
      </c>
      <c r="B51" s="423" t="str">
        <f>IF(COUNTA(歯医師!B52)&gt;=1,歯医師!B52,"")</f>
        <v/>
      </c>
      <c r="C51" s="485" t="str">
        <f>IF(COUNTA(歯医師!C52)&gt;=1,歯医師!C52,"")</f>
        <v/>
      </c>
      <c r="D51" s="485" t="str">
        <f>IF(COUNTA(歯医師!D52)&gt;=1,歯医師!D52,"")</f>
        <v/>
      </c>
      <c r="E51" s="507">
        <f>SUM(歯医師!F52:L52)</f>
        <v>0</v>
      </c>
      <c r="F51" s="278">
        <f>SUM(歯医師!M52:S52)</f>
        <v>0</v>
      </c>
      <c r="G51" s="196">
        <f t="shared" si="1"/>
        <v>0</v>
      </c>
      <c r="H51" s="203" t="str">
        <f>IF(G51&lt;基本!$B$9,"非常勤","常勤")</f>
        <v>非常勤</v>
      </c>
      <c r="I51" s="502">
        <f>IF(H51="非常勤",G51/基本!$B$9,1)</f>
        <v>0</v>
      </c>
      <c r="J51" s="203" t="e">
        <f>IF(DAYS360(L51,メイン!$N$3)&lt;500,"新"," ")</f>
        <v>#VALUE!</v>
      </c>
      <c r="K51" s="291"/>
      <c r="L51" s="515" t="str">
        <f>IF(COUNTA(歯医師!E52)&gt;=1,歯医師!E52,"")</f>
        <v/>
      </c>
    </row>
    <row r="52" spans="1:34" ht="13.5" customHeight="1">
      <c r="A52" s="448" t="str">
        <f>IF(COUNTA(歯医師!A53)&gt;=1,歯医師!A53,"")</f>
        <v/>
      </c>
      <c r="B52" s="423" t="str">
        <f>IF(COUNTA(歯医師!B53)&gt;=1,歯医師!B53,"")</f>
        <v/>
      </c>
      <c r="C52" s="485" t="str">
        <f>IF(COUNTA(歯医師!C53)&gt;=1,歯医師!C53,"")</f>
        <v/>
      </c>
      <c r="D52" s="485" t="str">
        <f>IF(COUNTA(歯医師!D53)&gt;=1,歯医師!D53,"")</f>
        <v/>
      </c>
      <c r="E52" s="507">
        <f>SUM(歯医師!F53:L53)</f>
        <v>0</v>
      </c>
      <c r="F52" s="278">
        <f>SUM(歯医師!M53:S53)</f>
        <v>0</v>
      </c>
      <c r="G52" s="196">
        <f t="shared" si="1"/>
        <v>0</v>
      </c>
      <c r="H52" s="203" t="str">
        <f>IF(G52&lt;基本!$B$9,"非常勤","常勤")</f>
        <v>非常勤</v>
      </c>
      <c r="I52" s="502">
        <f>IF(H52="非常勤",G52/基本!$B$9,1)</f>
        <v>0</v>
      </c>
      <c r="J52" s="203" t="e">
        <f>IF(DAYS360(L52,メイン!$N$3)&lt;500,"新"," ")</f>
        <v>#VALUE!</v>
      </c>
      <c r="K52" s="291"/>
      <c r="L52" s="515" t="str">
        <f>IF(COUNTA(歯医師!E53)&gt;=1,歯医師!E53,"")</f>
        <v/>
      </c>
    </row>
    <row r="53" spans="1:34" ht="13.5" customHeight="1">
      <c r="A53" s="448" t="str">
        <f>IF(COUNTA(歯医師!A54)&gt;=1,歯医師!A54,"")</f>
        <v/>
      </c>
      <c r="B53" s="423" t="str">
        <f>IF(COUNTA(歯医師!B54)&gt;=1,歯医師!B54,"")</f>
        <v/>
      </c>
      <c r="C53" s="485" t="str">
        <f>IF(COUNTA(歯医師!C54)&gt;=1,歯医師!C54,"")</f>
        <v/>
      </c>
      <c r="D53" s="485" t="str">
        <f>IF(COUNTA(歯医師!D54)&gt;=1,歯医師!D54,"")</f>
        <v/>
      </c>
      <c r="E53" s="507">
        <f>SUM(歯医師!F54:L54)</f>
        <v>0</v>
      </c>
      <c r="F53" s="278">
        <f>SUM(歯医師!M54:S54)</f>
        <v>0</v>
      </c>
      <c r="G53" s="196">
        <f t="shared" si="1"/>
        <v>0</v>
      </c>
      <c r="H53" s="203" t="str">
        <f>IF(G53&lt;基本!$B$9,"非常勤","常勤")</f>
        <v>非常勤</v>
      </c>
      <c r="I53" s="502">
        <f>IF(H53="非常勤",G53/基本!$B$9,1)</f>
        <v>0</v>
      </c>
      <c r="J53" s="203" t="e">
        <f>IF(DAYS360(L53,メイン!$N$3)&lt;500,"新"," ")</f>
        <v>#VALUE!</v>
      </c>
      <c r="K53" s="291"/>
      <c r="L53" s="515" t="str">
        <f>IF(COUNTA(歯医師!E54)&gt;=1,歯医師!E54,"")</f>
        <v/>
      </c>
    </row>
    <row r="54" spans="1:34" ht="13.5" customHeight="1">
      <c r="A54" s="448" t="str">
        <f>IF(COUNTA(歯医師!A55)&gt;=1,歯医師!A55,"")</f>
        <v/>
      </c>
      <c r="B54" s="423" t="str">
        <f>IF(COUNTA(歯医師!B55)&gt;=1,歯医師!B55,"")</f>
        <v/>
      </c>
      <c r="C54" s="485" t="str">
        <f>IF(COUNTA(歯医師!C55)&gt;=1,歯医師!C55,"")</f>
        <v/>
      </c>
      <c r="D54" s="485" t="str">
        <f>IF(COUNTA(歯医師!D55)&gt;=1,歯医師!D55,"")</f>
        <v/>
      </c>
      <c r="E54" s="507">
        <f>SUM(歯医師!F55:L55)</f>
        <v>0</v>
      </c>
      <c r="F54" s="278">
        <f>SUM(歯医師!M55:S55)</f>
        <v>0</v>
      </c>
      <c r="G54" s="196">
        <f t="shared" si="1"/>
        <v>0</v>
      </c>
      <c r="H54" s="203" t="str">
        <f>IF(G54&lt;基本!$B$9,"非常勤","常勤")</f>
        <v>非常勤</v>
      </c>
      <c r="I54" s="502">
        <f>IF(H54="非常勤",G54/基本!$B$9,1)</f>
        <v>0</v>
      </c>
      <c r="J54" s="203" t="e">
        <f>IF(DAYS360(L54,メイン!$N$3)&lt;500,"新"," ")</f>
        <v>#VALUE!</v>
      </c>
      <c r="K54" s="291"/>
      <c r="L54" s="515" t="str">
        <f>IF(COUNTA(歯医師!E55)&gt;=1,歯医師!E55,"")</f>
        <v/>
      </c>
    </row>
    <row r="55" spans="1:34" ht="13.5" customHeight="1">
      <c r="A55" s="448" t="str">
        <f>IF(COUNTA(歯医師!A56)&gt;=1,歯医師!A56,"")</f>
        <v/>
      </c>
      <c r="B55" s="423" t="str">
        <f>IF(COUNTA(歯医師!B56)&gt;=1,歯医師!B56,"")</f>
        <v/>
      </c>
      <c r="C55" s="485" t="str">
        <f>IF(COUNTA(歯医師!C56)&gt;=1,歯医師!C56,"")</f>
        <v/>
      </c>
      <c r="D55" s="485" t="str">
        <f>IF(COUNTA(歯医師!D56)&gt;=1,歯医師!D56,"")</f>
        <v/>
      </c>
      <c r="E55" s="507">
        <f>SUM(歯医師!F56:L56)</f>
        <v>0</v>
      </c>
      <c r="F55" s="278">
        <f>SUM(歯医師!M56:S56)</f>
        <v>0</v>
      </c>
      <c r="G55" s="196">
        <f t="shared" si="1"/>
        <v>0</v>
      </c>
      <c r="H55" s="203" t="str">
        <f>IF(G55&lt;基本!$B$9,"非常勤","常勤")</f>
        <v>非常勤</v>
      </c>
      <c r="I55" s="502">
        <f>IF(H55="非常勤",G55/基本!$B$9,1)</f>
        <v>0</v>
      </c>
      <c r="J55" s="203" t="e">
        <f>IF(DAYS360(L55,メイン!$N$3)&lt;500,"新"," ")</f>
        <v>#VALUE!</v>
      </c>
      <c r="K55" s="291"/>
      <c r="L55" s="515" t="str">
        <f>IF(COUNTA(歯医師!E56)&gt;=1,歯医師!E56,"")</f>
        <v/>
      </c>
    </row>
    <row r="56" spans="1:34" ht="13.5" customHeight="1">
      <c r="A56" s="448" t="str">
        <f>IF(COUNTA(歯医師!A57)&gt;=1,歯医師!A57,"")</f>
        <v/>
      </c>
      <c r="B56" s="423" t="str">
        <f>IF(COUNTA(歯医師!B57)&gt;=1,歯医師!B57,"")</f>
        <v/>
      </c>
      <c r="C56" s="485" t="str">
        <f>IF(COUNTA(歯医師!C57)&gt;=1,歯医師!C57,"")</f>
        <v/>
      </c>
      <c r="D56" s="485" t="str">
        <f>IF(COUNTA(歯医師!D57)&gt;=1,歯医師!D57,"")</f>
        <v/>
      </c>
      <c r="E56" s="507">
        <f>SUM(歯医師!F57:L57)</f>
        <v>0</v>
      </c>
      <c r="F56" s="278">
        <f>SUM(歯医師!M57:S57)</f>
        <v>0</v>
      </c>
      <c r="G56" s="196">
        <f t="shared" si="1"/>
        <v>0</v>
      </c>
      <c r="H56" s="203" t="str">
        <f>IF(G56&lt;基本!$B$9,"非常勤","常勤")</f>
        <v>非常勤</v>
      </c>
      <c r="I56" s="502">
        <f>IF(H56="非常勤",G56/基本!$B$9,1)</f>
        <v>0</v>
      </c>
      <c r="J56" s="203" t="e">
        <f>IF(DAYS360(L56,メイン!$N$3)&lt;500,"新"," ")</f>
        <v>#VALUE!</v>
      </c>
      <c r="K56" s="291"/>
      <c r="L56" s="515" t="str">
        <f>IF(COUNTA(歯医師!E57)&gt;=1,歯医師!E57,"")</f>
        <v/>
      </c>
    </row>
    <row r="57" spans="1:34" ht="13.5" customHeight="1">
      <c r="A57" s="448" t="str">
        <f>IF(COUNTA(歯医師!A58)&gt;=1,歯医師!A58,"")</f>
        <v/>
      </c>
      <c r="B57" s="423" t="str">
        <f>IF(COUNTA(歯医師!B58)&gt;=1,歯医師!B58,"")</f>
        <v/>
      </c>
      <c r="C57" s="485" t="str">
        <f>IF(COUNTA(歯医師!C58)&gt;=1,歯医師!C58,"")</f>
        <v/>
      </c>
      <c r="D57" s="485" t="str">
        <f>IF(COUNTA(歯医師!D58)&gt;=1,歯医師!D58,"")</f>
        <v/>
      </c>
      <c r="E57" s="507">
        <f>SUM(歯医師!F58:L58)</f>
        <v>0</v>
      </c>
      <c r="F57" s="278">
        <f>SUM(歯医師!M58:S58)</f>
        <v>0</v>
      </c>
      <c r="G57" s="196">
        <f t="shared" si="1"/>
        <v>0</v>
      </c>
      <c r="H57" s="203" t="str">
        <f>IF(G57&lt;基本!$B$9,"非常勤","常勤")</f>
        <v>非常勤</v>
      </c>
      <c r="I57" s="502">
        <f>IF(H57="非常勤",G57/基本!$B$9,1)</f>
        <v>0</v>
      </c>
      <c r="J57" s="203" t="e">
        <f>IF(DAYS360(L57,メイン!$N$3)&lt;500,"新"," ")</f>
        <v>#VALUE!</v>
      </c>
      <c r="K57" s="291"/>
      <c r="L57" s="515" t="str">
        <f>IF(COUNTA(歯医師!E58)&gt;=1,歯医師!E58,"")</f>
        <v/>
      </c>
    </row>
    <row r="58" spans="1:34" ht="13.5" customHeight="1">
      <c r="A58" s="448" t="str">
        <f>IF(COUNTA(歯医師!A59)&gt;=1,歯医師!A59,"")</f>
        <v/>
      </c>
      <c r="B58" s="423" t="str">
        <f>IF(COUNTA(歯医師!B59)&gt;=1,歯医師!B59,"")</f>
        <v/>
      </c>
      <c r="C58" s="485" t="str">
        <f>IF(COUNTA(歯医師!C59)&gt;=1,歯医師!C59,"")</f>
        <v/>
      </c>
      <c r="D58" s="485" t="str">
        <f>IF(COUNTA(歯医師!D59)&gt;=1,歯医師!D59,"")</f>
        <v/>
      </c>
      <c r="E58" s="507">
        <f>SUM(歯医師!F59:L59)</f>
        <v>0</v>
      </c>
      <c r="F58" s="278">
        <f>SUM(歯医師!M59:S59)</f>
        <v>0</v>
      </c>
      <c r="G58" s="196">
        <f t="shared" si="1"/>
        <v>0</v>
      </c>
      <c r="H58" s="203" t="str">
        <f>IF(G58&lt;基本!$B$9,"非常勤","常勤")</f>
        <v>非常勤</v>
      </c>
      <c r="I58" s="502">
        <f>IF(H58="非常勤",G58/基本!$B$9,1)</f>
        <v>0</v>
      </c>
      <c r="J58" s="203" t="e">
        <f>IF(DAYS360(L58,メイン!$N$3)&lt;500,"新"," ")</f>
        <v>#VALUE!</v>
      </c>
      <c r="K58" s="291"/>
      <c r="L58" s="515" t="str">
        <f>IF(COUNTA(歯医師!E59)&gt;=1,歯医師!E59,"")</f>
        <v/>
      </c>
    </row>
    <row r="59" spans="1:34" ht="13.5" customHeight="1">
      <c r="A59" s="448" t="str">
        <f>IF(COUNTA(歯医師!A60)&gt;=1,歯医師!A60,"")</f>
        <v/>
      </c>
      <c r="B59" s="423" t="str">
        <f>IF(COUNTA(歯医師!B60)&gt;=1,歯医師!B60,"")</f>
        <v/>
      </c>
      <c r="C59" s="485" t="str">
        <f>IF(COUNTA(歯医師!C60)&gt;=1,歯医師!C60,"")</f>
        <v/>
      </c>
      <c r="D59" s="485" t="str">
        <f>IF(COUNTA(歯医師!D60)&gt;=1,歯医師!D60,"")</f>
        <v/>
      </c>
      <c r="E59" s="507">
        <f>SUM(歯医師!F60:L60)</f>
        <v>0</v>
      </c>
      <c r="F59" s="278">
        <f>SUM(歯医師!M60:S60)</f>
        <v>0</v>
      </c>
      <c r="G59" s="196">
        <f t="shared" si="1"/>
        <v>0</v>
      </c>
      <c r="H59" s="203" t="str">
        <f>IF(G59&lt;基本!$B$9,"非常勤","常勤")</f>
        <v>非常勤</v>
      </c>
      <c r="I59" s="502">
        <f>IF(H59="非常勤",G59/基本!$B$9,1)</f>
        <v>0</v>
      </c>
      <c r="J59" s="203" t="e">
        <f>IF(DAYS360(L59,メイン!$N$3)&lt;500,"新"," ")</f>
        <v>#VALUE!</v>
      </c>
      <c r="K59" s="291"/>
      <c r="L59" s="515" t="str">
        <f>IF(COUNTA(歯医師!E60)&gt;=1,歯医師!E60,"")</f>
        <v/>
      </c>
    </row>
    <row r="60" spans="1:34" ht="13.5" customHeight="1" thickBot="1">
      <c r="A60" s="460" t="str">
        <f>IF(COUNTA(歯医師!A61)&gt;=1,歯医師!A61,"")</f>
        <v/>
      </c>
      <c r="B60" s="424" t="str">
        <f>IF(COUNTA(歯医師!B61)&gt;=1,歯医師!B61,"")</f>
        <v/>
      </c>
      <c r="C60" s="510" t="str">
        <f>IF(COUNTA(歯医師!C61)&gt;=1,歯医師!C61,"")</f>
        <v/>
      </c>
      <c r="D60" s="510" t="str">
        <f>IF(COUNTA(歯医師!D61)&gt;=1,歯医師!D61,"")</f>
        <v/>
      </c>
      <c r="E60" s="521">
        <f>SUM(歯医師!F61:L61)</f>
        <v>0</v>
      </c>
      <c r="F60" s="522">
        <f>SUM(歯医師!M61:S61)</f>
        <v>0</v>
      </c>
      <c r="G60" s="523">
        <f t="shared" si="1"/>
        <v>0</v>
      </c>
      <c r="H60" s="520" t="str">
        <f>IF(G60&lt;基本!$B$9,"非常勤","常勤")</f>
        <v>非常勤</v>
      </c>
      <c r="I60" s="524">
        <f>IF(H60="非常勤",G60/基本!$B$9,1)</f>
        <v>0</v>
      </c>
      <c r="J60" s="520" t="e">
        <f>IF(DAYS360(L60,メイン!$N$3)&lt;500,"新"," ")</f>
        <v>#VALUE!</v>
      </c>
      <c r="K60" s="525"/>
      <c r="L60" s="515" t="str">
        <f>IF(COUNTA(歯医師!E61)&gt;=1,歯医師!E61,"")</f>
        <v/>
      </c>
    </row>
    <row r="61" spans="1:34" s="295" customFormat="1">
      <c r="A61" s="517" t="str">
        <f>IF(COUNTA(歯医師!A62)&gt;=1,歯医師!A62,"")</f>
        <v/>
      </c>
      <c r="B61" s="517" t="str">
        <f>IF(COUNTA(歯医師!B62)&gt;=1,歯医師!B62,"")</f>
        <v/>
      </c>
      <c r="C61" s="296"/>
      <c r="D61" s="296"/>
      <c r="E61" s="296"/>
      <c r="F61" s="296"/>
      <c r="G61" s="296"/>
      <c r="H61" s="296"/>
      <c r="L61" s="515" t="str">
        <f>IF(COUNTA(医師!E62)&gt;=1,医師!E62,"")</f>
        <v/>
      </c>
      <c r="M61" s="469"/>
      <c r="N61" s="469"/>
      <c r="O61" s="469"/>
      <c r="P61" s="469"/>
      <c r="Q61" s="469"/>
      <c r="R61" s="469"/>
      <c r="S61" s="469"/>
      <c r="T61" s="274"/>
      <c r="U61" s="274"/>
      <c r="V61" s="274"/>
      <c r="W61" s="274"/>
      <c r="X61" s="274"/>
      <c r="Y61" s="274"/>
      <c r="Z61" s="274"/>
      <c r="AA61" s="274"/>
      <c r="AB61" s="272"/>
      <c r="AC61" s="272"/>
      <c r="AD61" s="272"/>
      <c r="AE61" s="272"/>
      <c r="AF61" s="272"/>
      <c r="AG61" s="272"/>
      <c r="AH61" s="272"/>
    </row>
    <row r="62" spans="1:34" customFormat="1"/>
    <row r="63" spans="1:34" customFormat="1"/>
    <row r="64" spans="1:3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spans="12:27" customFormat="1"/>
    <row r="114" spans="12:27" customFormat="1"/>
    <row r="115" spans="12:27" customFormat="1"/>
    <row r="116" spans="12:27" customFormat="1"/>
    <row r="117" spans="12:27" customFormat="1"/>
    <row r="118" spans="12:27" customFormat="1"/>
    <row r="119" spans="12:27">
      <c r="L119" s="478"/>
      <c r="M119" s="420"/>
      <c r="N119" s="420">
        <f>SUM(N5:N118)</f>
        <v>0</v>
      </c>
      <c r="O119" s="420"/>
      <c r="P119" s="420"/>
      <c r="Q119" s="420"/>
      <c r="R119" s="420"/>
      <c r="S119" s="420"/>
      <c r="T119" s="272"/>
      <c r="U119" s="272"/>
      <c r="V119" s="272"/>
      <c r="W119" s="272"/>
      <c r="X119" s="272"/>
      <c r="Y119" s="272"/>
      <c r="Z119" s="272"/>
      <c r="AA119" s="272"/>
    </row>
    <row r="120" spans="12:27">
      <c r="L120" s="478"/>
      <c r="M120" s="420"/>
      <c r="N120" s="420"/>
      <c r="O120" s="420"/>
      <c r="P120" s="420"/>
      <c r="Q120" s="420"/>
      <c r="R120" s="420"/>
      <c r="S120" s="420"/>
      <c r="T120" s="272"/>
      <c r="U120" s="272"/>
      <c r="V120" s="272"/>
      <c r="W120" s="272"/>
      <c r="X120" s="272"/>
      <c r="Y120" s="272"/>
      <c r="Z120" s="272"/>
      <c r="AA120" s="272"/>
    </row>
    <row r="121" spans="12:27">
      <c r="L121" s="478"/>
      <c r="M121" s="420"/>
      <c r="N121" s="420"/>
      <c r="O121" s="420"/>
      <c r="P121" s="420"/>
      <c r="Q121" s="420"/>
      <c r="R121" s="420"/>
      <c r="S121" s="420"/>
      <c r="T121" s="272"/>
      <c r="U121" s="272"/>
      <c r="V121" s="272"/>
      <c r="W121" s="272"/>
      <c r="X121" s="272"/>
      <c r="Y121" s="272"/>
      <c r="Z121" s="272"/>
      <c r="AA121" s="272"/>
    </row>
    <row r="122" spans="12:27">
      <c r="L122" s="478"/>
      <c r="M122" s="420"/>
      <c r="N122" s="420"/>
      <c r="O122" s="420"/>
      <c r="P122" s="420"/>
      <c r="Q122" s="420"/>
      <c r="R122" s="420"/>
      <c r="S122" s="420"/>
      <c r="T122" s="272"/>
      <c r="U122" s="272"/>
      <c r="V122" s="272"/>
      <c r="W122" s="272"/>
      <c r="X122" s="272"/>
      <c r="Y122" s="272"/>
      <c r="Z122" s="272"/>
      <c r="AA122" s="272"/>
    </row>
    <row r="123" spans="12:27">
      <c r="L123" s="478"/>
      <c r="M123" s="420"/>
      <c r="N123" s="420"/>
      <c r="O123" s="420"/>
      <c r="P123" s="420"/>
      <c r="Q123" s="420"/>
      <c r="R123" s="420"/>
      <c r="S123" s="420"/>
      <c r="T123" s="272"/>
      <c r="U123" s="272"/>
      <c r="V123" s="272"/>
      <c r="W123" s="272"/>
      <c r="X123" s="272"/>
      <c r="Y123" s="272"/>
      <c r="Z123" s="272"/>
      <c r="AA123" s="272"/>
    </row>
    <row r="124" spans="12:27">
      <c r="L124" s="478"/>
      <c r="M124" s="420"/>
      <c r="N124" s="420"/>
      <c r="O124" s="420"/>
      <c r="P124" s="420"/>
      <c r="Q124" s="420"/>
      <c r="R124" s="420"/>
      <c r="S124" s="420"/>
      <c r="T124" s="272"/>
      <c r="U124" s="272"/>
      <c r="V124" s="272"/>
      <c r="W124" s="272"/>
      <c r="X124" s="272"/>
      <c r="Y124" s="272"/>
      <c r="Z124" s="272"/>
      <c r="AA124" s="272"/>
    </row>
    <row r="125" spans="12:27">
      <c r="L125" s="478"/>
      <c r="M125" s="420"/>
      <c r="N125" s="420"/>
      <c r="O125" s="420"/>
      <c r="P125" s="420"/>
      <c r="Q125" s="420"/>
      <c r="R125" s="420"/>
      <c r="S125" s="420"/>
      <c r="T125" s="272"/>
      <c r="U125" s="272"/>
      <c r="V125" s="272"/>
      <c r="W125" s="272"/>
      <c r="X125" s="272"/>
      <c r="Y125" s="272"/>
      <c r="Z125" s="272"/>
      <c r="AA125" s="272"/>
    </row>
    <row r="126" spans="12:27">
      <c r="L126" s="478"/>
      <c r="M126" s="420"/>
      <c r="N126" s="420"/>
      <c r="O126" s="420"/>
      <c r="P126" s="420"/>
      <c r="Q126" s="420"/>
      <c r="R126" s="420"/>
      <c r="S126" s="420"/>
      <c r="T126" s="272"/>
      <c r="U126" s="272"/>
      <c r="V126" s="272"/>
      <c r="W126" s="272"/>
      <c r="X126" s="272"/>
      <c r="Y126" s="272"/>
      <c r="Z126" s="272"/>
      <c r="AA126" s="272"/>
    </row>
    <row r="127" spans="12:27">
      <c r="L127" s="478"/>
      <c r="M127" s="420"/>
      <c r="N127" s="420"/>
      <c r="O127" s="420"/>
      <c r="P127" s="420"/>
      <c r="Q127" s="420"/>
      <c r="R127" s="420"/>
      <c r="S127" s="420"/>
      <c r="T127" s="272"/>
      <c r="U127" s="272"/>
      <c r="V127" s="272"/>
      <c r="W127" s="272"/>
      <c r="X127" s="272"/>
      <c r="Y127" s="272"/>
      <c r="Z127" s="272"/>
      <c r="AA127" s="272"/>
    </row>
    <row r="128" spans="12:27">
      <c r="L128" s="478"/>
      <c r="M128" s="420"/>
      <c r="N128" s="420"/>
      <c r="O128" s="420"/>
      <c r="P128" s="420"/>
      <c r="Q128" s="420"/>
      <c r="R128" s="420"/>
      <c r="S128" s="420"/>
      <c r="T128" s="272"/>
      <c r="U128" s="272"/>
      <c r="V128" s="272"/>
      <c r="W128" s="272"/>
      <c r="X128" s="272"/>
      <c r="Y128" s="272"/>
      <c r="Z128" s="272"/>
      <c r="AA128" s="272"/>
    </row>
    <row r="129" spans="12:27">
      <c r="L129" s="478"/>
      <c r="M129" s="420"/>
      <c r="N129" s="420"/>
      <c r="O129" s="420"/>
      <c r="P129" s="420"/>
      <c r="Q129" s="420"/>
      <c r="R129" s="420"/>
      <c r="S129" s="420"/>
      <c r="T129" s="272"/>
      <c r="U129" s="272"/>
      <c r="V129" s="272"/>
      <c r="W129" s="272"/>
      <c r="X129" s="272"/>
      <c r="Y129" s="272"/>
      <c r="Z129" s="272"/>
      <c r="AA129" s="272"/>
    </row>
    <row r="130" spans="12:27">
      <c r="L130" s="478"/>
      <c r="M130" s="420"/>
      <c r="N130" s="420"/>
      <c r="O130" s="420"/>
      <c r="P130" s="420"/>
      <c r="Q130" s="420"/>
      <c r="R130" s="420"/>
      <c r="S130" s="420"/>
      <c r="T130" s="272"/>
      <c r="U130" s="272"/>
      <c r="V130" s="272"/>
      <c r="W130" s="272"/>
      <c r="X130" s="272"/>
      <c r="Y130" s="272"/>
      <c r="Z130" s="272"/>
      <c r="AA130" s="272"/>
    </row>
    <row r="131" spans="12:27">
      <c r="L131" s="478"/>
      <c r="M131" s="420"/>
      <c r="N131" s="420"/>
      <c r="O131" s="420"/>
      <c r="P131" s="420"/>
      <c r="Q131" s="420"/>
      <c r="R131" s="420"/>
      <c r="S131" s="420"/>
      <c r="T131" s="272"/>
      <c r="U131" s="272"/>
      <c r="V131" s="272"/>
      <c r="W131" s="272"/>
      <c r="X131" s="272"/>
      <c r="Y131" s="272"/>
      <c r="Z131" s="272"/>
      <c r="AA131" s="272"/>
    </row>
    <row r="132" spans="12:27">
      <c r="L132" s="478"/>
      <c r="M132" s="420"/>
      <c r="N132" s="420"/>
      <c r="O132" s="420"/>
      <c r="P132" s="420"/>
      <c r="Q132" s="420"/>
      <c r="R132" s="420"/>
      <c r="S132" s="420"/>
      <c r="T132" s="272"/>
      <c r="U132" s="272"/>
      <c r="V132" s="272"/>
      <c r="W132" s="272"/>
      <c r="X132" s="272"/>
      <c r="Y132" s="272"/>
      <c r="Z132" s="272"/>
      <c r="AA132" s="272"/>
    </row>
    <row r="133" spans="12:27">
      <c r="L133" s="478"/>
      <c r="M133" s="420"/>
      <c r="N133" s="420"/>
      <c r="O133" s="420"/>
      <c r="P133" s="420"/>
      <c r="Q133" s="420"/>
      <c r="R133" s="420"/>
      <c r="S133" s="420"/>
      <c r="T133" s="272"/>
      <c r="U133" s="272"/>
      <c r="V133" s="272"/>
      <c r="W133" s="272"/>
      <c r="X133" s="272"/>
      <c r="Y133" s="272"/>
      <c r="Z133" s="272"/>
      <c r="AA133" s="272"/>
    </row>
    <row r="134" spans="12:27">
      <c r="L134" s="478"/>
      <c r="M134" s="420"/>
      <c r="N134" s="420"/>
      <c r="O134" s="420"/>
      <c r="P134" s="420"/>
      <c r="Q134" s="420"/>
      <c r="R134" s="420"/>
      <c r="S134" s="420"/>
      <c r="T134" s="272"/>
      <c r="U134" s="272"/>
      <c r="V134" s="272"/>
      <c r="W134" s="272"/>
      <c r="X134" s="272"/>
      <c r="Y134" s="272"/>
      <c r="Z134" s="272"/>
      <c r="AA134" s="272"/>
    </row>
    <row r="135" spans="12:27">
      <c r="L135" s="478"/>
      <c r="M135" s="420"/>
      <c r="N135" s="420"/>
      <c r="O135" s="420"/>
      <c r="P135" s="420"/>
      <c r="Q135" s="420"/>
      <c r="R135" s="420"/>
      <c r="S135" s="420"/>
      <c r="T135" s="272"/>
      <c r="U135" s="272"/>
      <c r="V135" s="272"/>
      <c r="W135" s="272"/>
      <c r="X135" s="272"/>
      <c r="Y135" s="272"/>
      <c r="Z135" s="272"/>
      <c r="AA135" s="272"/>
    </row>
    <row r="136" spans="12:27">
      <c r="L136" s="478"/>
      <c r="M136" s="420"/>
      <c r="N136" s="420"/>
      <c r="O136" s="420"/>
      <c r="P136" s="420"/>
      <c r="Q136" s="420"/>
      <c r="R136" s="420"/>
      <c r="S136" s="420"/>
      <c r="T136" s="272"/>
      <c r="U136" s="272"/>
      <c r="V136" s="272"/>
      <c r="W136" s="272"/>
      <c r="X136" s="272"/>
      <c r="Y136" s="272"/>
      <c r="Z136" s="272"/>
      <c r="AA136" s="272"/>
    </row>
    <row r="137" spans="12:27">
      <c r="L137" s="478"/>
      <c r="M137" s="420"/>
      <c r="N137" s="420"/>
      <c r="O137" s="420"/>
      <c r="P137" s="420"/>
      <c r="Q137" s="420"/>
      <c r="R137" s="420"/>
      <c r="S137" s="420"/>
      <c r="T137" s="272"/>
      <c r="U137" s="272"/>
      <c r="V137" s="272"/>
      <c r="W137" s="272"/>
      <c r="X137" s="272"/>
      <c r="Y137" s="272"/>
      <c r="Z137" s="272"/>
      <c r="AA137" s="272"/>
    </row>
    <row r="138" spans="12:27">
      <c r="L138" s="478"/>
      <c r="M138" s="420"/>
      <c r="N138" s="420"/>
      <c r="O138" s="420"/>
      <c r="P138" s="420"/>
      <c r="Q138" s="420"/>
      <c r="R138" s="420"/>
      <c r="S138" s="420"/>
      <c r="T138" s="272"/>
      <c r="U138" s="272"/>
      <c r="V138" s="272"/>
      <c r="W138" s="272"/>
      <c r="X138" s="272"/>
      <c r="Y138" s="272"/>
      <c r="Z138" s="272"/>
      <c r="AA138" s="272"/>
    </row>
  </sheetData>
  <sheetProtection sheet="1" selectLockedCells="1"/>
  <mergeCells count="12">
    <mergeCell ref="B1:D1"/>
    <mergeCell ref="A2:K2"/>
    <mergeCell ref="L3:L4"/>
    <mergeCell ref="A3:A4"/>
    <mergeCell ref="B3:B4"/>
    <mergeCell ref="H3:H4"/>
    <mergeCell ref="I3:I4"/>
    <mergeCell ref="K3:K4"/>
    <mergeCell ref="E3:G3"/>
    <mergeCell ref="C3:C4"/>
    <mergeCell ref="D3:D4"/>
    <mergeCell ref="J3:J4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9"/>
  </sheetPr>
  <dimension ref="A1:BP420"/>
  <sheetViews>
    <sheetView zoomScaleNormal="100" zoomScaleSheetLayoutView="100" workbookViewId="0">
      <selection activeCell="P3" sqref="P3"/>
    </sheetView>
  </sheetViews>
  <sheetFormatPr defaultRowHeight="13.5"/>
  <cols>
    <col min="1" max="2" width="11.25" style="275" customWidth="1"/>
    <col min="3" max="7" width="2" style="275" customWidth="1"/>
    <col min="8" max="8" width="6.75" style="277" customWidth="1"/>
    <col min="9" max="9" width="7.75" style="277" customWidth="1"/>
    <col min="10" max="10" width="11.5" style="277" customWidth="1"/>
    <col min="11" max="11" width="4.5" style="277" customWidth="1"/>
    <col min="12" max="12" width="5.375" style="277" customWidth="1"/>
    <col min="13" max="13" width="3.75" style="275" customWidth="1"/>
    <col min="14" max="14" width="3.25" style="275" customWidth="1"/>
    <col min="15" max="15" width="16.75" style="275" customWidth="1"/>
    <col min="16" max="16" width="9" style="468"/>
    <col min="17" max="17" width="38.75" style="469" customWidth="1"/>
    <col min="18" max="31" width="3.125" style="477" customWidth="1"/>
    <col min="32" max="32" width="5.125" style="480" customWidth="1"/>
    <col min="33" max="33" width="4.25" style="469" customWidth="1"/>
    <col min="34" max="34" width="17.25" style="469" customWidth="1"/>
    <col min="35" max="36" width="23.625" style="469" customWidth="1"/>
    <col min="37" max="37" width="14.75" style="469" customWidth="1"/>
    <col min="38" max="38" width="11.5" style="469" customWidth="1"/>
    <col min="39" max="41" width="8.375" style="274" customWidth="1"/>
    <col min="42" max="60" width="9" style="274"/>
    <col min="61" max="68" width="9" style="300"/>
    <col min="69" max="16384" width="9" style="275"/>
  </cols>
  <sheetData>
    <row r="1" spans="1:68">
      <c r="A1" s="29" t="s">
        <v>74</v>
      </c>
      <c r="B1" s="917">
        <f>メイン!C3</f>
        <v>0</v>
      </c>
      <c r="C1" s="917"/>
      <c r="D1" s="917"/>
      <c r="E1" s="917"/>
      <c r="F1" s="917"/>
      <c r="G1" s="917"/>
      <c r="H1" s="917"/>
      <c r="I1" s="917"/>
      <c r="J1" s="917"/>
      <c r="K1" s="7"/>
      <c r="L1" s="48"/>
      <c r="M1" s="32"/>
      <c r="N1" s="32"/>
      <c r="O1" s="9" t="s">
        <v>76</v>
      </c>
    </row>
    <row r="2" spans="1:68" ht="22.5" customHeight="1" thickBot="1">
      <c r="A2" s="919" t="s">
        <v>152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AG2" s="471"/>
    </row>
    <row r="3" spans="1:68" ht="22.5" customHeight="1" thickBo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R3" s="941" t="s">
        <v>176</v>
      </c>
      <c r="S3" s="941"/>
      <c r="T3" s="941"/>
      <c r="U3" s="941" t="s">
        <v>88</v>
      </c>
      <c r="V3" s="941"/>
      <c r="W3" s="941"/>
      <c r="X3" s="941" t="s">
        <v>153</v>
      </c>
      <c r="Y3" s="941"/>
      <c r="Z3" s="941"/>
      <c r="AA3" s="941" t="s">
        <v>109</v>
      </c>
      <c r="AB3" s="941"/>
      <c r="AC3" s="941"/>
      <c r="AD3" s="941" t="s">
        <v>137</v>
      </c>
      <c r="AE3" s="941"/>
      <c r="AF3" s="941"/>
      <c r="AG3" s="471"/>
    </row>
    <row r="4" spans="1:68" s="277" customFormat="1" ht="15.75" customHeight="1">
      <c r="A4" s="913" t="s">
        <v>25</v>
      </c>
      <c r="B4" s="913" t="s">
        <v>75</v>
      </c>
      <c r="C4" s="951" t="s">
        <v>176</v>
      </c>
      <c r="D4" s="953" t="s">
        <v>177</v>
      </c>
      <c r="E4" s="953" t="s">
        <v>72</v>
      </c>
      <c r="F4" s="953" t="s">
        <v>109</v>
      </c>
      <c r="G4" s="955" t="s">
        <v>137</v>
      </c>
      <c r="H4" s="913" t="s">
        <v>17</v>
      </c>
      <c r="I4" s="913"/>
      <c r="J4" s="913" t="s">
        <v>23</v>
      </c>
      <c r="K4" s="946" t="s">
        <v>54</v>
      </c>
      <c r="L4" s="948" t="s">
        <v>68</v>
      </c>
      <c r="M4" s="942" t="s">
        <v>106</v>
      </c>
      <c r="N4" s="944" t="s">
        <v>22</v>
      </c>
      <c r="O4" s="942" t="s">
        <v>70</v>
      </c>
      <c r="P4" s="920" t="s">
        <v>69</v>
      </c>
      <c r="Q4" s="481"/>
      <c r="R4" s="941" t="s">
        <v>57</v>
      </c>
      <c r="S4" s="941" t="s">
        <v>58</v>
      </c>
      <c r="T4" s="941"/>
      <c r="U4" s="941" t="s">
        <v>57</v>
      </c>
      <c r="V4" s="941" t="s">
        <v>58</v>
      </c>
      <c r="W4" s="941"/>
      <c r="X4" s="941" t="s">
        <v>57</v>
      </c>
      <c r="Y4" s="941" t="s">
        <v>58</v>
      </c>
      <c r="Z4" s="941"/>
      <c r="AA4" s="941" t="s">
        <v>57</v>
      </c>
      <c r="AB4" s="941" t="s">
        <v>58</v>
      </c>
      <c r="AC4" s="941"/>
      <c r="AD4" s="941" t="s">
        <v>57</v>
      </c>
      <c r="AE4" s="941" t="s">
        <v>58</v>
      </c>
      <c r="AF4" s="941"/>
      <c r="AG4" s="471"/>
      <c r="AH4" s="481"/>
      <c r="AI4" s="481"/>
      <c r="AJ4" s="481"/>
      <c r="AK4" s="481"/>
      <c r="AL4" s="481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303"/>
      <c r="BJ4" s="303"/>
      <c r="BK4" s="303"/>
      <c r="BL4" s="303"/>
      <c r="BM4" s="303"/>
      <c r="BN4" s="303"/>
      <c r="BO4" s="303"/>
      <c r="BP4" s="303"/>
    </row>
    <row r="5" spans="1:68" s="277" customFormat="1" ht="18.75" customHeight="1" thickBot="1">
      <c r="A5" s="914"/>
      <c r="B5" s="914"/>
      <c r="C5" s="952"/>
      <c r="D5" s="954"/>
      <c r="E5" s="954"/>
      <c r="F5" s="954"/>
      <c r="G5" s="956"/>
      <c r="H5" s="931"/>
      <c r="I5" s="931"/>
      <c r="J5" s="914"/>
      <c r="K5" s="947"/>
      <c r="L5" s="949"/>
      <c r="M5" s="950"/>
      <c r="N5" s="945"/>
      <c r="O5" s="943"/>
      <c r="P5" s="920"/>
      <c r="Q5" s="481"/>
      <c r="R5" s="941"/>
      <c r="S5" s="470" t="s">
        <v>59</v>
      </c>
      <c r="T5" s="470" t="s">
        <v>73</v>
      </c>
      <c r="U5" s="941"/>
      <c r="V5" s="470" t="s">
        <v>59</v>
      </c>
      <c r="W5" s="470" t="s">
        <v>73</v>
      </c>
      <c r="X5" s="941"/>
      <c r="Y5" s="470" t="s">
        <v>59</v>
      </c>
      <c r="Z5" s="470" t="s">
        <v>73</v>
      </c>
      <c r="AA5" s="941"/>
      <c r="AB5" s="470" t="s">
        <v>59</v>
      </c>
      <c r="AC5" s="470" t="s">
        <v>73</v>
      </c>
      <c r="AD5" s="941"/>
      <c r="AE5" s="470" t="s">
        <v>59</v>
      </c>
      <c r="AF5" s="482" t="s">
        <v>73</v>
      </c>
      <c r="AG5" s="471"/>
      <c r="AH5" s="481" t="s">
        <v>120</v>
      </c>
      <c r="AI5" s="481" t="s">
        <v>156</v>
      </c>
      <c r="AJ5" s="481" t="s">
        <v>61</v>
      </c>
      <c r="AK5" s="481" t="s">
        <v>154</v>
      </c>
      <c r="AL5" s="481" t="s">
        <v>155</v>
      </c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303"/>
      <c r="BJ5" s="303"/>
      <c r="BK5" s="303"/>
      <c r="BL5" s="303"/>
      <c r="BM5" s="303"/>
      <c r="BN5" s="303"/>
      <c r="BO5" s="303"/>
      <c r="BP5" s="303"/>
    </row>
    <row r="6" spans="1:68" ht="13.5" customHeight="1">
      <c r="A6" s="436" t="str">
        <f>IF(COUNTA(病棟!A4)&gt;=1,病棟!A4,"")</f>
        <v/>
      </c>
      <c r="B6" s="487" t="str">
        <f>IF(COUNTA(病棟!B4)&gt;=1,病棟!B4,"")</f>
        <v/>
      </c>
      <c r="C6" s="437" t="str">
        <f>IF(COUNTA(病棟!C4)&gt;=1,病棟!C4,"")</f>
        <v/>
      </c>
      <c r="D6" s="438" t="str">
        <f>IF(COUNTA(病棟!D4)&gt;=1,病棟!D4,"")</f>
        <v/>
      </c>
      <c r="E6" s="438" t="str">
        <f>IF(COUNTA(病棟!E4)&gt;=1,病棟!E4,"")</f>
        <v/>
      </c>
      <c r="F6" s="438" t="str">
        <f>IF(COUNTA(病棟!F4)&gt;=1,病棟!F4,"")</f>
        <v/>
      </c>
      <c r="G6" s="506" t="str">
        <f>IF(COUNTA(病棟!G4)&gt;=1,病棟!G4,"")</f>
        <v/>
      </c>
      <c r="H6" s="489" t="str">
        <f>IF(COUNTA(病棟!H4)&gt;=1,病棟!H4,"")</f>
        <v/>
      </c>
      <c r="I6" s="491" t="str">
        <f>IF(COUNTA(病棟!I4)&gt;=1,病棟!I4,"")</f>
        <v/>
      </c>
      <c r="J6" s="488" t="str">
        <f>IF(COUNTA(病棟!J4)&gt;=1,病棟!J4,"")</f>
        <v/>
      </c>
      <c r="K6" s="436" t="str">
        <f>IF(COUNTA(病棟!L4)&gt;=1,病棟!L4,"")</f>
        <v/>
      </c>
      <c r="L6" s="203" t="str">
        <f>IF(K6&lt;基本!$D$9,"非常勤","常勤")</f>
        <v>常勤</v>
      </c>
      <c r="M6" s="441">
        <f>IF(L6="非常勤",K6/基本!$D$9,1)</f>
        <v>1</v>
      </c>
      <c r="N6" s="203" t="e">
        <f>IF(DAYS360(P6,メイン!$N$3)&lt;500,"新"," ")</f>
        <v>#VALUE!</v>
      </c>
      <c r="O6" s="291"/>
      <c r="P6" s="483" t="str">
        <f>IF(COUNTA(病棟!K4)&gt;=1,病棟!K4,"")</f>
        <v/>
      </c>
      <c r="R6" s="477">
        <f>IF(AND(COUNTBLANK($C6)=0,$L6="常勤"),1,0)</f>
        <v>0</v>
      </c>
      <c r="S6" s="477">
        <f>IF(T6&gt;0,1,0)</f>
        <v>0</v>
      </c>
      <c r="T6" s="477">
        <f>IF(AND(COUNTBLANK($C6)=0,$L6="非常勤"),M6,0)</f>
        <v>0</v>
      </c>
      <c r="U6" s="477">
        <f>IF(AND(COUNTBLANK($D6)=0,$L6="常勤"),1,0)</f>
        <v>0</v>
      </c>
      <c r="V6" s="477">
        <f>IF(W6&gt;0,1,0)</f>
        <v>0</v>
      </c>
      <c r="W6" s="477">
        <f>IF(AND(COUNTBLANK($D6)=0,$L6="非常勤"),M6,0)</f>
        <v>0</v>
      </c>
      <c r="X6" s="477">
        <f>IF(AND(COUNTBLANK($E6)=0,$L6="常勤"),1,0)</f>
        <v>0</v>
      </c>
      <c r="Y6" s="477">
        <f>IF(Z6&gt;0,1,0)</f>
        <v>0</v>
      </c>
      <c r="Z6" s="477">
        <f>IF(AND(COUNTBLANK($E6)=0,$L6="非常勤"),M6,0)</f>
        <v>0</v>
      </c>
      <c r="AA6" s="477">
        <f>IF(AND(COUNTBLANK($F6)=0,$L6="常勤"),1,0)</f>
        <v>0</v>
      </c>
      <c r="AB6" s="477">
        <f>IF(AC6&gt;0,1,0)</f>
        <v>0</v>
      </c>
      <c r="AC6" s="477">
        <f>IF(AND(COUNTBLANK($F6)=0,$L6="非常勤"),M6,0)</f>
        <v>0</v>
      </c>
      <c r="AD6" s="477">
        <f>IF(AND(COUNTBLANK($G6)=0,$L6="常勤"),1,0)</f>
        <v>0</v>
      </c>
      <c r="AE6" s="477">
        <f>IF(AF6&gt;0,1,0)</f>
        <v>0</v>
      </c>
      <c r="AF6" s="480">
        <f>IF(AND(COUNTBLANK($G6)=0,$L6="非常勤"),M6,0)</f>
        <v>0</v>
      </c>
      <c r="AH6" s="469" t="str">
        <f t="shared" ref="AH6:AH69" si="0">A6</f>
        <v/>
      </c>
      <c r="AI6" s="469" t="str">
        <f>CONCATENATE(AK6,AL6)</f>
        <v>助産師常勤</v>
      </c>
      <c r="AJ6" s="469">
        <f t="shared" ref="AJ6:AJ69" si="1">M6</f>
        <v>1</v>
      </c>
      <c r="AK6" s="469" t="str">
        <f t="shared" ref="AK6:AK69" si="2">IF(COUNTA(C6)=1,"助産師",IF(COUNTA(E6)=1,"看護師",IF(COUNTA(F6)=1,"准看護師",IF(COUNTA(G6)=1,"看護補助者",""))))</f>
        <v>助産師</v>
      </c>
      <c r="AL6" s="469" t="str">
        <f t="shared" ref="AL6:AL69" si="3">IF(L6="常勤","常勤",IF(M6&gt;0,"非常勤",""))</f>
        <v>常勤</v>
      </c>
    </row>
    <row r="7" spans="1:68" ht="13.5" customHeight="1">
      <c r="A7" s="423" t="str">
        <f>IF(COUNTA(病棟!A5)&gt;=1,病棟!A5,"")</f>
        <v/>
      </c>
      <c r="B7" s="486" t="str">
        <f>IF(COUNTA(病棟!B5)&gt;=1,病棟!B5,"")</f>
        <v/>
      </c>
      <c r="C7" s="425" t="str">
        <f>IF(COUNTA(病棟!C5)&gt;=1,病棟!C5,"")</f>
        <v/>
      </c>
      <c r="D7" s="422" t="str">
        <f>IF(COUNTA(病棟!D5)&gt;=1,病棟!D5,"")</f>
        <v/>
      </c>
      <c r="E7" s="422" t="str">
        <f>IF(COUNTA(病棟!E5)&gt;=1,病棟!E5,"")</f>
        <v/>
      </c>
      <c r="F7" s="422" t="str">
        <f>IF(COUNTA(病棟!F5)&gt;=1,病棟!F5,"")</f>
        <v/>
      </c>
      <c r="G7" s="497" t="str">
        <f>IF(COUNTA(病棟!G5)&gt;=1,病棟!G5,"")</f>
        <v/>
      </c>
      <c r="H7" s="425" t="str">
        <f>IF(COUNTA(病棟!H5)&gt;=1,病棟!H5,"")</f>
        <v/>
      </c>
      <c r="I7" s="426" t="str">
        <f>IF(COUNTA(病棟!I5)&gt;=1,病棟!I5,"")</f>
        <v/>
      </c>
      <c r="J7" s="485" t="str">
        <f>IF(COUNTA(病棟!J5)&gt;=1,病棟!J5,"")</f>
        <v/>
      </c>
      <c r="K7" s="423" t="str">
        <f>IF(COUNTA(病棟!L5)&gt;=1,病棟!L5,"")</f>
        <v/>
      </c>
      <c r="L7" s="430" t="str">
        <f>IF(K7&lt;基本!$D$9,"非常勤","常勤")</f>
        <v>常勤</v>
      </c>
      <c r="M7" s="433">
        <f>IF(L7="非常勤",K7/基本!$D$9,1)</f>
        <v>1</v>
      </c>
      <c r="N7" s="204" t="e">
        <f>IF(DAYS360(P7,メイン!$N$3)&lt;500,"新"," ")</f>
        <v>#VALUE!</v>
      </c>
      <c r="O7" s="293"/>
      <c r="P7" s="483" t="str">
        <f>IF(COUNTA(病棟!K5)&gt;=1,病棟!K5,"")</f>
        <v/>
      </c>
      <c r="R7" s="477">
        <f t="shared" ref="R7:R70" si="4">IF(AND(COUNTBLANK($C7)=0,$L7="常勤"),1,0)</f>
        <v>0</v>
      </c>
      <c r="S7" s="477">
        <f t="shared" ref="S7:S70" si="5">IF(T7&gt;0,1,0)</f>
        <v>0</v>
      </c>
      <c r="T7" s="477">
        <f t="shared" ref="T7:T70" si="6">IF(AND(COUNTBLANK($C7)=0,$L7="非常勤"),M7,0)</f>
        <v>0</v>
      </c>
      <c r="U7" s="477">
        <f t="shared" ref="U7:U70" si="7">IF(AND(COUNTBLANK($D7)=0,$L7="常勤"),1,0)</f>
        <v>0</v>
      </c>
      <c r="V7" s="477">
        <f t="shared" ref="V7:V70" si="8">IF(W7&gt;0,1,0)</f>
        <v>0</v>
      </c>
      <c r="W7" s="477">
        <f t="shared" ref="W7:W70" si="9">IF(AND(COUNTBLANK($D7)=0,$L7="非常勤"),M7,0)</f>
        <v>0</v>
      </c>
      <c r="X7" s="477">
        <f t="shared" ref="X7:X70" si="10">IF(AND(COUNTBLANK($E7)=0,$L7="常勤"),1,0)</f>
        <v>0</v>
      </c>
      <c r="Y7" s="477">
        <f t="shared" ref="Y7:Y70" si="11">IF(Z7&gt;0,1,0)</f>
        <v>0</v>
      </c>
      <c r="Z7" s="477">
        <f t="shared" ref="Z7:Z70" si="12">IF(AND(COUNTBLANK($E7)=0,$L7="非常勤"),M7,0)</f>
        <v>0</v>
      </c>
      <c r="AA7" s="477">
        <f t="shared" ref="AA7:AA70" si="13">IF(AND(COUNTBLANK($F7)=0,$L7="常勤"),1,0)</f>
        <v>0</v>
      </c>
      <c r="AB7" s="477">
        <f t="shared" ref="AB7:AB70" si="14">IF(AC7&gt;0,1,0)</f>
        <v>0</v>
      </c>
      <c r="AC7" s="477">
        <f t="shared" ref="AC7:AC70" si="15">IF(AND(COUNTBLANK($F7)=0,$L7="非常勤"),M7,0)</f>
        <v>0</v>
      </c>
      <c r="AD7" s="477">
        <f t="shared" ref="AD7:AD70" si="16">IF(AND(COUNTBLANK($G7)=0,$L7="常勤"),1,0)</f>
        <v>0</v>
      </c>
      <c r="AE7" s="477">
        <f t="shared" ref="AE7:AE70" si="17">IF(AF7&gt;0,1,0)</f>
        <v>0</v>
      </c>
      <c r="AF7" s="480">
        <f t="shared" ref="AF7:AF70" si="18">IF(AND(COUNTBLANK($G7)=0,$L7="非常勤"),M7,0)</f>
        <v>0</v>
      </c>
      <c r="AH7" s="469" t="str">
        <f t="shared" si="0"/>
        <v/>
      </c>
      <c r="AI7" s="469" t="str">
        <f t="shared" ref="AI7:AI36" si="19">CONCATENATE(AK7,AL7)</f>
        <v>助産師常勤</v>
      </c>
      <c r="AJ7" s="469">
        <f t="shared" si="1"/>
        <v>1</v>
      </c>
      <c r="AK7" s="469" t="str">
        <f t="shared" si="2"/>
        <v>助産師</v>
      </c>
      <c r="AL7" s="469" t="str">
        <f t="shared" si="3"/>
        <v>常勤</v>
      </c>
    </row>
    <row r="8" spans="1:68" ht="13.5" customHeight="1">
      <c r="A8" s="423" t="str">
        <f>IF(COUNTA(病棟!A6)&gt;=1,病棟!A6,"")</f>
        <v/>
      </c>
      <c r="B8" s="486" t="str">
        <f>IF(COUNTA(病棟!B6)&gt;=1,病棟!B6,"")</f>
        <v/>
      </c>
      <c r="C8" s="425" t="str">
        <f>IF(COUNTA(病棟!C6)&gt;=1,病棟!C6,"")</f>
        <v/>
      </c>
      <c r="D8" s="422" t="str">
        <f>IF(COUNTA(病棟!D6)&gt;=1,病棟!D6,"")</f>
        <v/>
      </c>
      <c r="E8" s="422" t="str">
        <f>IF(COUNTA(病棟!E6)&gt;=1,病棟!E6,"")</f>
        <v/>
      </c>
      <c r="F8" s="422" t="str">
        <f>IF(COUNTA(病棟!F6)&gt;=1,病棟!F6,"")</f>
        <v/>
      </c>
      <c r="G8" s="497" t="str">
        <f>IF(COUNTA(病棟!G6)&gt;=1,病棟!G6,"")</f>
        <v/>
      </c>
      <c r="H8" s="425" t="str">
        <f>IF(COUNTA(病棟!H6)&gt;=1,病棟!H6,"")</f>
        <v/>
      </c>
      <c r="I8" s="426" t="str">
        <f>IF(COUNTA(病棟!I6)&gt;=1,病棟!I6,"")</f>
        <v/>
      </c>
      <c r="J8" s="485" t="str">
        <f>IF(COUNTA(病棟!J6)&gt;=1,病棟!J6,"")</f>
        <v/>
      </c>
      <c r="K8" s="423" t="str">
        <f>IF(COUNTA(病棟!L6)&gt;=1,病棟!L6,"")</f>
        <v/>
      </c>
      <c r="L8" s="430" t="str">
        <f>IF(K8&lt;基本!$D$9,"非常勤","常勤")</f>
        <v>常勤</v>
      </c>
      <c r="M8" s="433">
        <f>IF(L8="非常勤",K8/基本!$D$9,1)</f>
        <v>1</v>
      </c>
      <c r="N8" s="204" t="e">
        <f>IF(DAYS360(P8,メイン!$N$3)&lt;500,"新"," ")</f>
        <v>#VALUE!</v>
      </c>
      <c r="O8" s="293"/>
      <c r="P8" s="483" t="str">
        <f>IF(COUNTA(病棟!K6)&gt;=1,病棟!K6,"")</f>
        <v/>
      </c>
      <c r="R8" s="477">
        <f t="shared" si="4"/>
        <v>0</v>
      </c>
      <c r="S8" s="477">
        <f t="shared" si="5"/>
        <v>0</v>
      </c>
      <c r="T8" s="477">
        <f t="shared" si="6"/>
        <v>0</v>
      </c>
      <c r="U8" s="477">
        <f t="shared" si="7"/>
        <v>0</v>
      </c>
      <c r="V8" s="477">
        <f t="shared" si="8"/>
        <v>0</v>
      </c>
      <c r="W8" s="477">
        <f t="shared" si="9"/>
        <v>0</v>
      </c>
      <c r="X8" s="477">
        <f t="shared" si="10"/>
        <v>0</v>
      </c>
      <c r="Y8" s="477">
        <f t="shared" si="11"/>
        <v>0</v>
      </c>
      <c r="Z8" s="477">
        <f t="shared" si="12"/>
        <v>0</v>
      </c>
      <c r="AA8" s="477">
        <f t="shared" si="13"/>
        <v>0</v>
      </c>
      <c r="AB8" s="477">
        <f t="shared" si="14"/>
        <v>0</v>
      </c>
      <c r="AC8" s="477">
        <f t="shared" si="15"/>
        <v>0</v>
      </c>
      <c r="AD8" s="477">
        <f t="shared" si="16"/>
        <v>0</v>
      </c>
      <c r="AE8" s="477">
        <f t="shared" si="17"/>
        <v>0</v>
      </c>
      <c r="AF8" s="480">
        <f t="shared" si="18"/>
        <v>0</v>
      </c>
      <c r="AH8" s="469" t="str">
        <f t="shared" si="0"/>
        <v/>
      </c>
      <c r="AI8" s="469" t="str">
        <f t="shared" si="19"/>
        <v>助産師常勤</v>
      </c>
      <c r="AJ8" s="469">
        <f t="shared" si="1"/>
        <v>1</v>
      </c>
      <c r="AK8" s="469" t="str">
        <f t="shared" si="2"/>
        <v>助産師</v>
      </c>
      <c r="AL8" s="469" t="str">
        <f t="shared" si="3"/>
        <v>常勤</v>
      </c>
    </row>
    <row r="9" spans="1:68" ht="13.5" customHeight="1">
      <c r="A9" s="423" t="str">
        <f>IF(COUNTA(病棟!A7)&gt;=1,病棟!A7,"")</f>
        <v/>
      </c>
      <c r="B9" s="486" t="str">
        <f>IF(COUNTA(病棟!B7)&gt;=1,病棟!B7,"")</f>
        <v/>
      </c>
      <c r="C9" s="425" t="str">
        <f>IF(COUNTA(病棟!C7)&gt;=1,病棟!C7,"")</f>
        <v/>
      </c>
      <c r="D9" s="422" t="str">
        <f>IF(COUNTA(病棟!D7)&gt;=1,病棟!D7,"")</f>
        <v/>
      </c>
      <c r="E9" s="422" t="str">
        <f>IF(COUNTA(病棟!E7)&gt;=1,病棟!E7,"")</f>
        <v/>
      </c>
      <c r="F9" s="422" t="str">
        <f>IF(COUNTA(病棟!F7)&gt;=1,病棟!F7,"")</f>
        <v/>
      </c>
      <c r="G9" s="497" t="str">
        <f>IF(COUNTA(病棟!G7)&gt;=1,病棟!G7,"")</f>
        <v/>
      </c>
      <c r="H9" s="425" t="str">
        <f>IF(COUNTA(病棟!H7)&gt;=1,病棟!H7,"")</f>
        <v/>
      </c>
      <c r="I9" s="426" t="str">
        <f>IF(COUNTA(病棟!I7)&gt;=1,病棟!I7,"")</f>
        <v/>
      </c>
      <c r="J9" s="485" t="str">
        <f>IF(COUNTA(病棟!J7)&gt;=1,病棟!J7,"")</f>
        <v/>
      </c>
      <c r="K9" s="423" t="str">
        <f>IF(COUNTA(病棟!L7)&gt;=1,病棟!L7,"")</f>
        <v/>
      </c>
      <c r="L9" s="430" t="str">
        <f>IF(K9&lt;基本!$D$9,"非常勤","常勤")</f>
        <v>常勤</v>
      </c>
      <c r="M9" s="433">
        <f>IF(L9="非常勤",K9/基本!$D$9,1)</f>
        <v>1</v>
      </c>
      <c r="N9" s="204" t="e">
        <f>IF(DAYS360(P9,メイン!$N$3)&lt;500,"新"," ")</f>
        <v>#VALUE!</v>
      </c>
      <c r="O9" s="293"/>
      <c r="P9" s="483" t="str">
        <f>IF(COUNTA(病棟!K7)&gt;=1,病棟!K7,"")</f>
        <v/>
      </c>
      <c r="R9" s="477">
        <f t="shared" si="4"/>
        <v>0</v>
      </c>
      <c r="S9" s="477">
        <f t="shared" si="5"/>
        <v>0</v>
      </c>
      <c r="T9" s="477">
        <f t="shared" si="6"/>
        <v>0</v>
      </c>
      <c r="U9" s="477">
        <f t="shared" si="7"/>
        <v>0</v>
      </c>
      <c r="V9" s="477">
        <f t="shared" si="8"/>
        <v>0</v>
      </c>
      <c r="W9" s="477">
        <f t="shared" si="9"/>
        <v>0</v>
      </c>
      <c r="X9" s="477">
        <f t="shared" si="10"/>
        <v>0</v>
      </c>
      <c r="Y9" s="477">
        <f t="shared" si="11"/>
        <v>0</v>
      </c>
      <c r="Z9" s="477">
        <f t="shared" si="12"/>
        <v>0</v>
      </c>
      <c r="AA9" s="477">
        <f t="shared" si="13"/>
        <v>0</v>
      </c>
      <c r="AB9" s="477">
        <f t="shared" si="14"/>
        <v>0</v>
      </c>
      <c r="AC9" s="477">
        <f t="shared" si="15"/>
        <v>0</v>
      </c>
      <c r="AD9" s="477">
        <f t="shared" si="16"/>
        <v>0</v>
      </c>
      <c r="AE9" s="477">
        <f t="shared" si="17"/>
        <v>0</v>
      </c>
      <c r="AF9" s="480">
        <f t="shared" si="18"/>
        <v>0</v>
      </c>
      <c r="AH9" s="469" t="str">
        <f t="shared" si="0"/>
        <v/>
      </c>
      <c r="AI9" s="469" t="str">
        <f t="shared" si="19"/>
        <v>助産師常勤</v>
      </c>
      <c r="AJ9" s="469">
        <f t="shared" si="1"/>
        <v>1</v>
      </c>
      <c r="AK9" s="469" t="str">
        <f t="shared" si="2"/>
        <v>助産師</v>
      </c>
      <c r="AL9" s="469" t="str">
        <f t="shared" si="3"/>
        <v>常勤</v>
      </c>
    </row>
    <row r="10" spans="1:68" ht="13.5" customHeight="1">
      <c r="A10" s="423" t="str">
        <f>IF(COUNTA(病棟!A8)&gt;=1,病棟!A8,"")</f>
        <v/>
      </c>
      <c r="B10" s="486" t="str">
        <f>IF(COUNTA(病棟!B8)&gt;=1,病棟!B8,"")</f>
        <v/>
      </c>
      <c r="C10" s="425" t="str">
        <f>IF(COUNTA(病棟!C8)&gt;=1,病棟!C8,"")</f>
        <v/>
      </c>
      <c r="D10" s="422" t="str">
        <f>IF(COUNTA(病棟!D8)&gt;=1,病棟!D8,"")</f>
        <v/>
      </c>
      <c r="E10" s="422" t="str">
        <f>IF(COUNTA(病棟!E8)&gt;=1,病棟!E8,"")</f>
        <v/>
      </c>
      <c r="F10" s="422" t="str">
        <f>IF(COUNTA(病棟!F8)&gt;=1,病棟!F8,"")</f>
        <v/>
      </c>
      <c r="G10" s="497" t="str">
        <f>IF(COUNTA(病棟!G8)&gt;=1,病棟!G8,"")</f>
        <v/>
      </c>
      <c r="H10" s="425" t="str">
        <f>IF(COUNTA(病棟!H8)&gt;=1,病棟!H8,"")</f>
        <v/>
      </c>
      <c r="I10" s="426" t="str">
        <f>IF(COUNTA(病棟!I8)&gt;=1,病棟!I8,"")</f>
        <v/>
      </c>
      <c r="J10" s="485" t="str">
        <f>IF(COUNTA(病棟!J8)&gt;=1,病棟!J8,"")</f>
        <v/>
      </c>
      <c r="K10" s="423" t="str">
        <f>IF(COUNTA(病棟!L8)&gt;=1,病棟!L8,"")</f>
        <v/>
      </c>
      <c r="L10" s="430" t="str">
        <f>IF(K10&lt;基本!$D$9,"非常勤","常勤")</f>
        <v>常勤</v>
      </c>
      <c r="M10" s="433">
        <f>IF(L10="非常勤",K10/基本!$D$9,1)</f>
        <v>1</v>
      </c>
      <c r="N10" s="204" t="e">
        <f>IF(DAYS360(P10,メイン!$N$3)&lt;500,"新"," ")</f>
        <v>#VALUE!</v>
      </c>
      <c r="O10" s="293"/>
      <c r="P10" s="483" t="str">
        <f>IF(COUNTA(病棟!K8)&gt;=1,病棟!K8,"")</f>
        <v/>
      </c>
      <c r="R10" s="477">
        <f t="shared" si="4"/>
        <v>0</v>
      </c>
      <c r="S10" s="477">
        <f t="shared" si="5"/>
        <v>0</v>
      </c>
      <c r="T10" s="477">
        <f t="shared" si="6"/>
        <v>0</v>
      </c>
      <c r="U10" s="477">
        <f t="shared" si="7"/>
        <v>0</v>
      </c>
      <c r="V10" s="477">
        <f t="shared" si="8"/>
        <v>0</v>
      </c>
      <c r="W10" s="477">
        <f t="shared" si="9"/>
        <v>0</v>
      </c>
      <c r="X10" s="477">
        <f t="shared" si="10"/>
        <v>0</v>
      </c>
      <c r="Y10" s="477">
        <f t="shared" si="11"/>
        <v>0</v>
      </c>
      <c r="Z10" s="477">
        <f t="shared" si="12"/>
        <v>0</v>
      </c>
      <c r="AA10" s="477">
        <f t="shared" si="13"/>
        <v>0</v>
      </c>
      <c r="AB10" s="477">
        <f t="shared" si="14"/>
        <v>0</v>
      </c>
      <c r="AC10" s="477">
        <f t="shared" si="15"/>
        <v>0</v>
      </c>
      <c r="AD10" s="477">
        <f t="shared" si="16"/>
        <v>0</v>
      </c>
      <c r="AE10" s="477">
        <f t="shared" si="17"/>
        <v>0</v>
      </c>
      <c r="AF10" s="480">
        <f t="shared" si="18"/>
        <v>0</v>
      </c>
      <c r="AH10" s="469" t="str">
        <f t="shared" si="0"/>
        <v/>
      </c>
      <c r="AI10" s="469" t="str">
        <f t="shared" si="19"/>
        <v>助産師常勤</v>
      </c>
      <c r="AJ10" s="469">
        <f t="shared" si="1"/>
        <v>1</v>
      </c>
      <c r="AK10" s="469" t="str">
        <f t="shared" si="2"/>
        <v>助産師</v>
      </c>
      <c r="AL10" s="469" t="str">
        <f t="shared" si="3"/>
        <v>常勤</v>
      </c>
    </row>
    <row r="11" spans="1:68" ht="13.5" customHeight="1">
      <c r="A11" s="423" t="str">
        <f>IF(COUNTA(病棟!A9)&gt;=1,病棟!A9,"")</f>
        <v/>
      </c>
      <c r="B11" s="486" t="str">
        <f>IF(COUNTA(病棟!B9)&gt;=1,病棟!B9,"")</f>
        <v/>
      </c>
      <c r="C11" s="425" t="str">
        <f>IF(COUNTA(病棟!C9)&gt;=1,病棟!C9,"")</f>
        <v/>
      </c>
      <c r="D11" s="422" t="str">
        <f>IF(COUNTA(病棟!D9)&gt;=1,病棟!D9,"")</f>
        <v/>
      </c>
      <c r="E11" s="422" t="str">
        <f>IF(COUNTA(病棟!E9)&gt;=1,病棟!E9,"")</f>
        <v/>
      </c>
      <c r="F11" s="422" t="str">
        <f>IF(COUNTA(病棟!F9)&gt;=1,病棟!F9,"")</f>
        <v/>
      </c>
      <c r="G11" s="497" t="str">
        <f>IF(COUNTA(病棟!G9)&gt;=1,病棟!G9,"")</f>
        <v/>
      </c>
      <c r="H11" s="425" t="str">
        <f>IF(COUNTA(病棟!H9)&gt;=1,病棟!H9,"")</f>
        <v/>
      </c>
      <c r="I11" s="426" t="str">
        <f>IF(COUNTA(病棟!I9)&gt;=1,病棟!I9,"")</f>
        <v/>
      </c>
      <c r="J11" s="485" t="str">
        <f>IF(COUNTA(病棟!J9)&gt;=1,病棟!J9,"")</f>
        <v/>
      </c>
      <c r="K11" s="423" t="str">
        <f>IF(COUNTA(病棟!L9)&gt;=1,病棟!L9,"")</f>
        <v/>
      </c>
      <c r="L11" s="430" t="str">
        <f>IF(K11&lt;基本!$D$9,"非常勤","常勤")</f>
        <v>常勤</v>
      </c>
      <c r="M11" s="433">
        <f>IF(L11="非常勤",K11/基本!$D$9,1)</f>
        <v>1</v>
      </c>
      <c r="N11" s="204" t="e">
        <f>IF(DAYS360(P11,メイン!$N$3)&lt;500,"新"," ")</f>
        <v>#VALUE!</v>
      </c>
      <c r="O11" s="293"/>
      <c r="P11" s="483" t="str">
        <f>IF(COUNTA(病棟!K9)&gt;=1,病棟!K9,"")</f>
        <v/>
      </c>
      <c r="R11" s="477">
        <f t="shared" si="4"/>
        <v>0</v>
      </c>
      <c r="S11" s="477">
        <f t="shared" si="5"/>
        <v>0</v>
      </c>
      <c r="T11" s="477">
        <f t="shared" si="6"/>
        <v>0</v>
      </c>
      <c r="U11" s="477">
        <f t="shared" si="7"/>
        <v>0</v>
      </c>
      <c r="V11" s="477">
        <f t="shared" si="8"/>
        <v>0</v>
      </c>
      <c r="W11" s="477">
        <f t="shared" si="9"/>
        <v>0</v>
      </c>
      <c r="X11" s="477">
        <f t="shared" si="10"/>
        <v>0</v>
      </c>
      <c r="Y11" s="477">
        <f t="shared" si="11"/>
        <v>0</v>
      </c>
      <c r="Z11" s="477">
        <f t="shared" si="12"/>
        <v>0</v>
      </c>
      <c r="AA11" s="477">
        <f t="shared" si="13"/>
        <v>0</v>
      </c>
      <c r="AB11" s="477">
        <f t="shared" si="14"/>
        <v>0</v>
      </c>
      <c r="AC11" s="477">
        <f t="shared" si="15"/>
        <v>0</v>
      </c>
      <c r="AD11" s="477">
        <f t="shared" si="16"/>
        <v>0</v>
      </c>
      <c r="AE11" s="477">
        <f t="shared" si="17"/>
        <v>0</v>
      </c>
      <c r="AF11" s="480">
        <f t="shared" si="18"/>
        <v>0</v>
      </c>
      <c r="AH11" s="469" t="str">
        <f t="shared" si="0"/>
        <v/>
      </c>
      <c r="AI11" s="469" t="str">
        <f t="shared" si="19"/>
        <v>助産師常勤</v>
      </c>
      <c r="AJ11" s="469">
        <f t="shared" si="1"/>
        <v>1</v>
      </c>
      <c r="AK11" s="469" t="str">
        <f t="shared" si="2"/>
        <v>助産師</v>
      </c>
      <c r="AL11" s="469" t="str">
        <f t="shared" si="3"/>
        <v>常勤</v>
      </c>
    </row>
    <row r="12" spans="1:68" ht="13.5" customHeight="1">
      <c r="A12" s="423" t="str">
        <f>IF(COUNTA(病棟!A10)&gt;=1,病棟!A10,"")</f>
        <v/>
      </c>
      <c r="B12" s="486" t="str">
        <f>IF(COUNTA(病棟!B10)&gt;=1,病棟!B10,"")</f>
        <v/>
      </c>
      <c r="C12" s="425" t="str">
        <f>IF(COUNTA(病棟!C10)&gt;=1,病棟!C10,"")</f>
        <v/>
      </c>
      <c r="D12" s="422" t="str">
        <f>IF(COUNTA(病棟!D10)&gt;=1,病棟!D10,"")</f>
        <v/>
      </c>
      <c r="E12" s="422" t="str">
        <f>IF(COUNTA(病棟!E10)&gt;=1,病棟!E10,"")</f>
        <v/>
      </c>
      <c r="F12" s="422" t="str">
        <f>IF(COUNTA(病棟!F10)&gt;=1,病棟!F10,"")</f>
        <v/>
      </c>
      <c r="G12" s="497" t="str">
        <f>IF(COUNTA(病棟!G10)&gt;=1,病棟!G10,"")</f>
        <v/>
      </c>
      <c r="H12" s="425" t="str">
        <f>IF(COUNTA(病棟!H10)&gt;=1,病棟!H10,"")</f>
        <v/>
      </c>
      <c r="I12" s="426" t="str">
        <f>IF(COUNTA(病棟!I10)&gt;=1,病棟!I10,"")</f>
        <v/>
      </c>
      <c r="J12" s="485" t="str">
        <f>IF(COUNTA(病棟!J10)&gt;=1,病棟!J10,"")</f>
        <v/>
      </c>
      <c r="K12" s="423" t="str">
        <f>IF(COUNTA(病棟!L10)&gt;=1,病棟!L10,"")</f>
        <v/>
      </c>
      <c r="L12" s="430" t="str">
        <f>IF(K12&lt;基本!$D$9,"非常勤","常勤")</f>
        <v>常勤</v>
      </c>
      <c r="M12" s="433">
        <f>IF(L12="非常勤",K12/基本!$D$9,1)</f>
        <v>1</v>
      </c>
      <c r="N12" s="204" t="e">
        <f>IF(DAYS360(P12,メイン!$N$3)&lt;500,"新"," ")</f>
        <v>#VALUE!</v>
      </c>
      <c r="O12" s="293"/>
      <c r="P12" s="483" t="str">
        <f>IF(COUNTA(病棟!K10)&gt;=1,病棟!K10,"")</f>
        <v/>
      </c>
      <c r="R12" s="477">
        <f t="shared" si="4"/>
        <v>0</v>
      </c>
      <c r="S12" s="477">
        <f t="shared" si="5"/>
        <v>0</v>
      </c>
      <c r="T12" s="477">
        <f t="shared" si="6"/>
        <v>0</v>
      </c>
      <c r="U12" s="477">
        <f t="shared" si="7"/>
        <v>0</v>
      </c>
      <c r="V12" s="477">
        <f t="shared" si="8"/>
        <v>0</v>
      </c>
      <c r="W12" s="477">
        <f t="shared" si="9"/>
        <v>0</v>
      </c>
      <c r="X12" s="477">
        <f t="shared" si="10"/>
        <v>0</v>
      </c>
      <c r="Y12" s="477">
        <f t="shared" si="11"/>
        <v>0</v>
      </c>
      <c r="Z12" s="477">
        <f t="shared" si="12"/>
        <v>0</v>
      </c>
      <c r="AA12" s="477">
        <f t="shared" si="13"/>
        <v>0</v>
      </c>
      <c r="AB12" s="477">
        <f t="shared" si="14"/>
        <v>0</v>
      </c>
      <c r="AC12" s="477">
        <f t="shared" si="15"/>
        <v>0</v>
      </c>
      <c r="AD12" s="477">
        <f t="shared" si="16"/>
        <v>0</v>
      </c>
      <c r="AE12" s="477">
        <f t="shared" si="17"/>
        <v>0</v>
      </c>
      <c r="AF12" s="480">
        <f t="shared" si="18"/>
        <v>0</v>
      </c>
      <c r="AH12" s="469" t="str">
        <f t="shared" si="0"/>
        <v/>
      </c>
      <c r="AI12" s="469" t="str">
        <f t="shared" si="19"/>
        <v>助産師常勤</v>
      </c>
      <c r="AJ12" s="469">
        <f t="shared" si="1"/>
        <v>1</v>
      </c>
      <c r="AK12" s="469" t="str">
        <f t="shared" si="2"/>
        <v>助産師</v>
      </c>
      <c r="AL12" s="469" t="str">
        <f t="shared" si="3"/>
        <v>常勤</v>
      </c>
    </row>
    <row r="13" spans="1:68" ht="13.5" customHeight="1">
      <c r="A13" s="423" t="str">
        <f>IF(COUNTA(病棟!A11)&gt;=1,病棟!A11,"")</f>
        <v/>
      </c>
      <c r="B13" s="486" t="str">
        <f>IF(COUNTA(病棟!B11)&gt;=1,病棟!B11,"")</f>
        <v/>
      </c>
      <c r="C13" s="425" t="str">
        <f>IF(COUNTA(病棟!C11)&gt;=1,病棟!C11,"")</f>
        <v/>
      </c>
      <c r="D13" s="422" t="str">
        <f>IF(COUNTA(病棟!D11)&gt;=1,病棟!D11,"")</f>
        <v/>
      </c>
      <c r="E13" s="422" t="str">
        <f>IF(COUNTA(病棟!E11)&gt;=1,病棟!E11,"")</f>
        <v/>
      </c>
      <c r="F13" s="422" t="str">
        <f>IF(COUNTA(病棟!F11)&gt;=1,病棟!F11,"")</f>
        <v/>
      </c>
      <c r="G13" s="497" t="str">
        <f>IF(COUNTA(病棟!G11)&gt;=1,病棟!G11,"")</f>
        <v/>
      </c>
      <c r="H13" s="425" t="str">
        <f>IF(COUNTA(病棟!H11)&gt;=1,病棟!H11,"")</f>
        <v/>
      </c>
      <c r="I13" s="426" t="str">
        <f>IF(COUNTA(病棟!I11)&gt;=1,病棟!I11,"")</f>
        <v/>
      </c>
      <c r="J13" s="485" t="str">
        <f>IF(COUNTA(病棟!J11)&gt;=1,病棟!J11,"")</f>
        <v/>
      </c>
      <c r="K13" s="423" t="str">
        <f>IF(COUNTA(病棟!L11)&gt;=1,病棟!L11,"")</f>
        <v/>
      </c>
      <c r="L13" s="430" t="str">
        <f>IF(K13&lt;基本!$D$9,"非常勤","常勤")</f>
        <v>常勤</v>
      </c>
      <c r="M13" s="433">
        <f>IF(L13="非常勤",K13/基本!$D$9,1)</f>
        <v>1</v>
      </c>
      <c r="N13" s="204" t="e">
        <f>IF(DAYS360(P13,メイン!$N$3)&lt;500,"新"," ")</f>
        <v>#VALUE!</v>
      </c>
      <c r="O13" s="293"/>
      <c r="P13" s="483" t="str">
        <f>IF(COUNTA(病棟!K11)&gt;=1,病棟!K11,"")</f>
        <v/>
      </c>
      <c r="R13" s="477">
        <f t="shared" si="4"/>
        <v>0</v>
      </c>
      <c r="S13" s="477">
        <f t="shared" si="5"/>
        <v>0</v>
      </c>
      <c r="T13" s="477">
        <f t="shared" si="6"/>
        <v>0</v>
      </c>
      <c r="U13" s="477">
        <f t="shared" si="7"/>
        <v>0</v>
      </c>
      <c r="V13" s="477">
        <f t="shared" si="8"/>
        <v>0</v>
      </c>
      <c r="W13" s="477">
        <f t="shared" si="9"/>
        <v>0</v>
      </c>
      <c r="X13" s="477">
        <f t="shared" si="10"/>
        <v>0</v>
      </c>
      <c r="Y13" s="477">
        <f t="shared" si="11"/>
        <v>0</v>
      </c>
      <c r="Z13" s="477">
        <f t="shared" si="12"/>
        <v>0</v>
      </c>
      <c r="AA13" s="477">
        <f t="shared" si="13"/>
        <v>0</v>
      </c>
      <c r="AB13" s="477">
        <f t="shared" si="14"/>
        <v>0</v>
      </c>
      <c r="AC13" s="477">
        <f t="shared" si="15"/>
        <v>0</v>
      </c>
      <c r="AD13" s="477">
        <f t="shared" si="16"/>
        <v>0</v>
      </c>
      <c r="AE13" s="477">
        <f t="shared" si="17"/>
        <v>0</v>
      </c>
      <c r="AF13" s="480">
        <f t="shared" si="18"/>
        <v>0</v>
      </c>
      <c r="AH13" s="469" t="str">
        <f t="shared" si="0"/>
        <v/>
      </c>
      <c r="AI13" s="469" t="str">
        <f t="shared" si="19"/>
        <v>助産師常勤</v>
      </c>
      <c r="AJ13" s="469">
        <f t="shared" si="1"/>
        <v>1</v>
      </c>
      <c r="AK13" s="469" t="str">
        <f t="shared" si="2"/>
        <v>助産師</v>
      </c>
      <c r="AL13" s="469" t="str">
        <f t="shared" si="3"/>
        <v>常勤</v>
      </c>
    </row>
    <row r="14" spans="1:68" ht="13.5" customHeight="1">
      <c r="A14" s="423" t="str">
        <f>IF(COUNTA(病棟!A12)&gt;=1,病棟!A12,"")</f>
        <v/>
      </c>
      <c r="B14" s="486" t="str">
        <f>IF(COUNTA(病棟!B12)&gt;=1,病棟!B12,"")</f>
        <v/>
      </c>
      <c r="C14" s="425" t="str">
        <f>IF(COUNTA(病棟!C12)&gt;=1,病棟!C12,"")</f>
        <v/>
      </c>
      <c r="D14" s="422" t="str">
        <f>IF(COUNTA(病棟!D12)&gt;=1,病棟!D12,"")</f>
        <v/>
      </c>
      <c r="E14" s="422" t="str">
        <f>IF(COUNTA(病棟!E12)&gt;=1,病棟!E12,"")</f>
        <v/>
      </c>
      <c r="F14" s="422" t="str">
        <f>IF(COUNTA(病棟!F12)&gt;=1,病棟!F12,"")</f>
        <v/>
      </c>
      <c r="G14" s="497" t="str">
        <f>IF(COUNTA(病棟!G12)&gt;=1,病棟!G12,"")</f>
        <v/>
      </c>
      <c r="H14" s="425" t="str">
        <f>IF(COUNTA(病棟!H12)&gt;=1,病棟!H12,"")</f>
        <v/>
      </c>
      <c r="I14" s="426" t="str">
        <f>IF(COUNTA(病棟!I12)&gt;=1,病棟!I12,"")</f>
        <v/>
      </c>
      <c r="J14" s="485" t="str">
        <f>IF(COUNTA(病棟!J12)&gt;=1,病棟!J12,"")</f>
        <v/>
      </c>
      <c r="K14" s="423" t="str">
        <f>IF(COUNTA(病棟!L12)&gt;=1,病棟!L12,"")</f>
        <v/>
      </c>
      <c r="L14" s="430" t="str">
        <f>IF(K14&lt;基本!$D$9,"非常勤","常勤")</f>
        <v>常勤</v>
      </c>
      <c r="M14" s="433">
        <f>IF(L14="非常勤",K14/基本!$D$9,1)</f>
        <v>1</v>
      </c>
      <c r="N14" s="204" t="e">
        <f>IF(DAYS360(P14,メイン!$N$3)&lt;500,"新"," ")</f>
        <v>#VALUE!</v>
      </c>
      <c r="O14" s="293"/>
      <c r="P14" s="483" t="str">
        <f>IF(COUNTA(病棟!K12)&gt;=1,病棟!K12,"")</f>
        <v/>
      </c>
      <c r="R14" s="477">
        <f t="shared" si="4"/>
        <v>0</v>
      </c>
      <c r="S14" s="477">
        <f t="shared" si="5"/>
        <v>0</v>
      </c>
      <c r="T14" s="477">
        <f t="shared" si="6"/>
        <v>0</v>
      </c>
      <c r="U14" s="477">
        <f t="shared" si="7"/>
        <v>0</v>
      </c>
      <c r="V14" s="477">
        <f t="shared" si="8"/>
        <v>0</v>
      </c>
      <c r="W14" s="477">
        <f t="shared" si="9"/>
        <v>0</v>
      </c>
      <c r="X14" s="477">
        <f t="shared" si="10"/>
        <v>0</v>
      </c>
      <c r="Y14" s="477">
        <f t="shared" si="11"/>
        <v>0</v>
      </c>
      <c r="Z14" s="477">
        <f t="shared" si="12"/>
        <v>0</v>
      </c>
      <c r="AA14" s="477">
        <f t="shared" si="13"/>
        <v>0</v>
      </c>
      <c r="AB14" s="477">
        <f t="shared" si="14"/>
        <v>0</v>
      </c>
      <c r="AC14" s="477">
        <f t="shared" si="15"/>
        <v>0</v>
      </c>
      <c r="AD14" s="477">
        <f t="shared" si="16"/>
        <v>0</v>
      </c>
      <c r="AE14" s="477">
        <f t="shared" si="17"/>
        <v>0</v>
      </c>
      <c r="AF14" s="480">
        <f t="shared" si="18"/>
        <v>0</v>
      </c>
      <c r="AH14" s="469" t="str">
        <f t="shared" si="0"/>
        <v/>
      </c>
      <c r="AI14" s="469" t="str">
        <f t="shared" si="19"/>
        <v>助産師常勤</v>
      </c>
      <c r="AJ14" s="469">
        <f t="shared" si="1"/>
        <v>1</v>
      </c>
      <c r="AK14" s="469" t="str">
        <f t="shared" si="2"/>
        <v>助産師</v>
      </c>
      <c r="AL14" s="469" t="str">
        <f t="shared" si="3"/>
        <v>常勤</v>
      </c>
    </row>
    <row r="15" spans="1:68" ht="13.5" customHeight="1">
      <c r="A15" s="423" t="str">
        <f>IF(COUNTA(病棟!A13)&gt;=1,病棟!A13,"")</f>
        <v/>
      </c>
      <c r="B15" s="486" t="str">
        <f>IF(COUNTA(病棟!B13)&gt;=1,病棟!B13,"")</f>
        <v/>
      </c>
      <c r="C15" s="425" t="str">
        <f>IF(COUNTA(病棟!C13)&gt;=1,病棟!C13,"")</f>
        <v/>
      </c>
      <c r="D15" s="422" t="str">
        <f>IF(COUNTA(病棟!D13)&gt;=1,病棟!D13,"")</f>
        <v/>
      </c>
      <c r="E15" s="422" t="str">
        <f>IF(COUNTA(病棟!E13)&gt;=1,病棟!E13,"")</f>
        <v/>
      </c>
      <c r="F15" s="422" t="str">
        <f>IF(COUNTA(病棟!F13)&gt;=1,病棟!F13,"")</f>
        <v/>
      </c>
      <c r="G15" s="497" t="str">
        <f>IF(COUNTA(病棟!G13)&gt;=1,病棟!G13,"")</f>
        <v/>
      </c>
      <c r="H15" s="425" t="str">
        <f>IF(COUNTA(病棟!H13)&gt;=1,病棟!H13,"")</f>
        <v/>
      </c>
      <c r="I15" s="426" t="str">
        <f>IF(COUNTA(病棟!I13)&gt;=1,病棟!I13,"")</f>
        <v/>
      </c>
      <c r="J15" s="485" t="str">
        <f>IF(COUNTA(病棟!J13)&gt;=1,病棟!J13,"")</f>
        <v/>
      </c>
      <c r="K15" s="423" t="str">
        <f>IF(COUNTA(病棟!L13)&gt;=1,病棟!L13,"")</f>
        <v/>
      </c>
      <c r="L15" s="430" t="str">
        <f>IF(K15&lt;基本!$D$9,"非常勤","常勤")</f>
        <v>常勤</v>
      </c>
      <c r="M15" s="433">
        <f>IF(L15="非常勤",K15/基本!$D$9,1)</f>
        <v>1</v>
      </c>
      <c r="N15" s="204" t="e">
        <f>IF(DAYS360(P15,メイン!$N$3)&lt;500,"新"," ")</f>
        <v>#VALUE!</v>
      </c>
      <c r="O15" s="293"/>
      <c r="P15" s="483" t="str">
        <f>IF(COUNTA(病棟!K13)&gt;=1,病棟!K13,"")</f>
        <v/>
      </c>
      <c r="R15" s="477">
        <f t="shared" si="4"/>
        <v>0</v>
      </c>
      <c r="S15" s="477">
        <f t="shared" si="5"/>
        <v>0</v>
      </c>
      <c r="T15" s="477">
        <f t="shared" si="6"/>
        <v>0</v>
      </c>
      <c r="U15" s="477">
        <f t="shared" si="7"/>
        <v>0</v>
      </c>
      <c r="V15" s="477">
        <f t="shared" si="8"/>
        <v>0</v>
      </c>
      <c r="W15" s="477">
        <f t="shared" si="9"/>
        <v>0</v>
      </c>
      <c r="X15" s="477">
        <f t="shared" si="10"/>
        <v>0</v>
      </c>
      <c r="Y15" s="477">
        <f t="shared" si="11"/>
        <v>0</v>
      </c>
      <c r="Z15" s="477">
        <f t="shared" si="12"/>
        <v>0</v>
      </c>
      <c r="AA15" s="477">
        <f t="shared" si="13"/>
        <v>0</v>
      </c>
      <c r="AB15" s="477">
        <f t="shared" si="14"/>
        <v>0</v>
      </c>
      <c r="AC15" s="477">
        <f t="shared" si="15"/>
        <v>0</v>
      </c>
      <c r="AD15" s="477">
        <f t="shared" si="16"/>
        <v>0</v>
      </c>
      <c r="AE15" s="477">
        <f t="shared" si="17"/>
        <v>0</v>
      </c>
      <c r="AF15" s="480">
        <f t="shared" si="18"/>
        <v>0</v>
      </c>
      <c r="AH15" s="469" t="str">
        <f t="shared" si="0"/>
        <v/>
      </c>
      <c r="AI15" s="469" t="str">
        <f t="shared" si="19"/>
        <v>助産師常勤</v>
      </c>
      <c r="AJ15" s="469">
        <f t="shared" si="1"/>
        <v>1</v>
      </c>
      <c r="AK15" s="469" t="str">
        <f t="shared" si="2"/>
        <v>助産師</v>
      </c>
      <c r="AL15" s="469" t="str">
        <f t="shared" si="3"/>
        <v>常勤</v>
      </c>
    </row>
    <row r="16" spans="1:68" ht="13.5" customHeight="1">
      <c r="A16" s="423" t="str">
        <f>IF(COUNTA(病棟!A14)&gt;=1,病棟!A14,"")</f>
        <v/>
      </c>
      <c r="B16" s="486" t="str">
        <f>IF(COUNTA(病棟!B14)&gt;=1,病棟!B14,"")</f>
        <v/>
      </c>
      <c r="C16" s="425" t="str">
        <f>IF(COUNTA(病棟!C14)&gt;=1,病棟!C14,"")</f>
        <v/>
      </c>
      <c r="D16" s="422" t="str">
        <f>IF(COUNTA(病棟!D14)&gt;=1,病棟!D14,"")</f>
        <v/>
      </c>
      <c r="E16" s="422" t="str">
        <f>IF(COUNTA(病棟!E14)&gt;=1,病棟!E14,"")</f>
        <v/>
      </c>
      <c r="F16" s="422" t="str">
        <f>IF(COUNTA(病棟!F14)&gt;=1,病棟!F14,"")</f>
        <v/>
      </c>
      <c r="G16" s="497" t="str">
        <f>IF(COUNTA(病棟!G14)&gt;=1,病棟!G14,"")</f>
        <v/>
      </c>
      <c r="H16" s="425" t="str">
        <f>IF(COUNTA(病棟!H14)&gt;=1,病棟!H14,"")</f>
        <v/>
      </c>
      <c r="I16" s="426" t="str">
        <f>IF(COUNTA(病棟!I14)&gt;=1,病棟!I14,"")</f>
        <v/>
      </c>
      <c r="J16" s="485" t="str">
        <f>IF(COUNTA(病棟!J14)&gt;=1,病棟!J14,"")</f>
        <v/>
      </c>
      <c r="K16" s="423" t="str">
        <f>IF(COUNTA(病棟!L14)&gt;=1,病棟!L14,"")</f>
        <v/>
      </c>
      <c r="L16" s="430" t="str">
        <f>IF(K16&lt;基本!$D$9,"非常勤","常勤")</f>
        <v>常勤</v>
      </c>
      <c r="M16" s="433">
        <f>IF(L16="非常勤",K16/基本!$D$9,1)</f>
        <v>1</v>
      </c>
      <c r="N16" s="204" t="e">
        <f>IF(DAYS360(P16,メイン!$N$3)&lt;500,"新"," ")</f>
        <v>#VALUE!</v>
      </c>
      <c r="O16" s="293"/>
      <c r="P16" s="483" t="str">
        <f>IF(COUNTA(病棟!K14)&gt;=1,病棟!K14,"")</f>
        <v/>
      </c>
      <c r="R16" s="477">
        <f t="shared" si="4"/>
        <v>0</v>
      </c>
      <c r="S16" s="477">
        <f t="shared" si="5"/>
        <v>0</v>
      </c>
      <c r="T16" s="477">
        <f t="shared" si="6"/>
        <v>0</v>
      </c>
      <c r="U16" s="477">
        <f t="shared" si="7"/>
        <v>0</v>
      </c>
      <c r="V16" s="477">
        <f t="shared" si="8"/>
        <v>0</v>
      </c>
      <c r="W16" s="477">
        <f t="shared" si="9"/>
        <v>0</v>
      </c>
      <c r="X16" s="477">
        <f t="shared" si="10"/>
        <v>0</v>
      </c>
      <c r="Y16" s="477">
        <f t="shared" si="11"/>
        <v>0</v>
      </c>
      <c r="Z16" s="477">
        <f t="shared" si="12"/>
        <v>0</v>
      </c>
      <c r="AA16" s="477">
        <f t="shared" si="13"/>
        <v>0</v>
      </c>
      <c r="AB16" s="477">
        <f t="shared" si="14"/>
        <v>0</v>
      </c>
      <c r="AC16" s="477">
        <f t="shared" si="15"/>
        <v>0</v>
      </c>
      <c r="AD16" s="477">
        <f t="shared" si="16"/>
        <v>0</v>
      </c>
      <c r="AE16" s="477">
        <f t="shared" si="17"/>
        <v>0</v>
      </c>
      <c r="AF16" s="480">
        <f t="shared" si="18"/>
        <v>0</v>
      </c>
      <c r="AH16" s="469" t="str">
        <f t="shared" si="0"/>
        <v/>
      </c>
      <c r="AI16" s="469" t="str">
        <f t="shared" si="19"/>
        <v>助産師常勤</v>
      </c>
      <c r="AJ16" s="469">
        <f t="shared" si="1"/>
        <v>1</v>
      </c>
      <c r="AK16" s="469" t="str">
        <f t="shared" si="2"/>
        <v>助産師</v>
      </c>
      <c r="AL16" s="469" t="str">
        <f t="shared" si="3"/>
        <v>常勤</v>
      </c>
    </row>
    <row r="17" spans="1:38" ht="13.5" customHeight="1">
      <c r="A17" s="423" t="str">
        <f>IF(COUNTA(病棟!A15)&gt;=1,病棟!A15,"")</f>
        <v/>
      </c>
      <c r="B17" s="486" t="str">
        <f>IF(COUNTA(病棟!B15)&gt;=1,病棟!B15,"")</f>
        <v/>
      </c>
      <c r="C17" s="425" t="str">
        <f>IF(COUNTA(病棟!C15)&gt;=1,病棟!C15,"")</f>
        <v/>
      </c>
      <c r="D17" s="422" t="str">
        <f>IF(COUNTA(病棟!D15)&gt;=1,病棟!D15,"")</f>
        <v/>
      </c>
      <c r="E17" s="422" t="str">
        <f>IF(COUNTA(病棟!E15)&gt;=1,病棟!E15,"")</f>
        <v/>
      </c>
      <c r="F17" s="422" t="str">
        <f>IF(COUNTA(病棟!F15)&gt;=1,病棟!F15,"")</f>
        <v/>
      </c>
      <c r="G17" s="497" t="str">
        <f>IF(COUNTA(病棟!G15)&gt;=1,病棟!G15,"")</f>
        <v/>
      </c>
      <c r="H17" s="425" t="str">
        <f>IF(COUNTA(病棟!H15)&gt;=1,病棟!H15,"")</f>
        <v/>
      </c>
      <c r="I17" s="426" t="str">
        <f>IF(COUNTA(病棟!I15)&gt;=1,病棟!I15,"")</f>
        <v/>
      </c>
      <c r="J17" s="485" t="str">
        <f>IF(COUNTA(病棟!J15)&gt;=1,病棟!J15,"")</f>
        <v/>
      </c>
      <c r="K17" s="423" t="str">
        <f>IF(COUNTA(病棟!L15)&gt;=1,病棟!L15,"")</f>
        <v/>
      </c>
      <c r="L17" s="430" t="str">
        <f>IF(K17&lt;基本!$D$9,"非常勤","常勤")</f>
        <v>常勤</v>
      </c>
      <c r="M17" s="433">
        <f>IF(L17="非常勤",K17/基本!$D$9,1)</f>
        <v>1</v>
      </c>
      <c r="N17" s="204" t="e">
        <f>IF(DAYS360(P17,メイン!$N$3)&lt;500,"新"," ")</f>
        <v>#VALUE!</v>
      </c>
      <c r="O17" s="293"/>
      <c r="P17" s="483" t="str">
        <f>IF(COUNTA(病棟!K15)&gt;=1,病棟!K15,"")</f>
        <v/>
      </c>
      <c r="R17" s="477">
        <f t="shared" si="4"/>
        <v>0</v>
      </c>
      <c r="S17" s="477">
        <f t="shared" si="5"/>
        <v>0</v>
      </c>
      <c r="T17" s="477">
        <f t="shared" si="6"/>
        <v>0</v>
      </c>
      <c r="U17" s="477">
        <f t="shared" si="7"/>
        <v>0</v>
      </c>
      <c r="V17" s="477">
        <f t="shared" si="8"/>
        <v>0</v>
      </c>
      <c r="W17" s="477">
        <f t="shared" si="9"/>
        <v>0</v>
      </c>
      <c r="X17" s="477">
        <f t="shared" si="10"/>
        <v>0</v>
      </c>
      <c r="Y17" s="477">
        <f t="shared" si="11"/>
        <v>0</v>
      </c>
      <c r="Z17" s="477">
        <f t="shared" si="12"/>
        <v>0</v>
      </c>
      <c r="AA17" s="477">
        <f t="shared" si="13"/>
        <v>0</v>
      </c>
      <c r="AB17" s="477">
        <f t="shared" si="14"/>
        <v>0</v>
      </c>
      <c r="AC17" s="477">
        <f t="shared" si="15"/>
        <v>0</v>
      </c>
      <c r="AD17" s="477">
        <f t="shared" si="16"/>
        <v>0</v>
      </c>
      <c r="AE17" s="477">
        <f t="shared" si="17"/>
        <v>0</v>
      </c>
      <c r="AF17" s="480">
        <f t="shared" si="18"/>
        <v>0</v>
      </c>
      <c r="AH17" s="469" t="str">
        <f t="shared" si="0"/>
        <v/>
      </c>
      <c r="AI17" s="469" t="str">
        <f t="shared" si="19"/>
        <v>助産師常勤</v>
      </c>
      <c r="AJ17" s="469">
        <f t="shared" si="1"/>
        <v>1</v>
      </c>
      <c r="AK17" s="469" t="str">
        <f t="shared" si="2"/>
        <v>助産師</v>
      </c>
      <c r="AL17" s="469" t="str">
        <f t="shared" si="3"/>
        <v>常勤</v>
      </c>
    </row>
    <row r="18" spans="1:38" ht="13.5" customHeight="1">
      <c r="A18" s="423" t="str">
        <f>IF(COUNTA(病棟!A16)&gt;=1,病棟!A16,"")</f>
        <v/>
      </c>
      <c r="B18" s="486" t="str">
        <f>IF(COUNTA(病棟!B16)&gt;=1,病棟!B16,"")</f>
        <v/>
      </c>
      <c r="C18" s="425" t="str">
        <f>IF(COUNTA(病棟!C16)&gt;=1,病棟!C16,"")</f>
        <v/>
      </c>
      <c r="D18" s="422" t="str">
        <f>IF(COUNTA(病棟!D16)&gt;=1,病棟!D16,"")</f>
        <v/>
      </c>
      <c r="E18" s="422" t="str">
        <f>IF(COUNTA(病棟!E16)&gt;=1,病棟!E16,"")</f>
        <v/>
      </c>
      <c r="F18" s="422" t="str">
        <f>IF(COUNTA(病棟!F16)&gt;=1,病棟!F16,"")</f>
        <v/>
      </c>
      <c r="G18" s="497" t="str">
        <f>IF(COUNTA(病棟!G16)&gt;=1,病棟!G16,"")</f>
        <v/>
      </c>
      <c r="H18" s="425" t="str">
        <f>IF(COUNTA(病棟!H16)&gt;=1,病棟!H16,"")</f>
        <v/>
      </c>
      <c r="I18" s="426" t="str">
        <f>IF(COUNTA(病棟!I16)&gt;=1,病棟!I16,"")</f>
        <v/>
      </c>
      <c r="J18" s="485" t="str">
        <f>IF(COUNTA(病棟!J16)&gt;=1,病棟!J16,"")</f>
        <v/>
      </c>
      <c r="K18" s="423" t="str">
        <f>IF(COUNTA(病棟!L16)&gt;=1,病棟!L16,"")</f>
        <v/>
      </c>
      <c r="L18" s="430" t="str">
        <f>IF(K18&lt;基本!$D$9,"非常勤","常勤")</f>
        <v>常勤</v>
      </c>
      <c r="M18" s="433">
        <f>IF(L18="非常勤",K18/基本!$D$9,1)</f>
        <v>1</v>
      </c>
      <c r="N18" s="204" t="e">
        <f>IF(DAYS360(P18,メイン!$N$3)&lt;500,"新"," ")</f>
        <v>#VALUE!</v>
      </c>
      <c r="O18" s="293"/>
      <c r="P18" s="483" t="str">
        <f>IF(COUNTA(病棟!K16)&gt;=1,病棟!K16,"")</f>
        <v/>
      </c>
      <c r="R18" s="477">
        <f t="shared" si="4"/>
        <v>0</v>
      </c>
      <c r="S18" s="477">
        <f t="shared" si="5"/>
        <v>0</v>
      </c>
      <c r="T18" s="477">
        <f t="shared" si="6"/>
        <v>0</v>
      </c>
      <c r="U18" s="477">
        <f t="shared" si="7"/>
        <v>0</v>
      </c>
      <c r="V18" s="477">
        <f t="shared" si="8"/>
        <v>0</v>
      </c>
      <c r="W18" s="477">
        <f t="shared" si="9"/>
        <v>0</v>
      </c>
      <c r="X18" s="477">
        <f t="shared" si="10"/>
        <v>0</v>
      </c>
      <c r="Y18" s="477">
        <f t="shared" si="11"/>
        <v>0</v>
      </c>
      <c r="Z18" s="477">
        <f t="shared" si="12"/>
        <v>0</v>
      </c>
      <c r="AA18" s="477">
        <f t="shared" si="13"/>
        <v>0</v>
      </c>
      <c r="AB18" s="477">
        <f t="shared" si="14"/>
        <v>0</v>
      </c>
      <c r="AC18" s="477">
        <f t="shared" si="15"/>
        <v>0</v>
      </c>
      <c r="AD18" s="477">
        <f t="shared" si="16"/>
        <v>0</v>
      </c>
      <c r="AE18" s="477">
        <f t="shared" si="17"/>
        <v>0</v>
      </c>
      <c r="AF18" s="480">
        <f t="shared" si="18"/>
        <v>0</v>
      </c>
      <c r="AH18" s="469" t="str">
        <f t="shared" si="0"/>
        <v/>
      </c>
      <c r="AI18" s="469" t="str">
        <f t="shared" si="19"/>
        <v>助産師常勤</v>
      </c>
      <c r="AJ18" s="469">
        <f t="shared" si="1"/>
        <v>1</v>
      </c>
      <c r="AK18" s="469" t="str">
        <f t="shared" si="2"/>
        <v>助産師</v>
      </c>
      <c r="AL18" s="469" t="str">
        <f t="shared" si="3"/>
        <v>常勤</v>
      </c>
    </row>
    <row r="19" spans="1:38" ht="13.5" customHeight="1">
      <c r="A19" s="423" t="str">
        <f>IF(COUNTA(病棟!A17)&gt;=1,病棟!A17,"")</f>
        <v/>
      </c>
      <c r="B19" s="486" t="str">
        <f>IF(COUNTA(病棟!B17)&gt;=1,病棟!B17,"")</f>
        <v/>
      </c>
      <c r="C19" s="425" t="str">
        <f>IF(COUNTA(病棟!C17)&gt;=1,病棟!C17,"")</f>
        <v/>
      </c>
      <c r="D19" s="422" t="str">
        <f>IF(COUNTA(病棟!D17)&gt;=1,病棟!D17,"")</f>
        <v/>
      </c>
      <c r="E19" s="422" t="str">
        <f>IF(COUNTA(病棟!E17)&gt;=1,病棟!E17,"")</f>
        <v/>
      </c>
      <c r="F19" s="422" t="str">
        <f>IF(COUNTA(病棟!F17)&gt;=1,病棟!F17,"")</f>
        <v/>
      </c>
      <c r="G19" s="497" t="str">
        <f>IF(COUNTA(病棟!G17)&gt;=1,病棟!G17,"")</f>
        <v/>
      </c>
      <c r="H19" s="425" t="str">
        <f>IF(COUNTA(病棟!H17)&gt;=1,病棟!H17,"")</f>
        <v/>
      </c>
      <c r="I19" s="426" t="str">
        <f>IF(COUNTA(病棟!I17)&gt;=1,病棟!I17,"")</f>
        <v/>
      </c>
      <c r="J19" s="485" t="str">
        <f>IF(COUNTA(病棟!J17)&gt;=1,病棟!J17,"")</f>
        <v/>
      </c>
      <c r="K19" s="423" t="str">
        <f>IF(COUNTA(病棟!L17)&gt;=1,病棟!L17,"")</f>
        <v/>
      </c>
      <c r="L19" s="430" t="str">
        <f>IF(K19&lt;基本!$D$9,"非常勤","常勤")</f>
        <v>常勤</v>
      </c>
      <c r="M19" s="433">
        <f>IF(L19="非常勤",K19/基本!$D$9,1)</f>
        <v>1</v>
      </c>
      <c r="N19" s="204" t="e">
        <f>IF(DAYS360(P19,メイン!$N$3)&lt;500,"新"," ")</f>
        <v>#VALUE!</v>
      </c>
      <c r="O19" s="293"/>
      <c r="P19" s="483" t="str">
        <f>IF(COUNTA(病棟!K17)&gt;=1,病棟!K17,"")</f>
        <v/>
      </c>
      <c r="R19" s="477">
        <f t="shared" si="4"/>
        <v>0</v>
      </c>
      <c r="S19" s="477">
        <f t="shared" si="5"/>
        <v>0</v>
      </c>
      <c r="T19" s="477">
        <f t="shared" si="6"/>
        <v>0</v>
      </c>
      <c r="U19" s="477">
        <f t="shared" si="7"/>
        <v>0</v>
      </c>
      <c r="V19" s="477">
        <f t="shared" si="8"/>
        <v>0</v>
      </c>
      <c r="W19" s="477">
        <f t="shared" si="9"/>
        <v>0</v>
      </c>
      <c r="X19" s="477">
        <f t="shared" si="10"/>
        <v>0</v>
      </c>
      <c r="Y19" s="477">
        <f t="shared" si="11"/>
        <v>0</v>
      </c>
      <c r="Z19" s="477">
        <f t="shared" si="12"/>
        <v>0</v>
      </c>
      <c r="AA19" s="477">
        <f t="shared" si="13"/>
        <v>0</v>
      </c>
      <c r="AB19" s="477">
        <f t="shared" si="14"/>
        <v>0</v>
      </c>
      <c r="AC19" s="477">
        <f t="shared" si="15"/>
        <v>0</v>
      </c>
      <c r="AD19" s="477">
        <f t="shared" si="16"/>
        <v>0</v>
      </c>
      <c r="AE19" s="477">
        <f t="shared" si="17"/>
        <v>0</v>
      </c>
      <c r="AF19" s="480">
        <f t="shared" si="18"/>
        <v>0</v>
      </c>
      <c r="AH19" s="469" t="str">
        <f t="shared" si="0"/>
        <v/>
      </c>
      <c r="AI19" s="469" t="str">
        <f t="shared" si="19"/>
        <v>助産師常勤</v>
      </c>
      <c r="AJ19" s="469">
        <f t="shared" si="1"/>
        <v>1</v>
      </c>
      <c r="AK19" s="469" t="str">
        <f t="shared" si="2"/>
        <v>助産師</v>
      </c>
      <c r="AL19" s="469" t="str">
        <f t="shared" si="3"/>
        <v>常勤</v>
      </c>
    </row>
    <row r="20" spans="1:38" ht="13.5" customHeight="1">
      <c r="A20" s="423" t="str">
        <f>IF(COUNTA(病棟!A18)&gt;=1,病棟!A18,"")</f>
        <v/>
      </c>
      <c r="B20" s="486" t="str">
        <f>IF(COUNTA(病棟!B18)&gt;=1,病棟!B18,"")</f>
        <v/>
      </c>
      <c r="C20" s="425" t="str">
        <f>IF(COUNTA(病棟!C18)&gt;=1,病棟!C18,"")</f>
        <v/>
      </c>
      <c r="D20" s="422" t="str">
        <f>IF(COUNTA(病棟!D18)&gt;=1,病棟!D18,"")</f>
        <v/>
      </c>
      <c r="E20" s="422" t="str">
        <f>IF(COUNTA(病棟!E18)&gt;=1,病棟!E18,"")</f>
        <v/>
      </c>
      <c r="F20" s="422" t="str">
        <f>IF(COUNTA(病棟!F18)&gt;=1,病棟!F18,"")</f>
        <v/>
      </c>
      <c r="G20" s="497" t="str">
        <f>IF(COUNTA(病棟!G18)&gt;=1,病棟!G18,"")</f>
        <v/>
      </c>
      <c r="H20" s="425" t="str">
        <f>IF(COUNTA(病棟!H18)&gt;=1,病棟!H18,"")</f>
        <v/>
      </c>
      <c r="I20" s="426" t="str">
        <f>IF(COUNTA(病棟!I18)&gt;=1,病棟!I18,"")</f>
        <v/>
      </c>
      <c r="J20" s="485" t="str">
        <f>IF(COUNTA(病棟!J18)&gt;=1,病棟!J18,"")</f>
        <v/>
      </c>
      <c r="K20" s="423" t="str">
        <f>IF(COUNTA(病棟!L18)&gt;=1,病棟!L18,"")</f>
        <v/>
      </c>
      <c r="L20" s="430" t="str">
        <f>IF(K20&lt;基本!$D$9,"非常勤","常勤")</f>
        <v>常勤</v>
      </c>
      <c r="M20" s="433">
        <f>IF(L20="非常勤",K20/基本!$D$9,1)</f>
        <v>1</v>
      </c>
      <c r="N20" s="204" t="e">
        <f>IF(DAYS360(P20,メイン!$N$3)&lt;500,"新"," ")</f>
        <v>#VALUE!</v>
      </c>
      <c r="O20" s="293"/>
      <c r="P20" s="483" t="str">
        <f>IF(COUNTA(病棟!K18)&gt;=1,病棟!K18,"")</f>
        <v/>
      </c>
      <c r="R20" s="477">
        <f t="shared" si="4"/>
        <v>0</v>
      </c>
      <c r="S20" s="477">
        <f t="shared" si="5"/>
        <v>0</v>
      </c>
      <c r="T20" s="477">
        <f t="shared" si="6"/>
        <v>0</v>
      </c>
      <c r="U20" s="477">
        <f t="shared" si="7"/>
        <v>0</v>
      </c>
      <c r="V20" s="477">
        <f t="shared" si="8"/>
        <v>0</v>
      </c>
      <c r="W20" s="477">
        <f t="shared" si="9"/>
        <v>0</v>
      </c>
      <c r="X20" s="477">
        <f t="shared" si="10"/>
        <v>0</v>
      </c>
      <c r="Y20" s="477">
        <f t="shared" si="11"/>
        <v>0</v>
      </c>
      <c r="Z20" s="477">
        <f t="shared" si="12"/>
        <v>0</v>
      </c>
      <c r="AA20" s="477">
        <f t="shared" si="13"/>
        <v>0</v>
      </c>
      <c r="AB20" s="477">
        <f t="shared" si="14"/>
        <v>0</v>
      </c>
      <c r="AC20" s="477">
        <f t="shared" si="15"/>
        <v>0</v>
      </c>
      <c r="AD20" s="477">
        <f t="shared" si="16"/>
        <v>0</v>
      </c>
      <c r="AE20" s="477">
        <f t="shared" si="17"/>
        <v>0</v>
      </c>
      <c r="AF20" s="480">
        <f t="shared" si="18"/>
        <v>0</v>
      </c>
      <c r="AH20" s="469" t="str">
        <f t="shared" si="0"/>
        <v/>
      </c>
      <c r="AI20" s="469" t="str">
        <f t="shared" si="19"/>
        <v>助産師常勤</v>
      </c>
      <c r="AJ20" s="469">
        <f t="shared" si="1"/>
        <v>1</v>
      </c>
      <c r="AK20" s="469" t="str">
        <f t="shared" si="2"/>
        <v>助産師</v>
      </c>
      <c r="AL20" s="469" t="str">
        <f t="shared" si="3"/>
        <v>常勤</v>
      </c>
    </row>
    <row r="21" spans="1:38" ht="13.5" customHeight="1">
      <c r="A21" s="423" t="str">
        <f>IF(COUNTA(病棟!A19)&gt;=1,病棟!A19,"")</f>
        <v/>
      </c>
      <c r="B21" s="486" t="str">
        <f>IF(COUNTA(病棟!B19)&gt;=1,病棟!B19,"")</f>
        <v/>
      </c>
      <c r="C21" s="425" t="str">
        <f>IF(COUNTA(病棟!C19)&gt;=1,病棟!C19,"")</f>
        <v/>
      </c>
      <c r="D21" s="422" t="str">
        <f>IF(COUNTA(病棟!D19)&gt;=1,病棟!D19,"")</f>
        <v/>
      </c>
      <c r="E21" s="422" t="str">
        <f>IF(COUNTA(病棟!E19)&gt;=1,病棟!E19,"")</f>
        <v/>
      </c>
      <c r="F21" s="422" t="str">
        <f>IF(COUNTA(病棟!F19)&gt;=1,病棟!F19,"")</f>
        <v/>
      </c>
      <c r="G21" s="497" t="str">
        <f>IF(COUNTA(病棟!G19)&gt;=1,病棟!G19,"")</f>
        <v/>
      </c>
      <c r="H21" s="425" t="str">
        <f>IF(COUNTA(病棟!H19)&gt;=1,病棟!H19,"")</f>
        <v/>
      </c>
      <c r="I21" s="426" t="str">
        <f>IF(COUNTA(病棟!I19)&gt;=1,病棟!I19,"")</f>
        <v/>
      </c>
      <c r="J21" s="485" t="str">
        <f>IF(COUNTA(病棟!J19)&gt;=1,病棟!J19,"")</f>
        <v/>
      </c>
      <c r="K21" s="423" t="str">
        <f>IF(COUNTA(病棟!L19)&gt;=1,病棟!L19,"")</f>
        <v/>
      </c>
      <c r="L21" s="430" t="str">
        <f>IF(K21&lt;基本!$D$9,"非常勤","常勤")</f>
        <v>常勤</v>
      </c>
      <c r="M21" s="433">
        <f>IF(L21="非常勤",K21/基本!$D$9,1)</f>
        <v>1</v>
      </c>
      <c r="N21" s="204" t="e">
        <f>IF(DAYS360(P21,メイン!$N$3)&lt;500,"新"," ")</f>
        <v>#VALUE!</v>
      </c>
      <c r="O21" s="293"/>
      <c r="P21" s="483" t="str">
        <f>IF(COUNTA(病棟!K19)&gt;=1,病棟!K19,"")</f>
        <v/>
      </c>
      <c r="R21" s="477">
        <f t="shared" si="4"/>
        <v>0</v>
      </c>
      <c r="S21" s="477">
        <f t="shared" si="5"/>
        <v>0</v>
      </c>
      <c r="T21" s="477">
        <f t="shared" si="6"/>
        <v>0</v>
      </c>
      <c r="U21" s="477">
        <f t="shared" si="7"/>
        <v>0</v>
      </c>
      <c r="V21" s="477">
        <f t="shared" si="8"/>
        <v>0</v>
      </c>
      <c r="W21" s="477">
        <f t="shared" si="9"/>
        <v>0</v>
      </c>
      <c r="X21" s="477">
        <f t="shared" si="10"/>
        <v>0</v>
      </c>
      <c r="Y21" s="477">
        <f t="shared" si="11"/>
        <v>0</v>
      </c>
      <c r="Z21" s="477">
        <f t="shared" si="12"/>
        <v>0</v>
      </c>
      <c r="AA21" s="477">
        <f t="shared" si="13"/>
        <v>0</v>
      </c>
      <c r="AB21" s="477">
        <f t="shared" si="14"/>
        <v>0</v>
      </c>
      <c r="AC21" s="477">
        <f t="shared" si="15"/>
        <v>0</v>
      </c>
      <c r="AD21" s="477">
        <f t="shared" si="16"/>
        <v>0</v>
      </c>
      <c r="AE21" s="477">
        <f t="shared" si="17"/>
        <v>0</v>
      </c>
      <c r="AF21" s="480">
        <f t="shared" si="18"/>
        <v>0</v>
      </c>
      <c r="AH21" s="469" t="str">
        <f t="shared" si="0"/>
        <v/>
      </c>
      <c r="AI21" s="469" t="str">
        <f t="shared" si="19"/>
        <v>助産師常勤</v>
      </c>
      <c r="AJ21" s="469">
        <f t="shared" si="1"/>
        <v>1</v>
      </c>
      <c r="AK21" s="469" t="str">
        <f t="shared" si="2"/>
        <v>助産師</v>
      </c>
      <c r="AL21" s="469" t="str">
        <f t="shared" si="3"/>
        <v>常勤</v>
      </c>
    </row>
    <row r="22" spans="1:38" ht="13.5" customHeight="1">
      <c r="A22" s="423" t="str">
        <f>IF(COUNTA(病棟!A20)&gt;=1,病棟!A20,"")</f>
        <v/>
      </c>
      <c r="B22" s="486" t="str">
        <f>IF(COUNTA(病棟!B20)&gt;=1,病棟!B20,"")</f>
        <v/>
      </c>
      <c r="C22" s="425" t="str">
        <f>IF(COUNTA(病棟!C20)&gt;=1,病棟!C20,"")</f>
        <v/>
      </c>
      <c r="D22" s="422" t="str">
        <f>IF(COUNTA(病棟!D20)&gt;=1,病棟!D20,"")</f>
        <v/>
      </c>
      <c r="E22" s="422" t="str">
        <f>IF(COUNTA(病棟!E20)&gt;=1,病棟!E20,"")</f>
        <v/>
      </c>
      <c r="F22" s="422" t="str">
        <f>IF(COUNTA(病棟!F20)&gt;=1,病棟!F20,"")</f>
        <v/>
      </c>
      <c r="G22" s="497" t="str">
        <f>IF(COUNTA(病棟!G20)&gt;=1,病棟!G20,"")</f>
        <v/>
      </c>
      <c r="H22" s="425" t="str">
        <f>IF(COUNTA(病棟!H20)&gt;=1,病棟!H20,"")</f>
        <v/>
      </c>
      <c r="I22" s="426" t="str">
        <f>IF(COUNTA(病棟!I20)&gt;=1,病棟!I20,"")</f>
        <v/>
      </c>
      <c r="J22" s="485" t="str">
        <f>IF(COUNTA(病棟!J20)&gt;=1,病棟!J20,"")</f>
        <v/>
      </c>
      <c r="K22" s="423" t="str">
        <f>IF(COUNTA(病棟!L20)&gt;=1,病棟!L20,"")</f>
        <v/>
      </c>
      <c r="L22" s="430" t="str">
        <f>IF(K22&lt;基本!$D$9,"非常勤","常勤")</f>
        <v>常勤</v>
      </c>
      <c r="M22" s="433">
        <f>IF(L22="非常勤",K22/基本!$D$9,1)</f>
        <v>1</v>
      </c>
      <c r="N22" s="204" t="e">
        <f>IF(DAYS360(P22,メイン!$N$3)&lt;500,"新"," ")</f>
        <v>#VALUE!</v>
      </c>
      <c r="O22" s="293"/>
      <c r="P22" s="483" t="str">
        <f>IF(COUNTA(病棟!K20)&gt;=1,病棟!K20,"")</f>
        <v/>
      </c>
      <c r="R22" s="477">
        <f t="shared" si="4"/>
        <v>0</v>
      </c>
      <c r="S22" s="477">
        <f t="shared" si="5"/>
        <v>0</v>
      </c>
      <c r="T22" s="477">
        <f t="shared" si="6"/>
        <v>0</v>
      </c>
      <c r="U22" s="477">
        <f t="shared" si="7"/>
        <v>0</v>
      </c>
      <c r="V22" s="477">
        <f t="shared" si="8"/>
        <v>0</v>
      </c>
      <c r="W22" s="477">
        <f t="shared" si="9"/>
        <v>0</v>
      </c>
      <c r="X22" s="477">
        <f t="shared" si="10"/>
        <v>0</v>
      </c>
      <c r="Y22" s="477">
        <f t="shared" si="11"/>
        <v>0</v>
      </c>
      <c r="Z22" s="477">
        <f t="shared" si="12"/>
        <v>0</v>
      </c>
      <c r="AA22" s="477">
        <f t="shared" si="13"/>
        <v>0</v>
      </c>
      <c r="AB22" s="477">
        <f t="shared" si="14"/>
        <v>0</v>
      </c>
      <c r="AC22" s="477">
        <f t="shared" si="15"/>
        <v>0</v>
      </c>
      <c r="AD22" s="477">
        <f t="shared" si="16"/>
        <v>0</v>
      </c>
      <c r="AE22" s="477">
        <f t="shared" si="17"/>
        <v>0</v>
      </c>
      <c r="AF22" s="480">
        <f t="shared" si="18"/>
        <v>0</v>
      </c>
      <c r="AH22" s="469" t="str">
        <f t="shared" si="0"/>
        <v/>
      </c>
      <c r="AI22" s="469" t="str">
        <f t="shared" si="19"/>
        <v>助産師常勤</v>
      </c>
      <c r="AJ22" s="469">
        <f t="shared" si="1"/>
        <v>1</v>
      </c>
      <c r="AK22" s="469" t="str">
        <f t="shared" si="2"/>
        <v>助産師</v>
      </c>
      <c r="AL22" s="469" t="str">
        <f t="shared" si="3"/>
        <v>常勤</v>
      </c>
    </row>
    <row r="23" spans="1:38" ht="13.5" customHeight="1">
      <c r="A23" s="423" t="str">
        <f>IF(COUNTA(病棟!A21)&gt;=1,病棟!A21,"")</f>
        <v/>
      </c>
      <c r="B23" s="486" t="str">
        <f>IF(COUNTA(病棟!B21)&gt;=1,病棟!B21,"")</f>
        <v/>
      </c>
      <c r="C23" s="425" t="str">
        <f>IF(COUNTA(病棟!C21)&gt;=1,病棟!C21,"")</f>
        <v/>
      </c>
      <c r="D23" s="422" t="str">
        <f>IF(COUNTA(病棟!D21)&gt;=1,病棟!D21,"")</f>
        <v/>
      </c>
      <c r="E23" s="422" t="str">
        <f>IF(COUNTA(病棟!E21)&gt;=1,病棟!E21,"")</f>
        <v/>
      </c>
      <c r="F23" s="422" t="str">
        <f>IF(COUNTA(病棟!F21)&gt;=1,病棟!F21,"")</f>
        <v/>
      </c>
      <c r="G23" s="497" t="str">
        <f>IF(COUNTA(病棟!G21)&gt;=1,病棟!G21,"")</f>
        <v/>
      </c>
      <c r="H23" s="425" t="str">
        <f>IF(COUNTA(病棟!H21)&gt;=1,病棟!H21,"")</f>
        <v/>
      </c>
      <c r="I23" s="426" t="str">
        <f>IF(COUNTA(病棟!I21)&gt;=1,病棟!I21,"")</f>
        <v/>
      </c>
      <c r="J23" s="485" t="str">
        <f>IF(COUNTA(病棟!J21)&gt;=1,病棟!J21,"")</f>
        <v/>
      </c>
      <c r="K23" s="423" t="str">
        <f>IF(COUNTA(病棟!L21)&gt;=1,病棟!L21,"")</f>
        <v/>
      </c>
      <c r="L23" s="430" t="str">
        <f>IF(K23&lt;基本!$D$9,"非常勤","常勤")</f>
        <v>常勤</v>
      </c>
      <c r="M23" s="433">
        <f>IF(L23="非常勤",K23/基本!$D$9,1)</f>
        <v>1</v>
      </c>
      <c r="N23" s="204" t="e">
        <f>IF(DAYS360(P23,メイン!$N$3)&lt;500,"新"," ")</f>
        <v>#VALUE!</v>
      </c>
      <c r="O23" s="293"/>
      <c r="P23" s="483" t="str">
        <f>IF(COUNTA(病棟!K21)&gt;=1,病棟!K21,"")</f>
        <v/>
      </c>
      <c r="R23" s="477">
        <f t="shared" si="4"/>
        <v>0</v>
      </c>
      <c r="S23" s="477">
        <f t="shared" si="5"/>
        <v>0</v>
      </c>
      <c r="T23" s="477">
        <f t="shared" si="6"/>
        <v>0</v>
      </c>
      <c r="U23" s="477">
        <f t="shared" si="7"/>
        <v>0</v>
      </c>
      <c r="V23" s="477">
        <f t="shared" si="8"/>
        <v>0</v>
      </c>
      <c r="W23" s="477">
        <f t="shared" si="9"/>
        <v>0</v>
      </c>
      <c r="X23" s="477">
        <f t="shared" si="10"/>
        <v>0</v>
      </c>
      <c r="Y23" s="477">
        <f t="shared" si="11"/>
        <v>0</v>
      </c>
      <c r="Z23" s="477">
        <f t="shared" si="12"/>
        <v>0</v>
      </c>
      <c r="AA23" s="477">
        <f t="shared" si="13"/>
        <v>0</v>
      </c>
      <c r="AB23" s="477">
        <f t="shared" si="14"/>
        <v>0</v>
      </c>
      <c r="AC23" s="477">
        <f t="shared" si="15"/>
        <v>0</v>
      </c>
      <c r="AD23" s="477">
        <f t="shared" si="16"/>
        <v>0</v>
      </c>
      <c r="AE23" s="477">
        <f t="shared" si="17"/>
        <v>0</v>
      </c>
      <c r="AF23" s="480">
        <f t="shared" si="18"/>
        <v>0</v>
      </c>
      <c r="AH23" s="469" t="str">
        <f t="shared" si="0"/>
        <v/>
      </c>
      <c r="AI23" s="469" t="str">
        <f t="shared" si="19"/>
        <v>助産師常勤</v>
      </c>
      <c r="AJ23" s="469">
        <f t="shared" si="1"/>
        <v>1</v>
      </c>
      <c r="AK23" s="469" t="str">
        <f t="shared" si="2"/>
        <v>助産師</v>
      </c>
      <c r="AL23" s="469" t="str">
        <f t="shared" si="3"/>
        <v>常勤</v>
      </c>
    </row>
    <row r="24" spans="1:38" ht="13.5" customHeight="1">
      <c r="A24" s="423" t="str">
        <f>IF(COUNTA(病棟!A22)&gt;=1,病棟!A22,"")</f>
        <v/>
      </c>
      <c r="B24" s="486" t="str">
        <f>IF(COUNTA(病棟!B22)&gt;=1,病棟!B22,"")</f>
        <v/>
      </c>
      <c r="C24" s="425" t="str">
        <f>IF(COUNTA(病棟!C22)&gt;=1,病棟!C22,"")</f>
        <v/>
      </c>
      <c r="D24" s="422" t="str">
        <f>IF(COUNTA(病棟!D22)&gt;=1,病棟!D22,"")</f>
        <v/>
      </c>
      <c r="E24" s="422" t="str">
        <f>IF(COUNTA(病棟!E22)&gt;=1,病棟!E22,"")</f>
        <v/>
      </c>
      <c r="F24" s="422" t="str">
        <f>IF(COUNTA(病棟!F22)&gt;=1,病棟!F22,"")</f>
        <v/>
      </c>
      <c r="G24" s="497" t="str">
        <f>IF(COUNTA(病棟!G22)&gt;=1,病棟!G22,"")</f>
        <v/>
      </c>
      <c r="H24" s="425" t="str">
        <f>IF(COUNTA(病棟!H22)&gt;=1,病棟!H22,"")</f>
        <v/>
      </c>
      <c r="I24" s="426" t="str">
        <f>IF(COUNTA(病棟!I22)&gt;=1,病棟!I22,"")</f>
        <v/>
      </c>
      <c r="J24" s="485" t="str">
        <f>IF(COUNTA(病棟!J22)&gt;=1,病棟!J22,"")</f>
        <v/>
      </c>
      <c r="K24" s="423" t="str">
        <f>IF(COUNTA(病棟!L22)&gt;=1,病棟!L22,"")</f>
        <v/>
      </c>
      <c r="L24" s="430" t="str">
        <f>IF(K24&lt;基本!$D$9,"非常勤","常勤")</f>
        <v>常勤</v>
      </c>
      <c r="M24" s="433">
        <f>IF(L24="非常勤",K24/基本!$D$9,1)</f>
        <v>1</v>
      </c>
      <c r="N24" s="204" t="e">
        <f>IF(DAYS360(P24,メイン!$N$3)&lt;500,"新"," ")</f>
        <v>#VALUE!</v>
      </c>
      <c r="O24" s="293"/>
      <c r="P24" s="483" t="str">
        <f>IF(COUNTA(病棟!K22)&gt;=1,病棟!K22,"")</f>
        <v/>
      </c>
      <c r="R24" s="477">
        <f t="shared" si="4"/>
        <v>0</v>
      </c>
      <c r="S24" s="477">
        <f t="shared" si="5"/>
        <v>0</v>
      </c>
      <c r="T24" s="477">
        <f t="shared" si="6"/>
        <v>0</v>
      </c>
      <c r="U24" s="477">
        <f t="shared" si="7"/>
        <v>0</v>
      </c>
      <c r="V24" s="477">
        <f t="shared" si="8"/>
        <v>0</v>
      </c>
      <c r="W24" s="477">
        <f t="shared" si="9"/>
        <v>0</v>
      </c>
      <c r="X24" s="477">
        <f t="shared" si="10"/>
        <v>0</v>
      </c>
      <c r="Y24" s="477">
        <f t="shared" si="11"/>
        <v>0</v>
      </c>
      <c r="Z24" s="477">
        <f t="shared" si="12"/>
        <v>0</v>
      </c>
      <c r="AA24" s="477">
        <f t="shared" si="13"/>
        <v>0</v>
      </c>
      <c r="AB24" s="477">
        <f t="shared" si="14"/>
        <v>0</v>
      </c>
      <c r="AC24" s="477">
        <f t="shared" si="15"/>
        <v>0</v>
      </c>
      <c r="AD24" s="477">
        <f t="shared" si="16"/>
        <v>0</v>
      </c>
      <c r="AE24" s="477">
        <f t="shared" si="17"/>
        <v>0</v>
      </c>
      <c r="AF24" s="480">
        <f t="shared" si="18"/>
        <v>0</v>
      </c>
      <c r="AH24" s="469" t="str">
        <f t="shared" si="0"/>
        <v/>
      </c>
      <c r="AI24" s="469" t="str">
        <f t="shared" si="19"/>
        <v>助産師常勤</v>
      </c>
      <c r="AJ24" s="469">
        <f t="shared" si="1"/>
        <v>1</v>
      </c>
      <c r="AK24" s="469" t="str">
        <f t="shared" si="2"/>
        <v>助産師</v>
      </c>
      <c r="AL24" s="469" t="str">
        <f t="shared" si="3"/>
        <v>常勤</v>
      </c>
    </row>
    <row r="25" spans="1:38" ht="13.5" customHeight="1">
      <c r="A25" s="423" t="str">
        <f>IF(COUNTA(病棟!A23)&gt;=1,病棟!A23,"")</f>
        <v/>
      </c>
      <c r="B25" s="486" t="str">
        <f>IF(COUNTA(病棟!B23)&gt;=1,病棟!B23,"")</f>
        <v/>
      </c>
      <c r="C25" s="425" t="str">
        <f>IF(COUNTA(病棟!C23)&gt;=1,病棟!C23,"")</f>
        <v/>
      </c>
      <c r="D25" s="422" t="str">
        <f>IF(COUNTA(病棟!D23)&gt;=1,病棟!D23,"")</f>
        <v/>
      </c>
      <c r="E25" s="422" t="str">
        <f>IF(COUNTA(病棟!E23)&gt;=1,病棟!E23,"")</f>
        <v/>
      </c>
      <c r="F25" s="422" t="str">
        <f>IF(COUNTA(病棟!F23)&gt;=1,病棟!F23,"")</f>
        <v/>
      </c>
      <c r="G25" s="497" t="str">
        <f>IF(COUNTA(病棟!G23)&gt;=1,病棟!G23,"")</f>
        <v/>
      </c>
      <c r="H25" s="425" t="str">
        <f>IF(COUNTA(病棟!H23)&gt;=1,病棟!H23,"")</f>
        <v/>
      </c>
      <c r="I25" s="426" t="str">
        <f>IF(COUNTA(病棟!I23)&gt;=1,病棟!I23,"")</f>
        <v/>
      </c>
      <c r="J25" s="485" t="str">
        <f>IF(COUNTA(病棟!J23)&gt;=1,病棟!J23,"")</f>
        <v/>
      </c>
      <c r="K25" s="423" t="str">
        <f>IF(COUNTA(病棟!L23)&gt;=1,病棟!L23,"")</f>
        <v/>
      </c>
      <c r="L25" s="430" t="str">
        <f>IF(K25&lt;基本!$D$9,"非常勤","常勤")</f>
        <v>常勤</v>
      </c>
      <c r="M25" s="433">
        <f>IF(L25="非常勤",K25/基本!$D$9,1)</f>
        <v>1</v>
      </c>
      <c r="N25" s="204" t="e">
        <f>IF(DAYS360(P25,メイン!$N$3)&lt;500,"新"," ")</f>
        <v>#VALUE!</v>
      </c>
      <c r="O25" s="293"/>
      <c r="P25" s="483" t="str">
        <f>IF(COUNTA(病棟!K23)&gt;=1,病棟!K23,"")</f>
        <v/>
      </c>
      <c r="R25" s="477">
        <f t="shared" si="4"/>
        <v>0</v>
      </c>
      <c r="S25" s="477">
        <f t="shared" si="5"/>
        <v>0</v>
      </c>
      <c r="T25" s="477">
        <f t="shared" si="6"/>
        <v>0</v>
      </c>
      <c r="U25" s="477">
        <f t="shared" si="7"/>
        <v>0</v>
      </c>
      <c r="V25" s="477">
        <f t="shared" si="8"/>
        <v>0</v>
      </c>
      <c r="W25" s="477">
        <f t="shared" si="9"/>
        <v>0</v>
      </c>
      <c r="X25" s="477">
        <f t="shared" si="10"/>
        <v>0</v>
      </c>
      <c r="Y25" s="477">
        <f t="shared" si="11"/>
        <v>0</v>
      </c>
      <c r="Z25" s="477">
        <f t="shared" si="12"/>
        <v>0</v>
      </c>
      <c r="AA25" s="477">
        <f t="shared" si="13"/>
        <v>0</v>
      </c>
      <c r="AB25" s="477">
        <f t="shared" si="14"/>
        <v>0</v>
      </c>
      <c r="AC25" s="477">
        <f t="shared" si="15"/>
        <v>0</v>
      </c>
      <c r="AD25" s="477">
        <f t="shared" si="16"/>
        <v>0</v>
      </c>
      <c r="AE25" s="477">
        <f t="shared" si="17"/>
        <v>0</v>
      </c>
      <c r="AF25" s="480">
        <f t="shared" si="18"/>
        <v>0</v>
      </c>
      <c r="AH25" s="469" t="str">
        <f t="shared" si="0"/>
        <v/>
      </c>
      <c r="AI25" s="469" t="str">
        <f t="shared" si="19"/>
        <v>助産師常勤</v>
      </c>
      <c r="AJ25" s="469">
        <f t="shared" si="1"/>
        <v>1</v>
      </c>
      <c r="AK25" s="469" t="str">
        <f t="shared" si="2"/>
        <v>助産師</v>
      </c>
      <c r="AL25" s="469" t="str">
        <f t="shared" si="3"/>
        <v>常勤</v>
      </c>
    </row>
    <row r="26" spans="1:38" ht="13.5" customHeight="1">
      <c r="A26" s="423" t="str">
        <f>IF(COUNTA(病棟!A24)&gt;=1,病棟!A24,"")</f>
        <v/>
      </c>
      <c r="B26" s="486" t="str">
        <f>IF(COUNTA(病棟!B24)&gt;=1,病棟!B24,"")</f>
        <v/>
      </c>
      <c r="C26" s="425" t="str">
        <f>IF(COUNTA(病棟!C24)&gt;=1,病棟!C24,"")</f>
        <v/>
      </c>
      <c r="D26" s="422" t="str">
        <f>IF(COUNTA(病棟!D24)&gt;=1,病棟!D24,"")</f>
        <v/>
      </c>
      <c r="E26" s="422" t="str">
        <f>IF(COUNTA(病棟!E24)&gt;=1,病棟!E24,"")</f>
        <v/>
      </c>
      <c r="F26" s="422" t="str">
        <f>IF(COUNTA(病棟!F24)&gt;=1,病棟!F24,"")</f>
        <v/>
      </c>
      <c r="G26" s="497" t="str">
        <f>IF(COUNTA(病棟!G24)&gt;=1,病棟!G24,"")</f>
        <v/>
      </c>
      <c r="H26" s="425" t="str">
        <f>IF(COUNTA(病棟!H24)&gt;=1,病棟!H24,"")</f>
        <v/>
      </c>
      <c r="I26" s="426" t="str">
        <f>IF(COUNTA(病棟!I24)&gt;=1,病棟!I24,"")</f>
        <v/>
      </c>
      <c r="J26" s="485" t="str">
        <f>IF(COUNTA(病棟!J24)&gt;=1,病棟!J24,"")</f>
        <v/>
      </c>
      <c r="K26" s="423" t="str">
        <f>IF(COUNTA(病棟!L24)&gt;=1,病棟!L24,"")</f>
        <v/>
      </c>
      <c r="L26" s="430" t="str">
        <f>IF(K26&lt;基本!$D$9,"非常勤","常勤")</f>
        <v>常勤</v>
      </c>
      <c r="M26" s="433">
        <f>IF(L26="非常勤",K26/基本!$D$9,1)</f>
        <v>1</v>
      </c>
      <c r="N26" s="204" t="e">
        <f>IF(DAYS360(P26,メイン!$N$3)&lt;500,"新"," ")</f>
        <v>#VALUE!</v>
      </c>
      <c r="O26" s="293"/>
      <c r="P26" s="483" t="str">
        <f>IF(COUNTA(病棟!K24)&gt;=1,病棟!K24,"")</f>
        <v/>
      </c>
      <c r="R26" s="477">
        <f t="shared" si="4"/>
        <v>0</v>
      </c>
      <c r="S26" s="477">
        <f t="shared" si="5"/>
        <v>0</v>
      </c>
      <c r="T26" s="477">
        <f t="shared" si="6"/>
        <v>0</v>
      </c>
      <c r="U26" s="477">
        <f t="shared" si="7"/>
        <v>0</v>
      </c>
      <c r="V26" s="477">
        <f t="shared" si="8"/>
        <v>0</v>
      </c>
      <c r="W26" s="477">
        <f t="shared" si="9"/>
        <v>0</v>
      </c>
      <c r="X26" s="477">
        <f t="shared" si="10"/>
        <v>0</v>
      </c>
      <c r="Y26" s="477">
        <f t="shared" si="11"/>
        <v>0</v>
      </c>
      <c r="Z26" s="477">
        <f t="shared" si="12"/>
        <v>0</v>
      </c>
      <c r="AA26" s="477">
        <f t="shared" si="13"/>
        <v>0</v>
      </c>
      <c r="AB26" s="477">
        <f t="shared" si="14"/>
        <v>0</v>
      </c>
      <c r="AC26" s="477">
        <f t="shared" si="15"/>
        <v>0</v>
      </c>
      <c r="AD26" s="477">
        <f t="shared" si="16"/>
        <v>0</v>
      </c>
      <c r="AE26" s="477">
        <f t="shared" si="17"/>
        <v>0</v>
      </c>
      <c r="AF26" s="480">
        <f t="shared" si="18"/>
        <v>0</v>
      </c>
      <c r="AH26" s="469" t="str">
        <f t="shared" si="0"/>
        <v/>
      </c>
      <c r="AI26" s="469" t="str">
        <f t="shared" si="19"/>
        <v>助産師常勤</v>
      </c>
      <c r="AJ26" s="469">
        <f t="shared" si="1"/>
        <v>1</v>
      </c>
      <c r="AK26" s="469" t="str">
        <f t="shared" si="2"/>
        <v>助産師</v>
      </c>
      <c r="AL26" s="469" t="str">
        <f t="shared" si="3"/>
        <v>常勤</v>
      </c>
    </row>
    <row r="27" spans="1:38" ht="13.5" customHeight="1">
      <c r="A27" s="423" t="str">
        <f>IF(COUNTA(病棟!A25)&gt;=1,病棟!A25,"")</f>
        <v/>
      </c>
      <c r="B27" s="486" t="str">
        <f>IF(COUNTA(病棟!B25)&gt;=1,病棟!B25,"")</f>
        <v/>
      </c>
      <c r="C27" s="425" t="str">
        <f>IF(COUNTA(病棟!C25)&gt;=1,病棟!C25,"")</f>
        <v/>
      </c>
      <c r="D27" s="422" t="str">
        <f>IF(COUNTA(病棟!D25)&gt;=1,病棟!D25,"")</f>
        <v/>
      </c>
      <c r="E27" s="422" t="str">
        <f>IF(COUNTA(病棟!E25)&gt;=1,病棟!E25,"")</f>
        <v/>
      </c>
      <c r="F27" s="422" t="str">
        <f>IF(COUNTA(病棟!F25)&gt;=1,病棟!F25,"")</f>
        <v/>
      </c>
      <c r="G27" s="497" t="str">
        <f>IF(COUNTA(病棟!G25)&gt;=1,病棟!G25,"")</f>
        <v/>
      </c>
      <c r="H27" s="425" t="str">
        <f>IF(COUNTA(病棟!H25)&gt;=1,病棟!H25,"")</f>
        <v/>
      </c>
      <c r="I27" s="426" t="str">
        <f>IF(COUNTA(病棟!I25)&gt;=1,病棟!I25,"")</f>
        <v/>
      </c>
      <c r="J27" s="485" t="str">
        <f>IF(COUNTA(病棟!J25)&gt;=1,病棟!J25,"")</f>
        <v/>
      </c>
      <c r="K27" s="423" t="str">
        <f>IF(COUNTA(病棟!L25)&gt;=1,病棟!L25,"")</f>
        <v/>
      </c>
      <c r="L27" s="430" t="str">
        <f>IF(K27&lt;基本!$D$9,"非常勤","常勤")</f>
        <v>常勤</v>
      </c>
      <c r="M27" s="433">
        <f>IF(L27="非常勤",K27/基本!$D$9,1)</f>
        <v>1</v>
      </c>
      <c r="N27" s="204" t="e">
        <f>IF(DAYS360(P27,メイン!$N$3)&lt;500,"新"," ")</f>
        <v>#VALUE!</v>
      </c>
      <c r="O27" s="293"/>
      <c r="P27" s="483" t="str">
        <f>IF(COUNTA(病棟!K25)&gt;=1,病棟!K25,"")</f>
        <v/>
      </c>
      <c r="R27" s="477">
        <f t="shared" si="4"/>
        <v>0</v>
      </c>
      <c r="S27" s="477">
        <f t="shared" si="5"/>
        <v>0</v>
      </c>
      <c r="T27" s="477">
        <f t="shared" si="6"/>
        <v>0</v>
      </c>
      <c r="U27" s="477">
        <f t="shared" si="7"/>
        <v>0</v>
      </c>
      <c r="V27" s="477">
        <f t="shared" si="8"/>
        <v>0</v>
      </c>
      <c r="W27" s="477">
        <f t="shared" si="9"/>
        <v>0</v>
      </c>
      <c r="X27" s="477">
        <f t="shared" si="10"/>
        <v>0</v>
      </c>
      <c r="Y27" s="477">
        <f t="shared" si="11"/>
        <v>0</v>
      </c>
      <c r="Z27" s="477">
        <f t="shared" si="12"/>
        <v>0</v>
      </c>
      <c r="AA27" s="477">
        <f t="shared" si="13"/>
        <v>0</v>
      </c>
      <c r="AB27" s="477">
        <f t="shared" si="14"/>
        <v>0</v>
      </c>
      <c r="AC27" s="477">
        <f t="shared" si="15"/>
        <v>0</v>
      </c>
      <c r="AD27" s="477">
        <f t="shared" si="16"/>
        <v>0</v>
      </c>
      <c r="AE27" s="477">
        <f t="shared" si="17"/>
        <v>0</v>
      </c>
      <c r="AF27" s="480">
        <f t="shared" si="18"/>
        <v>0</v>
      </c>
      <c r="AH27" s="469" t="str">
        <f t="shared" si="0"/>
        <v/>
      </c>
      <c r="AI27" s="469" t="str">
        <f t="shared" si="19"/>
        <v>助産師常勤</v>
      </c>
      <c r="AJ27" s="469">
        <f t="shared" si="1"/>
        <v>1</v>
      </c>
      <c r="AK27" s="469" t="str">
        <f t="shared" si="2"/>
        <v>助産師</v>
      </c>
      <c r="AL27" s="469" t="str">
        <f t="shared" si="3"/>
        <v>常勤</v>
      </c>
    </row>
    <row r="28" spans="1:38" ht="13.5" customHeight="1">
      <c r="A28" s="423" t="str">
        <f>IF(COUNTA(病棟!A26)&gt;=1,病棟!A26,"")</f>
        <v/>
      </c>
      <c r="B28" s="486" t="str">
        <f>IF(COUNTA(病棟!B26)&gt;=1,病棟!B26,"")</f>
        <v/>
      </c>
      <c r="C28" s="425" t="str">
        <f>IF(COUNTA(病棟!C26)&gt;=1,病棟!C26,"")</f>
        <v/>
      </c>
      <c r="D28" s="422" t="str">
        <f>IF(COUNTA(病棟!D26)&gt;=1,病棟!D26,"")</f>
        <v/>
      </c>
      <c r="E28" s="422" t="str">
        <f>IF(COUNTA(病棟!E26)&gt;=1,病棟!E26,"")</f>
        <v/>
      </c>
      <c r="F28" s="422" t="str">
        <f>IF(COUNTA(病棟!F26)&gt;=1,病棟!F26,"")</f>
        <v/>
      </c>
      <c r="G28" s="497" t="str">
        <f>IF(COUNTA(病棟!G26)&gt;=1,病棟!G26,"")</f>
        <v/>
      </c>
      <c r="H28" s="425" t="str">
        <f>IF(COUNTA(病棟!H26)&gt;=1,病棟!H26,"")</f>
        <v/>
      </c>
      <c r="I28" s="426" t="str">
        <f>IF(COUNTA(病棟!I26)&gt;=1,病棟!I26,"")</f>
        <v/>
      </c>
      <c r="J28" s="485" t="str">
        <f>IF(COUNTA(病棟!J26)&gt;=1,病棟!J26,"")</f>
        <v/>
      </c>
      <c r="K28" s="423" t="str">
        <f>IF(COUNTA(病棟!L26)&gt;=1,病棟!L26,"")</f>
        <v/>
      </c>
      <c r="L28" s="430" t="str">
        <f>IF(K28&lt;基本!$D$9,"非常勤","常勤")</f>
        <v>常勤</v>
      </c>
      <c r="M28" s="433">
        <f>IF(L28="非常勤",K28/基本!$D$9,1)</f>
        <v>1</v>
      </c>
      <c r="N28" s="204" t="e">
        <f>IF(DAYS360(P28,メイン!$N$3)&lt;500,"新"," ")</f>
        <v>#VALUE!</v>
      </c>
      <c r="O28" s="293"/>
      <c r="P28" s="483" t="str">
        <f>IF(COUNTA(病棟!K26)&gt;=1,病棟!K26,"")</f>
        <v/>
      </c>
      <c r="R28" s="477">
        <f t="shared" si="4"/>
        <v>0</v>
      </c>
      <c r="S28" s="477">
        <f t="shared" si="5"/>
        <v>0</v>
      </c>
      <c r="T28" s="477">
        <f t="shared" si="6"/>
        <v>0</v>
      </c>
      <c r="U28" s="477">
        <f t="shared" si="7"/>
        <v>0</v>
      </c>
      <c r="V28" s="477">
        <f t="shared" si="8"/>
        <v>0</v>
      </c>
      <c r="W28" s="477">
        <f t="shared" si="9"/>
        <v>0</v>
      </c>
      <c r="X28" s="477">
        <f t="shared" si="10"/>
        <v>0</v>
      </c>
      <c r="Y28" s="477">
        <f t="shared" si="11"/>
        <v>0</v>
      </c>
      <c r="Z28" s="477">
        <f t="shared" si="12"/>
        <v>0</v>
      </c>
      <c r="AA28" s="477">
        <f t="shared" si="13"/>
        <v>0</v>
      </c>
      <c r="AB28" s="477">
        <f t="shared" si="14"/>
        <v>0</v>
      </c>
      <c r="AC28" s="477">
        <f t="shared" si="15"/>
        <v>0</v>
      </c>
      <c r="AD28" s="477">
        <f t="shared" si="16"/>
        <v>0</v>
      </c>
      <c r="AE28" s="477">
        <f t="shared" si="17"/>
        <v>0</v>
      </c>
      <c r="AF28" s="480">
        <f t="shared" si="18"/>
        <v>0</v>
      </c>
      <c r="AH28" s="469" t="str">
        <f t="shared" si="0"/>
        <v/>
      </c>
      <c r="AI28" s="469" t="str">
        <f t="shared" si="19"/>
        <v>助産師常勤</v>
      </c>
      <c r="AJ28" s="469">
        <f t="shared" si="1"/>
        <v>1</v>
      </c>
      <c r="AK28" s="469" t="str">
        <f t="shared" si="2"/>
        <v>助産師</v>
      </c>
      <c r="AL28" s="469" t="str">
        <f t="shared" si="3"/>
        <v>常勤</v>
      </c>
    </row>
    <row r="29" spans="1:38" ht="13.5" customHeight="1">
      <c r="A29" s="423" t="str">
        <f>IF(COUNTA(病棟!A27)&gt;=1,病棟!A27,"")</f>
        <v/>
      </c>
      <c r="B29" s="486" t="str">
        <f>IF(COUNTA(病棟!B27)&gt;=1,病棟!B27,"")</f>
        <v/>
      </c>
      <c r="C29" s="425" t="str">
        <f>IF(COUNTA(病棟!C27)&gt;=1,病棟!C27,"")</f>
        <v/>
      </c>
      <c r="D29" s="422" t="str">
        <f>IF(COUNTA(病棟!D27)&gt;=1,病棟!D27,"")</f>
        <v/>
      </c>
      <c r="E29" s="422" t="str">
        <f>IF(COUNTA(病棟!E27)&gt;=1,病棟!E27,"")</f>
        <v/>
      </c>
      <c r="F29" s="422" t="str">
        <f>IF(COUNTA(病棟!F27)&gt;=1,病棟!F27,"")</f>
        <v/>
      </c>
      <c r="G29" s="497" t="str">
        <f>IF(COUNTA(病棟!G27)&gt;=1,病棟!G27,"")</f>
        <v/>
      </c>
      <c r="H29" s="425" t="str">
        <f>IF(COUNTA(病棟!H27)&gt;=1,病棟!H27,"")</f>
        <v/>
      </c>
      <c r="I29" s="426" t="str">
        <f>IF(COUNTA(病棟!I27)&gt;=1,病棟!I27,"")</f>
        <v/>
      </c>
      <c r="J29" s="485" t="str">
        <f>IF(COUNTA(病棟!J27)&gt;=1,病棟!J27,"")</f>
        <v/>
      </c>
      <c r="K29" s="423" t="str">
        <f>IF(COUNTA(病棟!L27)&gt;=1,病棟!L27,"")</f>
        <v/>
      </c>
      <c r="L29" s="430" t="str">
        <f>IF(K29&lt;基本!$D$9,"非常勤","常勤")</f>
        <v>常勤</v>
      </c>
      <c r="M29" s="433">
        <f>IF(L29="非常勤",K29/基本!$D$9,1)</f>
        <v>1</v>
      </c>
      <c r="N29" s="204" t="e">
        <f>IF(DAYS360(P29,メイン!$N$3)&lt;500,"新"," ")</f>
        <v>#VALUE!</v>
      </c>
      <c r="O29" s="293"/>
      <c r="P29" s="483" t="str">
        <f>IF(COUNTA(病棟!K27)&gt;=1,病棟!K27,"")</f>
        <v/>
      </c>
      <c r="R29" s="477">
        <f t="shared" si="4"/>
        <v>0</v>
      </c>
      <c r="S29" s="477">
        <f t="shared" si="5"/>
        <v>0</v>
      </c>
      <c r="T29" s="477">
        <f t="shared" si="6"/>
        <v>0</v>
      </c>
      <c r="U29" s="477">
        <f t="shared" si="7"/>
        <v>0</v>
      </c>
      <c r="V29" s="477">
        <f t="shared" si="8"/>
        <v>0</v>
      </c>
      <c r="W29" s="477">
        <f t="shared" si="9"/>
        <v>0</v>
      </c>
      <c r="X29" s="477">
        <f t="shared" si="10"/>
        <v>0</v>
      </c>
      <c r="Y29" s="477">
        <f t="shared" si="11"/>
        <v>0</v>
      </c>
      <c r="Z29" s="477">
        <f t="shared" si="12"/>
        <v>0</v>
      </c>
      <c r="AA29" s="477">
        <f t="shared" si="13"/>
        <v>0</v>
      </c>
      <c r="AB29" s="477">
        <f t="shared" si="14"/>
        <v>0</v>
      </c>
      <c r="AC29" s="477">
        <f t="shared" si="15"/>
        <v>0</v>
      </c>
      <c r="AD29" s="477">
        <f t="shared" si="16"/>
        <v>0</v>
      </c>
      <c r="AE29" s="477">
        <f t="shared" si="17"/>
        <v>0</v>
      </c>
      <c r="AF29" s="480">
        <f t="shared" si="18"/>
        <v>0</v>
      </c>
      <c r="AH29" s="469" t="str">
        <f t="shared" si="0"/>
        <v/>
      </c>
      <c r="AI29" s="469" t="str">
        <f t="shared" si="19"/>
        <v>助産師常勤</v>
      </c>
      <c r="AJ29" s="469">
        <f t="shared" si="1"/>
        <v>1</v>
      </c>
      <c r="AK29" s="469" t="str">
        <f t="shared" si="2"/>
        <v>助産師</v>
      </c>
      <c r="AL29" s="469" t="str">
        <f t="shared" si="3"/>
        <v>常勤</v>
      </c>
    </row>
    <row r="30" spans="1:38" ht="13.5" customHeight="1">
      <c r="A30" s="423" t="str">
        <f>IF(COUNTA(病棟!A28)&gt;=1,病棟!A28,"")</f>
        <v/>
      </c>
      <c r="B30" s="486" t="str">
        <f>IF(COUNTA(病棟!B28)&gt;=1,病棟!B28,"")</f>
        <v/>
      </c>
      <c r="C30" s="425" t="str">
        <f>IF(COUNTA(病棟!C28)&gt;=1,病棟!C28,"")</f>
        <v/>
      </c>
      <c r="D30" s="422" t="str">
        <f>IF(COUNTA(病棟!D28)&gt;=1,病棟!D28,"")</f>
        <v/>
      </c>
      <c r="E30" s="422" t="str">
        <f>IF(COUNTA(病棟!E28)&gt;=1,病棟!E28,"")</f>
        <v/>
      </c>
      <c r="F30" s="422" t="str">
        <f>IF(COUNTA(病棟!F28)&gt;=1,病棟!F28,"")</f>
        <v/>
      </c>
      <c r="G30" s="497" t="str">
        <f>IF(COUNTA(病棟!G28)&gt;=1,病棟!G28,"")</f>
        <v/>
      </c>
      <c r="H30" s="425" t="str">
        <f>IF(COUNTA(病棟!H28)&gt;=1,病棟!H28,"")</f>
        <v/>
      </c>
      <c r="I30" s="426" t="str">
        <f>IF(COUNTA(病棟!I28)&gt;=1,病棟!I28,"")</f>
        <v/>
      </c>
      <c r="J30" s="485" t="str">
        <f>IF(COUNTA(病棟!J28)&gt;=1,病棟!J28,"")</f>
        <v/>
      </c>
      <c r="K30" s="423" t="str">
        <f>IF(COUNTA(病棟!L28)&gt;=1,病棟!L28,"")</f>
        <v/>
      </c>
      <c r="L30" s="430" t="str">
        <f>IF(K30&lt;基本!$D$9,"非常勤","常勤")</f>
        <v>常勤</v>
      </c>
      <c r="M30" s="433">
        <f>IF(L30="非常勤",K30/基本!$D$9,1)</f>
        <v>1</v>
      </c>
      <c r="N30" s="204" t="e">
        <f>IF(DAYS360(P30,メイン!$N$3)&lt;500,"新"," ")</f>
        <v>#VALUE!</v>
      </c>
      <c r="O30" s="293"/>
      <c r="P30" s="483" t="str">
        <f>IF(COUNTA(病棟!K28)&gt;=1,病棟!K28,"")</f>
        <v/>
      </c>
      <c r="R30" s="477">
        <f t="shared" si="4"/>
        <v>0</v>
      </c>
      <c r="S30" s="477">
        <f t="shared" si="5"/>
        <v>0</v>
      </c>
      <c r="T30" s="477">
        <f t="shared" si="6"/>
        <v>0</v>
      </c>
      <c r="U30" s="477">
        <f t="shared" si="7"/>
        <v>0</v>
      </c>
      <c r="V30" s="477">
        <f t="shared" si="8"/>
        <v>0</v>
      </c>
      <c r="W30" s="477">
        <f t="shared" si="9"/>
        <v>0</v>
      </c>
      <c r="X30" s="477">
        <f t="shared" si="10"/>
        <v>0</v>
      </c>
      <c r="Y30" s="477">
        <f t="shared" si="11"/>
        <v>0</v>
      </c>
      <c r="Z30" s="477">
        <f t="shared" si="12"/>
        <v>0</v>
      </c>
      <c r="AA30" s="477">
        <f t="shared" si="13"/>
        <v>0</v>
      </c>
      <c r="AB30" s="477">
        <f t="shared" si="14"/>
        <v>0</v>
      </c>
      <c r="AC30" s="477">
        <f t="shared" si="15"/>
        <v>0</v>
      </c>
      <c r="AD30" s="477">
        <f t="shared" si="16"/>
        <v>0</v>
      </c>
      <c r="AE30" s="477">
        <f t="shared" si="17"/>
        <v>0</v>
      </c>
      <c r="AF30" s="480">
        <f t="shared" si="18"/>
        <v>0</v>
      </c>
      <c r="AH30" s="469" t="str">
        <f t="shared" si="0"/>
        <v/>
      </c>
      <c r="AI30" s="469" t="str">
        <f t="shared" si="19"/>
        <v>助産師常勤</v>
      </c>
      <c r="AJ30" s="469">
        <f t="shared" si="1"/>
        <v>1</v>
      </c>
      <c r="AK30" s="469" t="str">
        <f t="shared" si="2"/>
        <v>助産師</v>
      </c>
      <c r="AL30" s="469" t="str">
        <f t="shared" si="3"/>
        <v>常勤</v>
      </c>
    </row>
    <row r="31" spans="1:38" ht="13.5" customHeight="1">
      <c r="A31" s="423" t="str">
        <f>IF(COUNTA(病棟!A29)&gt;=1,病棟!A29,"")</f>
        <v/>
      </c>
      <c r="B31" s="486" t="str">
        <f>IF(COUNTA(病棟!B29)&gt;=1,病棟!B29,"")</f>
        <v/>
      </c>
      <c r="C31" s="425" t="str">
        <f>IF(COUNTA(病棟!C29)&gt;=1,病棟!C29,"")</f>
        <v/>
      </c>
      <c r="D31" s="422" t="str">
        <f>IF(COUNTA(病棟!D29)&gt;=1,病棟!D29,"")</f>
        <v/>
      </c>
      <c r="E31" s="422" t="str">
        <f>IF(COUNTA(病棟!E29)&gt;=1,病棟!E29,"")</f>
        <v/>
      </c>
      <c r="F31" s="422" t="str">
        <f>IF(COUNTA(病棟!F29)&gt;=1,病棟!F29,"")</f>
        <v/>
      </c>
      <c r="G31" s="497" t="str">
        <f>IF(COUNTA(病棟!G29)&gt;=1,病棟!G29,"")</f>
        <v/>
      </c>
      <c r="H31" s="425" t="str">
        <f>IF(COUNTA(病棟!H29)&gt;=1,病棟!H29,"")</f>
        <v/>
      </c>
      <c r="I31" s="426" t="str">
        <f>IF(COUNTA(病棟!I29)&gt;=1,病棟!I29,"")</f>
        <v/>
      </c>
      <c r="J31" s="485" t="str">
        <f>IF(COUNTA(病棟!J29)&gt;=1,病棟!J29,"")</f>
        <v/>
      </c>
      <c r="K31" s="423" t="str">
        <f>IF(COUNTA(病棟!L29)&gt;=1,病棟!L29,"")</f>
        <v/>
      </c>
      <c r="L31" s="430" t="str">
        <f>IF(K31&lt;基本!$D$9,"非常勤","常勤")</f>
        <v>常勤</v>
      </c>
      <c r="M31" s="433">
        <f>IF(L31="非常勤",K31/基本!$D$9,1)</f>
        <v>1</v>
      </c>
      <c r="N31" s="204" t="e">
        <f>IF(DAYS360(P31,メイン!$N$3)&lt;500,"新"," ")</f>
        <v>#VALUE!</v>
      </c>
      <c r="O31" s="293"/>
      <c r="P31" s="483" t="str">
        <f>IF(COUNTA(病棟!K29)&gt;=1,病棟!K29,"")</f>
        <v/>
      </c>
      <c r="R31" s="477">
        <f t="shared" si="4"/>
        <v>0</v>
      </c>
      <c r="S31" s="477">
        <f t="shared" si="5"/>
        <v>0</v>
      </c>
      <c r="T31" s="477">
        <f t="shared" si="6"/>
        <v>0</v>
      </c>
      <c r="U31" s="477">
        <f t="shared" si="7"/>
        <v>0</v>
      </c>
      <c r="V31" s="477">
        <f t="shared" si="8"/>
        <v>0</v>
      </c>
      <c r="W31" s="477">
        <f t="shared" si="9"/>
        <v>0</v>
      </c>
      <c r="X31" s="477">
        <f t="shared" si="10"/>
        <v>0</v>
      </c>
      <c r="Y31" s="477">
        <f t="shared" si="11"/>
        <v>0</v>
      </c>
      <c r="Z31" s="477">
        <f t="shared" si="12"/>
        <v>0</v>
      </c>
      <c r="AA31" s="477">
        <f t="shared" si="13"/>
        <v>0</v>
      </c>
      <c r="AB31" s="477">
        <f t="shared" si="14"/>
        <v>0</v>
      </c>
      <c r="AC31" s="477">
        <f t="shared" si="15"/>
        <v>0</v>
      </c>
      <c r="AD31" s="477">
        <f t="shared" si="16"/>
        <v>0</v>
      </c>
      <c r="AE31" s="477">
        <f t="shared" si="17"/>
        <v>0</v>
      </c>
      <c r="AF31" s="480">
        <f t="shared" si="18"/>
        <v>0</v>
      </c>
      <c r="AH31" s="469" t="str">
        <f t="shared" si="0"/>
        <v/>
      </c>
      <c r="AI31" s="469" t="str">
        <f t="shared" si="19"/>
        <v>助産師常勤</v>
      </c>
      <c r="AJ31" s="469">
        <f t="shared" si="1"/>
        <v>1</v>
      </c>
      <c r="AK31" s="469" t="str">
        <f t="shared" si="2"/>
        <v>助産師</v>
      </c>
      <c r="AL31" s="469" t="str">
        <f t="shared" si="3"/>
        <v>常勤</v>
      </c>
    </row>
    <row r="32" spans="1:38" ht="13.5" customHeight="1">
      <c r="A32" s="423" t="str">
        <f>IF(COUNTA(病棟!A30)&gt;=1,病棟!A30,"")</f>
        <v/>
      </c>
      <c r="B32" s="486" t="str">
        <f>IF(COUNTA(病棟!B30)&gt;=1,病棟!B30,"")</f>
        <v/>
      </c>
      <c r="C32" s="425" t="str">
        <f>IF(COUNTA(病棟!C30)&gt;=1,病棟!C30,"")</f>
        <v/>
      </c>
      <c r="D32" s="422" t="str">
        <f>IF(COUNTA(病棟!D30)&gt;=1,病棟!D30,"")</f>
        <v/>
      </c>
      <c r="E32" s="422" t="str">
        <f>IF(COUNTA(病棟!E30)&gt;=1,病棟!E30,"")</f>
        <v/>
      </c>
      <c r="F32" s="422" t="str">
        <f>IF(COUNTA(病棟!F30)&gt;=1,病棟!F30,"")</f>
        <v/>
      </c>
      <c r="G32" s="497" t="str">
        <f>IF(COUNTA(病棟!G30)&gt;=1,病棟!G30,"")</f>
        <v/>
      </c>
      <c r="H32" s="425" t="str">
        <f>IF(COUNTA(病棟!H30)&gt;=1,病棟!H30,"")</f>
        <v/>
      </c>
      <c r="I32" s="426" t="str">
        <f>IF(COUNTA(病棟!I30)&gt;=1,病棟!I30,"")</f>
        <v/>
      </c>
      <c r="J32" s="485" t="str">
        <f>IF(COUNTA(病棟!J30)&gt;=1,病棟!J30,"")</f>
        <v/>
      </c>
      <c r="K32" s="423" t="str">
        <f>IF(COUNTA(病棟!L30)&gt;=1,病棟!L30,"")</f>
        <v/>
      </c>
      <c r="L32" s="430" t="str">
        <f>IF(K32&lt;基本!$D$9,"非常勤","常勤")</f>
        <v>常勤</v>
      </c>
      <c r="M32" s="433">
        <f>IF(L32="非常勤",K32/基本!$D$9,1)</f>
        <v>1</v>
      </c>
      <c r="N32" s="204" t="e">
        <f>IF(DAYS360(P32,メイン!$N$3)&lt;500,"新"," ")</f>
        <v>#VALUE!</v>
      </c>
      <c r="O32" s="293"/>
      <c r="P32" s="483" t="str">
        <f>IF(COUNTA(病棟!K30)&gt;=1,病棟!K30,"")</f>
        <v/>
      </c>
      <c r="R32" s="477">
        <f t="shared" si="4"/>
        <v>0</v>
      </c>
      <c r="S32" s="477">
        <f t="shared" si="5"/>
        <v>0</v>
      </c>
      <c r="T32" s="477">
        <f t="shared" si="6"/>
        <v>0</v>
      </c>
      <c r="U32" s="477">
        <f t="shared" si="7"/>
        <v>0</v>
      </c>
      <c r="V32" s="477">
        <f t="shared" si="8"/>
        <v>0</v>
      </c>
      <c r="W32" s="477">
        <f t="shared" si="9"/>
        <v>0</v>
      </c>
      <c r="X32" s="477">
        <f t="shared" si="10"/>
        <v>0</v>
      </c>
      <c r="Y32" s="477">
        <f t="shared" si="11"/>
        <v>0</v>
      </c>
      <c r="Z32" s="477">
        <f t="shared" si="12"/>
        <v>0</v>
      </c>
      <c r="AA32" s="477">
        <f t="shared" si="13"/>
        <v>0</v>
      </c>
      <c r="AB32" s="477">
        <f t="shared" si="14"/>
        <v>0</v>
      </c>
      <c r="AC32" s="477">
        <f t="shared" si="15"/>
        <v>0</v>
      </c>
      <c r="AD32" s="477">
        <f t="shared" si="16"/>
        <v>0</v>
      </c>
      <c r="AE32" s="477">
        <f t="shared" si="17"/>
        <v>0</v>
      </c>
      <c r="AF32" s="480">
        <f t="shared" si="18"/>
        <v>0</v>
      </c>
      <c r="AH32" s="469" t="str">
        <f t="shared" si="0"/>
        <v/>
      </c>
      <c r="AI32" s="469" t="str">
        <f t="shared" si="19"/>
        <v>助産師常勤</v>
      </c>
      <c r="AJ32" s="469">
        <f t="shared" si="1"/>
        <v>1</v>
      </c>
      <c r="AK32" s="469" t="str">
        <f t="shared" si="2"/>
        <v>助産師</v>
      </c>
      <c r="AL32" s="469" t="str">
        <f t="shared" si="3"/>
        <v>常勤</v>
      </c>
    </row>
    <row r="33" spans="1:38" ht="13.5" customHeight="1">
      <c r="A33" s="423" t="str">
        <f>IF(COUNTA(病棟!A31)&gt;=1,病棟!A31,"")</f>
        <v/>
      </c>
      <c r="B33" s="486" t="str">
        <f>IF(COUNTA(病棟!B31)&gt;=1,病棟!B31,"")</f>
        <v/>
      </c>
      <c r="C33" s="425" t="str">
        <f>IF(COUNTA(病棟!C31)&gt;=1,病棟!C31,"")</f>
        <v/>
      </c>
      <c r="D33" s="422" t="str">
        <f>IF(COUNTA(病棟!D31)&gt;=1,病棟!D31,"")</f>
        <v/>
      </c>
      <c r="E33" s="422" t="str">
        <f>IF(COUNTA(病棟!E31)&gt;=1,病棟!E31,"")</f>
        <v/>
      </c>
      <c r="F33" s="422" t="str">
        <f>IF(COUNTA(病棟!F31)&gt;=1,病棟!F31,"")</f>
        <v/>
      </c>
      <c r="G33" s="497" t="str">
        <f>IF(COUNTA(病棟!G31)&gt;=1,病棟!G31,"")</f>
        <v/>
      </c>
      <c r="H33" s="425" t="str">
        <f>IF(COUNTA(病棟!H31)&gt;=1,病棟!H31,"")</f>
        <v/>
      </c>
      <c r="I33" s="426" t="str">
        <f>IF(COUNTA(病棟!I31)&gt;=1,病棟!I31,"")</f>
        <v/>
      </c>
      <c r="J33" s="485" t="str">
        <f>IF(COUNTA(病棟!J31)&gt;=1,病棟!J31,"")</f>
        <v/>
      </c>
      <c r="K33" s="423" t="str">
        <f>IF(COUNTA(病棟!L31)&gt;=1,病棟!L31,"")</f>
        <v/>
      </c>
      <c r="L33" s="430" t="str">
        <f>IF(K33&lt;基本!$D$9,"非常勤","常勤")</f>
        <v>常勤</v>
      </c>
      <c r="M33" s="433">
        <f>IF(L33="非常勤",K33/基本!$D$9,1)</f>
        <v>1</v>
      </c>
      <c r="N33" s="204" t="e">
        <f>IF(DAYS360(P33,メイン!$N$3)&lt;500,"新"," ")</f>
        <v>#VALUE!</v>
      </c>
      <c r="O33" s="293"/>
      <c r="P33" s="483" t="str">
        <f>IF(COUNTA(病棟!K31)&gt;=1,病棟!K31,"")</f>
        <v/>
      </c>
      <c r="R33" s="477">
        <f t="shared" si="4"/>
        <v>0</v>
      </c>
      <c r="S33" s="477">
        <f t="shared" si="5"/>
        <v>0</v>
      </c>
      <c r="T33" s="477">
        <f t="shared" si="6"/>
        <v>0</v>
      </c>
      <c r="U33" s="477">
        <f t="shared" si="7"/>
        <v>0</v>
      </c>
      <c r="V33" s="477">
        <f t="shared" si="8"/>
        <v>0</v>
      </c>
      <c r="W33" s="477">
        <f t="shared" si="9"/>
        <v>0</v>
      </c>
      <c r="X33" s="477">
        <f t="shared" si="10"/>
        <v>0</v>
      </c>
      <c r="Y33" s="477">
        <f t="shared" si="11"/>
        <v>0</v>
      </c>
      <c r="Z33" s="477">
        <f t="shared" si="12"/>
        <v>0</v>
      </c>
      <c r="AA33" s="477">
        <f t="shared" si="13"/>
        <v>0</v>
      </c>
      <c r="AB33" s="477">
        <f t="shared" si="14"/>
        <v>0</v>
      </c>
      <c r="AC33" s="477">
        <f t="shared" si="15"/>
        <v>0</v>
      </c>
      <c r="AD33" s="477">
        <f t="shared" si="16"/>
        <v>0</v>
      </c>
      <c r="AE33" s="477">
        <f t="shared" si="17"/>
        <v>0</v>
      </c>
      <c r="AF33" s="480">
        <f t="shared" si="18"/>
        <v>0</v>
      </c>
      <c r="AH33" s="469" t="str">
        <f t="shared" si="0"/>
        <v/>
      </c>
      <c r="AI33" s="469" t="str">
        <f t="shared" si="19"/>
        <v>助産師常勤</v>
      </c>
      <c r="AJ33" s="469">
        <f t="shared" si="1"/>
        <v>1</v>
      </c>
      <c r="AK33" s="469" t="str">
        <f t="shared" si="2"/>
        <v>助産師</v>
      </c>
      <c r="AL33" s="469" t="str">
        <f t="shared" si="3"/>
        <v>常勤</v>
      </c>
    </row>
    <row r="34" spans="1:38" ht="13.5" customHeight="1">
      <c r="A34" s="423" t="str">
        <f>IF(COUNTA(病棟!A32)&gt;=1,病棟!A32,"")</f>
        <v/>
      </c>
      <c r="B34" s="486" t="str">
        <f>IF(COUNTA(病棟!B32)&gt;=1,病棟!B32,"")</f>
        <v/>
      </c>
      <c r="C34" s="425" t="str">
        <f>IF(COUNTA(病棟!C32)&gt;=1,病棟!C32,"")</f>
        <v/>
      </c>
      <c r="D34" s="422" t="str">
        <f>IF(COUNTA(病棟!D32)&gt;=1,病棟!D32,"")</f>
        <v/>
      </c>
      <c r="E34" s="422" t="str">
        <f>IF(COUNTA(病棟!E32)&gt;=1,病棟!E32,"")</f>
        <v/>
      </c>
      <c r="F34" s="422" t="str">
        <f>IF(COUNTA(病棟!F32)&gt;=1,病棟!F32,"")</f>
        <v/>
      </c>
      <c r="G34" s="497" t="str">
        <f>IF(COUNTA(病棟!G32)&gt;=1,病棟!G32,"")</f>
        <v/>
      </c>
      <c r="H34" s="425" t="str">
        <f>IF(COUNTA(病棟!H32)&gt;=1,病棟!H32,"")</f>
        <v/>
      </c>
      <c r="I34" s="426" t="str">
        <f>IF(COUNTA(病棟!I32)&gt;=1,病棟!I32,"")</f>
        <v/>
      </c>
      <c r="J34" s="485" t="str">
        <f>IF(COUNTA(病棟!J32)&gt;=1,病棟!J32,"")</f>
        <v/>
      </c>
      <c r="K34" s="423" t="str">
        <f>IF(COUNTA(病棟!L32)&gt;=1,病棟!L32,"")</f>
        <v/>
      </c>
      <c r="L34" s="430" t="str">
        <f>IF(K34&lt;基本!$D$9,"非常勤","常勤")</f>
        <v>常勤</v>
      </c>
      <c r="M34" s="433">
        <f>IF(L34="非常勤",K34/基本!$D$9,1)</f>
        <v>1</v>
      </c>
      <c r="N34" s="204" t="e">
        <f>IF(DAYS360(P34,メイン!$N$3)&lt;500,"新"," ")</f>
        <v>#VALUE!</v>
      </c>
      <c r="O34" s="293"/>
      <c r="P34" s="483" t="str">
        <f>IF(COUNTA(病棟!K32)&gt;=1,病棟!K32,"")</f>
        <v/>
      </c>
      <c r="R34" s="477">
        <f t="shared" si="4"/>
        <v>0</v>
      </c>
      <c r="S34" s="477">
        <f t="shared" si="5"/>
        <v>0</v>
      </c>
      <c r="T34" s="477">
        <f t="shared" si="6"/>
        <v>0</v>
      </c>
      <c r="U34" s="477">
        <f t="shared" si="7"/>
        <v>0</v>
      </c>
      <c r="V34" s="477">
        <f t="shared" si="8"/>
        <v>0</v>
      </c>
      <c r="W34" s="477">
        <f t="shared" si="9"/>
        <v>0</v>
      </c>
      <c r="X34" s="477">
        <f t="shared" si="10"/>
        <v>0</v>
      </c>
      <c r="Y34" s="477">
        <f t="shared" si="11"/>
        <v>0</v>
      </c>
      <c r="Z34" s="477">
        <f t="shared" si="12"/>
        <v>0</v>
      </c>
      <c r="AA34" s="477">
        <f t="shared" si="13"/>
        <v>0</v>
      </c>
      <c r="AB34" s="477">
        <f t="shared" si="14"/>
        <v>0</v>
      </c>
      <c r="AC34" s="477">
        <f t="shared" si="15"/>
        <v>0</v>
      </c>
      <c r="AD34" s="477">
        <f t="shared" si="16"/>
        <v>0</v>
      </c>
      <c r="AE34" s="477">
        <f t="shared" si="17"/>
        <v>0</v>
      </c>
      <c r="AF34" s="480">
        <f t="shared" si="18"/>
        <v>0</v>
      </c>
      <c r="AH34" s="469" t="str">
        <f t="shared" si="0"/>
        <v/>
      </c>
      <c r="AI34" s="469" t="str">
        <f t="shared" si="19"/>
        <v>助産師常勤</v>
      </c>
      <c r="AJ34" s="469">
        <f t="shared" si="1"/>
        <v>1</v>
      </c>
      <c r="AK34" s="469" t="str">
        <f t="shared" si="2"/>
        <v>助産師</v>
      </c>
      <c r="AL34" s="469" t="str">
        <f t="shared" si="3"/>
        <v>常勤</v>
      </c>
    </row>
    <row r="35" spans="1:38" ht="13.5" customHeight="1">
      <c r="A35" s="423" t="str">
        <f>IF(COUNTA(病棟!A33)&gt;=1,病棟!A33,"")</f>
        <v/>
      </c>
      <c r="B35" s="486" t="str">
        <f>IF(COUNTA(病棟!B33)&gt;=1,病棟!B33,"")</f>
        <v/>
      </c>
      <c r="C35" s="425" t="str">
        <f>IF(COUNTA(病棟!C33)&gt;=1,病棟!C33,"")</f>
        <v/>
      </c>
      <c r="D35" s="422" t="str">
        <f>IF(COUNTA(病棟!D33)&gt;=1,病棟!D33,"")</f>
        <v/>
      </c>
      <c r="E35" s="422" t="str">
        <f>IF(COUNTA(病棟!E33)&gt;=1,病棟!E33,"")</f>
        <v/>
      </c>
      <c r="F35" s="422" t="str">
        <f>IF(COUNTA(病棟!F33)&gt;=1,病棟!F33,"")</f>
        <v/>
      </c>
      <c r="G35" s="497" t="str">
        <f>IF(COUNTA(病棟!G33)&gt;=1,病棟!G33,"")</f>
        <v/>
      </c>
      <c r="H35" s="425" t="str">
        <f>IF(COUNTA(病棟!H33)&gt;=1,病棟!H33,"")</f>
        <v/>
      </c>
      <c r="I35" s="426" t="str">
        <f>IF(COUNTA(病棟!I33)&gt;=1,病棟!I33,"")</f>
        <v/>
      </c>
      <c r="J35" s="485" t="str">
        <f>IF(COUNTA(病棟!J33)&gt;=1,病棟!J33,"")</f>
        <v/>
      </c>
      <c r="K35" s="423" t="str">
        <f>IF(COUNTA(病棟!L33)&gt;=1,病棟!L33,"")</f>
        <v/>
      </c>
      <c r="L35" s="430" t="str">
        <f>IF(K35&lt;基本!$D$9,"非常勤","常勤")</f>
        <v>常勤</v>
      </c>
      <c r="M35" s="433">
        <f>IF(L35="非常勤",K35/基本!$D$9,1)</f>
        <v>1</v>
      </c>
      <c r="N35" s="204" t="e">
        <f>IF(DAYS360(P35,メイン!$N$3)&lt;500,"新"," ")</f>
        <v>#VALUE!</v>
      </c>
      <c r="O35" s="293"/>
      <c r="P35" s="483" t="str">
        <f>IF(COUNTA(病棟!K33)&gt;=1,病棟!K33,"")</f>
        <v/>
      </c>
      <c r="R35" s="477">
        <f t="shared" si="4"/>
        <v>0</v>
      </c>
      <c r="S35" s="477">
        <f t="shared" si="5"/>
        <v>0</v>
      </c>
      <c r="T35" s="477">
        <f t="shared" si="6"/>
        <v>0</v>
      </c>
      <c r="U35" s="477">
        <f t="shared" si="7"/>
        <v>0</v>
      </c>
      <c r="V35" s="477">
        <f t="shared" si="8"/>
        <v>0</v>
      </c>
      <c r="W35" s="477">
        <f t="shared" si="9"/>
        <v>0</v>
      </c>
      <c r="X35" s="477">
        <f t="shared" si="10"/>
        <v>0</v>
      </c>
      <c r="Y35" s="477">
        <f t="shared" si="11"/>
        <v>0</v>
      </c>
      <c r="Z35" s="477">
        <f t="shared" si="12"/>
        <v>0</v>
      </c>
      <c r="AA35" s="477">
        <f t="shared" si="13"/>
        <v>0</v>
      </c>
      <c r="AB35" s="477">
        <f t="shared" si="14"/>
        <v>0</v>
      </c>
      <c r="AC35" s="477">
        <f t="shared" si="15"/>
        <v>0</v>
      </c>
      <c r="AD35" s="477">
        <f t="shared" si="16"/>
        <v>0</v>
      </c>
      <c r="AE35" s="477">
        <f t="shared" si="17"/>
        <v>0</v>
      </c>
      <c r="AF35" s="480">
        <f t="shared" si="18"/>
        <v>0</v>
      </c>
      <c r="AH35" s="469" t="str">
        <f t="shared" si="0"/>
        <v/>
      </c>
      <c r="AI35" s="469" t="str">
        <f t="shared" si="19"/>
        <v>助産師常勤</v>
      </c>
      <c r="AJ35" s="469">
        <f t="shared" si="1"/>
        <v>1</v>
      </c>
      <c r="AK35" s="469" t="str">
        <f t="shared" si="2"/>
        <v>助産師</v>
      </c>
      <c r="AL35" s="469" t="str">
        <f t="shared" si="3"/>
        <v>常勤</v>
      </c>
    </row>
    <row r="36" spans="1:38" ht="13.5" customHeight="1">
      <c r="A36" s="423" t="str">
        <f>IF(COUNTA(病棟!A34)&gt;=1,病棟!A34,"")</f>
        <v/>
      </c>
      <c r="B36" s="486" t="str">
        <f>IF(COUNTA(病棟!B34)&gt;=1,病棟!B34,"")</f>
        <v/>
      </c>
      <c r="C36" s="425" t="str">
        <f>IF(COUNTA(病棟!C34)&gt;=1,病棟!C34,"")</f>
        <v/>
      </c>
      <c r="D36" s="422" t="str">
        <f>IF(COUNTA(病棟!D34)&gt;=1,病棟!D34,"")</f>
        <v/>
      </c>
      <c r="E36" s="422" t="str">
        <f>IF(COUNTA(病棟!E34)&gt;=1,病棟!E34,"")</f>
        <v/>
      </c>
      <c r="F36" s="422" t="str">
        <f>IF(COUNTA(病棟!F34)&gt;=1,病棟!F34,"")</f>
        <v/>
      </c>
      <c r="G36" s="497" t="str">
        <f>IF(COUNTA(病棟!G34)&gt;=1,病棟!G34,"")</f>
        <v/>
      </c>
      <c r="H36" s="425" t="str">
        <f>IF(COUNTA(病棟!H34)&gt;=1,病棟!H34,"")</f>
        <v/>
      </c>
      <c r="I36" s="426" t="str">
        <f>IF(COUNTA(病棟!I34)&gt;=1,病棟!I34,"")</f>
        <v/>
      </c>
      <c r="J36" s="485" t="str">
        <f>IF(COUNTA(病棟!J34)&gt;=1,病棟!J34,"")</f>
        <v/>
      </c>
      <c r="K36" s="423" t="str">
        <f>IF(COUNTA(病棟!L34)&gt;=1,病棟!L34,"")</f>
        <v/>
      </c>
      <c r="L36" s="430" t="str">
        <f>IF(K36&lt;基本!$D$9,"非常勤","常勤")</f>
        <v>常勤</v>
      </c>
      <c r="M36" s="433">
        <f>IF(L36="非常勤",K36/基本!$D$9,1)</f>
        <v>1</v>
      </c>
      <c r="N36" s="204" t="e">
        <f>IF(DAYS360(P36,メイン!$N$3)&lt;500,"新"," ")</f>
        <v>#VALUE!</v>
      </c>
      <c r="O36" s="293"/>
      <c r="P36" s="483" t="str">
        <f>IF(COUNTA(病棟!K34)&gt;=1,病棟!K34,"")</f>
        <v/>
      </c>
      <c r="R36" s="477">
        <f t="shared" si="4"/>
        <v>0</v>
      </c>
      <c r="S36" s="477">
        <f t="shared" si="5"/>
        <v>0</v>
      </c>
      <c r="T36" s="477">
        <f t="shared" si="6"/>
        <v>0</v>
      </c>
      <c r="U36" s="477">
        <f t="shared" si="7"/>
        <v>0</v>
      </c>
      <c r="V36" s="477">
        <f t="shared" si="8"/>
        <v>0</v>
      </c>
      <c r="W36" s="477">
        <f t="shared" si="9"/>
        <v>0</v>
      </c>
      <c r="X36" s="477">
        <f t="shared" si="10"/>
        <v>0</v>
      </c>
      <c r="Y36" s="477">
        <f t="shared" si="11"/>
        <v>0</v>
      </c>
      <c r="Z36" s="477">
        <f t="shared" si="12"/>
        <v>0</v>
      </c>
      <c r="AA36" s="477">
        <f t="shared" si="13"/>
        <v>0</v>
      </c>
      <c r="AB36" s="477">
        <f t="shared" si="14"/>
        <v>0</v>
      </c>
      <c r="AC36" s="477">
        <f t="shared" si="15"/>
        <v>0</v>
      </c>
      <c r="AD36" s="477">
        <f t="shared" si="16"/>
        <v>0</v>
      </c>
      <c r="AE36" s="477">
        <f t="shared" si="17"/>
        <v>0</v>
      </c>
      <c r="AF36" s="480">
        <f t="shared" si="18"/>
        <v>0</v>
      </c>
      <c r="AH36" s="469" t="str">
        <f t="shared" si="0"/>
        <v/>
      </c>
      <c r="AI36" s="469" t="str">
        <f t="shared" si="19"/>
        <v>助産師常勤</v>
      </c>
      <c r="AJ36" s="469">
        <f t="shared" si="1"/>
        <v>1</v>
      </c>
      <c r="AK36" s="469" t="str">
        <f t="shared" si="2"/>
        <v>助産師</v>
      </c>
      <c r="AL36" s="469" t="str">
        <f t="shared" si="3"/>
        <v>常勤</v>
      </c>
    </row>
    <row r="37" spans="1:38" ht="13.5" customHeight="1">
      <c r="A37" s="423" t="str">
        <f>IF(COUNTA(病棟!A35)&gt;=1,病棟!A35,"")</f>
        <v/>
      </c>
      <c r="B37" s="486" t="str">
        <f>IF(COUNTA(病棟!B35)&gt;=1,病棟!B35,"")</f>
        <v/>
      </c>
      <c r="C37" s="425" t="str">
        <f>IF(COUNTA(病棟!C35)&gt;=1,病棟!C35,"")</f>
        <v/>
      </c>
      <c r="D37" s="422" t="str">
        <f>IF(COUNTA(病棟!D35)&gt;=1,病棟!D35,"")</f>
        <v/>
      </c>
      <c r="E37" s="422" t="str">
        <f>IF(COUNTA(病棟!E35)&gt;=1,病棟!E35,"")</f>
        <v/>
      </c>
      <c r="F37" s="422" t="str">
        <f>IF(COUNTA(病棟!F35)&gt;=1,病棟!F35,"")</f>
        <v/>
      </c>
      <c r="G37" s="497" t="str">
        <f>IF(COUNTA(病棟!G35)&gt;=1,病棟!G35,"")</f>
        <v/>
      </c>
      <c r="H37" s="425" t="str">
        <f>IF(COUNTA(病棟!H35)&gt;=1,病棟!H35,"")</f>
        <v/>
      </c>
      <c r="I37" s="426" t="str">
        <f>IF(COUNTA(病棟!I35)&gt;=1,病棟!I35,"")</f>
        <v/>
      </c>
      <c r="J37" s="485" t="str">
        <f>IF(COUNTA(病棟!J35)&gt;=1,病棟!J35,"")</f>
        <v/>
      </c>
      <c r="K37" s="423" t="str">
        <f>IF(COUNTA(病棟!L35)&gt;=1,病棟!L35,"")</f>
        <v/>
      </c>
      <c r="L37" s="430" t="str">
        <f>IF(K37&lt;基本!$D$9,"非常勤","常勤")</f>
        <v>常勤</v>
      </c>
      <c r="M37" s="433">
        <f>IF(L37="非常勤",K37/基本!$D$9,1)</f>
        <v>1</v>
      </c>
      <c r="N37" s="204" t="e">
        <f>IF(DAYS360(P37,メイン!$N$3)&lt;500,"新"," ")</f>
        <v>#VALUE!</v>
      </c>
      <c r="O37" s="293"/>
      <c r="P37" s="483" t="str">
        <f>IF(COUNTA(病棟!K35)&gt;=1,病棟!K35,"")</f>
        <v/>
      </c>
      <c r="R37" s="477">
        <f t="shared" si="4"/>
        <v>0</v>
      </c>
      <c r="S37" s="477">
        <f t="shared" si="5"/>
        <v>0</v>
      </c>
      <c r="T37" s="477">
        <f t="shared" si="6"/>
        <v>0</v>
      </c>
      <c r="U37" s="477">
        <f t="shared" si="7"/>
        <v>0</v>
      </c>
      <c r="V37" s="477">
        <f t="shared" si="8"/>
        <v>0</v>
      </c>
      <c r="W37" s="477">
        <f t="shared" si="9"/>
        <v>0</v>
      </c>
      <c r="X37" s="477">
        <f t="shared" si="10"/>
        <v>0</v>
      </c>
      <c r="Y37" s="477">
        <f t="shared" si="11"/>
        <v>0</v>
      </c>
      <c r="Z37" s="477">
        <f t="shared" si="12"/>
        <v>0</v>
      </c>
      <c r="AA37" s="477">
        <f t="shared" si="13"/>
        <v>0</v>
      </c>
      <c r="AB37" s="477">
        <f t="shared" si="14"/>
        <v>0</v>
      </c>
      <c r="AC37" s="477">
        <f t="shared" si="15"/>
        <v>0</v>
      </c>
      <c r="AD37" s="477">
        <f t="shared" si="16"/>
        <v>0</v>
      </c>
      <c r="AE37" s="477">
        <f t="shared" si="17"/>
        <v>0</v>
      </c>
      <c r="AF37" s="480">
        <f t="shared" si="18"/>
        <v>0</v>
      </c>
      <c r="AH37" s="469" t="str">
        <f t="shared" si="0"/>
        <v/>
      </c>
      <c r="AI37" s="469" t="str">
        <f t="shared" ref="AI37:AI100" si="20">CONCATENATE(AK37,AL37)</f>
        <v>助産師常勤</v>
      </c>
      <c r="AJ37" s="469">
        <f t="shared" si="1"/>
        <v>1</v>
      </c>
      <c r="AK37" s="469" t="str">
        <f t="shared" si="2"/>
        <v>助産師</v>
      </c>
      <c r="AL37" s="469" t="str">
        <f t="shared" si="3"/>
        <v>常勤</v>
      </c>
    </row>
    <row r="38" spans="1:38" ht="13.5" customHeight="1">
      <c r="A38" s="423" t="str">
        <f>IF(COUNTA(病棟!A36)&gt;=1,病棟!A36,"")</f>
        <v/>
      </c>
      <c r="B38" s="486" t="str">
        <f>IF(COUNTA(病棟!B36)&gt;=1,病棟!B36,"")</f>
        <v/>
      </c>
      <c r="C38" s="425" t="str">
        <f>IF(COUNTA(病棟!C36)&gt;=1,病棟!C36,"")</f>
        <v/>
      </c>
      <c r="D38" s="422" t="str">
        <f>IF(COUNTA(病棟!D36)&gt;=1,病棟!D36,"")</f>
        <v/>
      </c>
      <c r="E38" s="422" t="str">
        <f>IF(COUNTA(病棟!E36)&gt;=1,病棟!E36,"")</f>
        <v/>
      </c>
      <c r="F38" s="422" t="str">
        <f>IF(COUNTA(病棟!F36)&gt;=1,病棟!F36,"")</f>
        <v/>
      </c>
      <c r="G38" s="497" t="str">
        <f>IF(COUNTA(病棟!G36)&gt;=1,病棟!G36,"")</f>
        <v/>
      </c>
      <c r="H38" s="425" t="str">
        <f>IF(COUNTA(病棟!H36)&gt;=1,病棟!H36,"")</f>
        <v/>
      </c>
      <c r="I38" s="426" t="str">
        <f>IF(COUNTA(病棟!I36)&gt;=1,病棟!I36,"")</f>
        <v/>
      </c>
      <c r="J38" s="485" t="str">
        <f>IF(COUNTA(病棟!J36)&gt;=1,病棟!J36,"")</f>
        <v/>
      </c>
      <c r="K38" s="423" t="str">
        <f>IF(COUNTA(病棟!L36)&gt;=1,病棟!L36,"")</f>
        <v/>
      </c>
      <c r="L38" s="430" t="str">
        <f>IF(K38&lt;基本!$D$9,"非常勤","常勤")</f>
        <v>常勤</v>
      </c>
      <c r="M38" s="433">
        <f>IF(L38="非常勤",K38/基本!$D$9,1)</f>
        <v>1</v>
      </c>
      <c r="N38" s="204" t="e">
        <f>IF(DAYS360(P38,メイン!$N$3)&lt;500,"新"," ")</f>
        <v>#VALUE!</v>
      </c>
      <c r="O38" s="293"/>
      <c r="P38" s="483" t="str">
        <f>IF(COUNTA(病棟!K36)&gt;=1,病棟!K36,"")</f>
        <v/>
      </c>
      <c r="R38" s="477">
        <f t="shared" si="4"/>
        <v>0</v>
      </c>
      <c r="S38" s="477">
        <f t="shared" si="5"/>
        <v>0</v>
      </c>
      <c r="T38" s="477">
        <f t="shared" si="6"/>
        <v>0</v>
      </c>
      <c r="U38" s="477">
        <f t="shared" si="7"/>
        <v>0</v>
      </c>
      <c r="V38" s="477">
        <f t="shared" si="8"/>
        <v>0</v>
      </c>
      <c r="W38" s="477">
        <f t="shared" si="9"/>
        <v>0</v>
      </c>
      <c r="X38" s="477">
        <f t="shared" si="10"/>
        <v>0</v>
      </c>
      <c r="Y38" s="477">
        <f t="shared" si="11"/>
        <v>0</v>
      </c>
      <c r="Z38" s="477">
        <f t="shared" si="12"/>
        <v>0</v>
      </c>
      <c r="AA38" s="477">
        <f t="shared" si="13"/>
        <v>0</v>
      </c>
      <c r="AB38" s="477">
        <f t="shared" si="14"/>
        <v>0</v>
      </c>
      <c r="AC38" s="477">
        <f t="shared" si="15"/>
        <v>0</v>
      </c>
      <c r="AD38" s="477">
        <f t="shared" si="16"/>
        <v>0</v>
      </c>
      <c r="AE38" s="477">
        <f t="shared" si="17"/>
        <v>0</v>
      </c>
      <c r="AF38" s="480">
        <f t="shared" si="18"/>
        <v>0</v>
      </c>
      <c r="AH38" s="469" t="str">
        <f t="shared" si="0"/>
        <v/>
      </c>
      <c r="AI38" s="469" t="str">
        <f t="shared" si="20"/>
        <v>助産師常勤</v>
      </c>
      <c r="AJ38" s="469">
        <f t="shared" si="1"/>
        <v>1</v>
      </c>
      <c r="AK38" s="469" t="str">
        <f t="shared" si="2"/>
        <v>助産師</v>
      </c>
      <c r="AL38" s="469" t="str">
        <f t="shared" si="3"/>
        <v>常勤</v>
      </c>
    </row>
    <row r="39" spans="1:38" ht="13.5" customHeight="1">
      <c r="A39" s="423" t="str">
        <f>IF(COUNTA(病棟!A37)&gt;=1,病棟!A37,"")</f>
        <v/>
      </c>
      <c r="B39" s="486" t="str">
        <f>IF(COUNTA(病棟!B37)&gt;=1,病棟!B37,"")</f>
        <v/>
      </c>
      <c r="C39" s="425" t="str">
        <f>IF(COUNTA(病棟!C37)&gt;=1,病棟!C37,"")</f>
        <v/>
      </c>
      <c r="D39" s="422" t="str">
        <f>IF(COUNTA(病棟!D37)&gt;=1,病棟!D37,"")</f>
        <v/>
      </c>
      <c r="E39" s="422" t="str">
        <f>IF(COUNTA(病棟!E37)&gt;=1,病棟!E37,"")</f>
        <v/>
      </c>
      <c r="F39" s="422" t="str">
        <f>IF(COUNTA(病棟!F37)&gt;=1,病棟!F37,"")</f>
        <v/>
      </c>
      <c r="G39" s="497" t="str">
        <f>IF(COUNTA(病棟!G37)&gt;=1,病棟!G37,"")</f>
        <v/>
      </c>
      <c r="H39" s="425" t="str">
        <f>IF(COUNTA(病棟!H37)&gt;=1,病棟!H37,"")</f>
        <v/>
      </c>
      <c r="I39" s="426" t="str">
        <f>IF(COUNTA(病棟!I37)&gt;=1,病棟!I37,"")</f>
        <v/>
      </c>
      <c r="J39" s="485" t="str">
        <f>IF(COUNTA(病棟!J37)&gt;=1,病棟!J37,"")</f>
        <v/>
      </c>
      <c r="K39" s="423" t="str">
        <f>IF(COUNTA(病棟!L37)&gt;=1,病棟!L37,"")</f>
        <v/>
      </c>
      <c r="L39" s="430" t="str">
        <f>IF(K39&lt;基本!$D$9,"非常勤","常勤")</f>
        <v>常勤</v>
      </c>
      <c r="M39" s="433">
        <f>IF(L39="非常勤",K39/基本!$D$9,1)</f>
        <v>1</v>
      </c>
      <c r="N39" s="204" t="e">
        <f>IF(DAYS360(P39,メイン!$N$3)&lt;500,"新"," ")</f>
        <v>#VALUE!</v>
      </c>
      <c r="O39" s="293"/>
      <c r="P39" s="483" t="str">
        <f>IF(COUNTA(病棟!K37)&gt;=1,病棟!K37,"")</f>
        <v/>
      </c>
      <c r="R39" s="477">
        <f t="shared" si="4"/>
        <v>0</v>
      </c>
      <c r="S39" s="477">
        <f t="shared" si="5"/>
        <v>0</v>
      </c>
      <c r="T39" s="477">
        <f t="shared" si="6"/>
        <v>0</v>
      </c>
      <c r="U39" s="477">
        <f t="shared" si="7"/>
        <v>0</v>
      </c>
      <c r="V39" s="477">
        <f t="shared" si="8"/>
        <v>0</v>
      </c>
      <c r="W39" s="477">
        <f t="shared" si="9"/>
        <v>0</v>
      </c>
      <c r="X39" s="477">
        <f t="shared" si="10"/>
        <v>0</v>
      </c>
      <c r="Y39" s="477">
        <f t="shared" si="11"/>
        <v>0</v>
      </c>
      <c r="Z39" s="477">
        <f t="shared" si="12"/>
        <v>0</v>
      </c>
      <c r="AA39" s="477">
        <f t="shared" si="13"/>
        <v>0</v>
      </c>
      <c r="AB39" s="477">
        <f t="shared" si="14"/>
        <v>0</v>
      </c>
      <c r="AC39" s="477">
        <f t="shared" si="15"/>
        <v>0</v>
      </c>
      <c r="AD39" s="477">
        <f t="shared" si="16"/>
        <v>0</v>
      </c>
      <c r="AE39" s="477">
        <f t="shared" si="17"/>
        <v>0</v>
      </c>
      <c r="AF39" s="480">
        <f t="shared" si="18"/>
        <v>0</v>
      </c>
      <c r="AH39" s="469" t="str">
        <f t="shared" si="0"/>
        <v/>
      </c>
      <c r="AI39" s="469" t="str">
        <f t="shared" si="20"/>
        <v>助産師常勤</v>
      </c>
      <c r="AJ39" s="469">
        <f t="shared" si="1"/>
        <v>1</v>
      </c>
      <c r="AK39" s="469" t="str">
        <f t="shared" si="2"/>
        <v>助産師</v>
      </c>
      <c r="AL39" s="469" t="str">
        <f t="shared" si="3"/>
        <v>常勤</v>
      </c>
    </row>
    <row r="40" spans="1:38" ht="13.5" customHeight="1">
      <c r="A40" s="423" t="str">
        <f>IF(COUNTA(病棟!A38)&gt;=1,病棟!A38,"")</f>
        <v/>
      </c>
      <c r="B40" s="486" t="str">
        <f>IF(COUNTA(病棟!B38)&gt;=1,病棟!B38,"")</f>
        <v/>
      </c>
      <c r="C40" s="425" t="str">
        <f>IF(COUNTA(病棟!C38)&gt;=1,病棟!C38,"")</f>
        <v/>
      </c>
      <c r="D40" s="422" t="str">
        <f>IF(COUNTA(病棟!D38)&gt;=1,病棟!D38,"")</f>
        <v/>
      </c>
      <c r="E40" s="422" t="str">
        <f>IF(COUNTA(病棟!E38)&gt;=1,病棟!E38,"")</f>
        <v/>
      </c>
      <c r="F40" s="422" t="str">
        <f>IF(COUNTA(病棟!F38)&gt;=1,病棟!F38,"")</f>
        <v/>
      </c>
      <c r="G40" s="497" t="str">
        <f>IF(COUNTA(病棟!G38)&gt;=1,病棟!G38,"")</f>
        <v/>
      </c>
      <c r="H40" s="425" t="str">
        <f>IF(COUNTA(病棟!H38)&gt;=1,病棟!H38,"")</f>
        <v/>
      </c>
      <c r="I40" s="426" t="str">
        <f>IF(COUNTA(病棟!I38)&gt;=1,病棟!I38,"")</f>
        <v/>
      </c>
      <c r="J40" s="485" t="str">
        <f>IF(COUNTA(病棟!J38)&gt;=1,病棟!J38,"")</f>
        <v/>
      </c>
      <c r="K40" s="423" t="str">
        <f>IF(COUNTA(病棟!L38)&gt;=1,病棟!L38,"")</f>
        <v/>
      </c>
      <c r="L40" s="430" t="str">
        <f>IF(K40&lt;基本!$D$9,"非常勤","常勤")</f>
        <v>常勤</v>
      </c>
      <c r="M40" s="433">
        <f>IF(L40="非常勤",K40/基本!$D$9,1)</f>
        <v>1</v>
      </c>
      <c r="N40" s="204" t="e">
        <f>IF(DAYS360(P40,メイン!$N$3)&lt;500,"新"," ")</f>
        <v>#VALUE!</v>
      </c>
      <c r="O40" s="293"/>
      <c r="P40" s="483" t="str">
        <f>IF(COUNTA(病棟!K38)&gt;=1,病棟!K38,"")</f>
        <v/>
      </c>
      <c r="R40" s="477">
        <f t="shared" si="4"/>
        <v>0</v>
      </c>
      <c r="S40" s="477">
        <f t="shared" si="5"/>
        <v>0</v>
      </c>
      <c r="T40" s="477">
        <f t="shared" si="6"/>
        <v>0</v>
      </c>
      <c r="U40" s="477">
        <f t="shared" si="7"/>
        <v>0</v>
      </c>
      <c r="V40" s="477">
        <f t="shared" si="8"/>
        <v>0</v>
      </c>
      <c r="W40" s="477">
        <f t="shared" si="9"/>
        <v>0</v>
      </c>
      <c r="X40" s="477">
        <f t="shared" si="10"/>
        <v>0</v>
      </c>
      <c r="Y40" s="477">
        <f t="shared" si="11"/>
        <v>0</v>
      </c>
      <c r="Z40" s="477">
        <f t="shared" si="12"/>
        <v>0</v>
      </c>
      <c r="AA40" s="477">
        <f t="shared" si="13"/>
        <v>0</v>
      </c>
      <c r="AB40" s="477">
        <f t="shared" si="14"/>
        <v>0</v>
      </c>
      <c r="AC40" s="477">
        <f t="shared" si="15"/>
        <v>0</v>
      </c>
      <c r="AD40" s="477">
        <f t="shared" si="16"/>
        <v>0</v>
      </c>
      <c r="AE40" s="477">
        <f t="shared" si="17"/>
        <v>0</v>
      </c>
      <c r="AF40" s="480">
        <f t="shared" si="18"/>
        <v>0</v>
      </c>
      <c r="AH40" s="469" t="str">
        <f t="shared" si="0"/>
        <v/>
      </c>
      <c r="AI40" s="469" t="str">
        <f t="shared" si="20"/>
        <v>助産師常勤</v>
      </c>
      <c r="AJ40" s="469">
        <f t="shared" si="1"/>
        <v>1</v>
      </c>
      <c r="AK40" s="469" t="str">
        <f t="shared" si="2"/>
        <v>助産師</v>
      </c>
      <c r="AL40" s="469" t="str">
        <f t="shared" si="3"/>
        <v>常勤</v>
      </c>
    </row>
    <row r="41" spans="1:38" ht="13.5" customHeight="1">
      <c r="A41" s="423" t="str">
        <f>IF(COUNTA(病棟!A39)&gt;=1,病棟!A39,"")</f>
        <v/>
      </c>
      <c r="B41" s="486" t="str">
        <f>IF(COUNTA(病棟!B39)&gt;=1,病棟!B39,"")</f>
        <v/>
      </c>
      <c r="C41" s="425" t="str">
        <f>IF(COUNTA(病棟!C39)&gt;=1,病棟!C39,"")</f>
        <v/>
      </c>
      <c r="D41" s="422" t="str">
        <f>IF(COUNTA(病棟!D39)&gt;=1,病棟!D39,"")</f>
        <v/>
      </c>
      <c r="E41" s="422" t="str">
        <f>IF(COUNTA(病棟!E39)&gt;=1,病棟!E39,"")</f>
        <v/>
      </c>
      <c r="F41" s="422" t="str">
        <f>IF(COUNTA(病棟!F39)&gt;=1,病棟!F39,"")</f>
        <v/>
      </c>
      <c r="G41" s="497" t="str">
        <f>IF(COUNTA(病棟!G39)&gt;=1,病棟!G39,"")</f>
        <v/>
      </c>
      <c r="H41" s="425" t="str">
        <f>IF(COUNTA(病棟!H39)&gt;=1,病棟!H39,"")</f>
        <v/>
      </c>
      <c r="I41" s="426" t="str">
        <f>IF(COUNTA(病棟!I39)&gt;=1,病棟!I39,"")</f>
        <v/>
      </c>
      <c r="J41" s="485" t="str">
        <f>IF(COUNTA(病棟!J39)&gt;=1,病棟!J39,"")</f>
        <v/>
      </c>
      <c r="K41" s="423" t="str">
        <f>IF(COUNTA(病棟!L39)&gt;=1,病棟!L39,"")</f>
        <v/>
      </c>
      <c r="L41" s="430" t="str">
        <f>IF(K41&lt;基本!$D$9,"非常勤","常勤")</f>
        <v>常勤</v>
      </c>
      <c r="M41" s="433">
        <f>IF(L41="非常勤",K41/基本!$D$9,1)</f>
        <v>1</v>
      </c>
      <c r="N41" s="204" t="e">
        <f>IF(DAYS360(P41,メイン!$N$3)&lt;500,"新"," ")</f>
        <v>#VALUE!</v>
      </c>
      <c r="O41" s="293"/>
      <c r="P41" s="483" t="str">
        <f>IF(COUNTA(病棟!K39)&gt;=1,病棟!K39,"")</f>
        <v/>
      </c>
      <c r="R41" s="477">
        <f t="shared" si="4"/>
        <v>0</v>
      </c>
      <c r="S41" s="477">
        <f t="shared" si="5"/>
        <v>0</v>
      </c>
      <c r="T41" s="477">
        <f t="shared" si="6"/>
        <v>0</v>
      </c>
      <c r="U41" s="477">
        <f t="shared" si="7"/>
        <v>0</v>
      </c>
      <c r="V41" s="477">
        <f t="shared" si="8"/>
        <v>0</v>
      </c>
      <c r="W41" s="477">
        <f t="shared" si="9"/>
        <v>0</v>
      </c>
      <c r="X41" s="477">
        <f t="shared" si="10"/>
        <v>0</v>
      </c>
      <c r="Y41" s="477">
        <f t="shared" si="11"/>
        <v>0</v>
      </c>
      <c r="Z41" s="477">
        <f t="shared" si="12"/>
        <v>0</v>
      </c>
      <c r="AA41" s="477">
        <f t="shared" si="13"/>
        <v>0</v>
      </c>
      <c r="AB41" s="477">
        <f t="shared" si="14"/>
        <v>0</v>
      </c>
      <c r="AC41" s="477">
        <f t="shared" si="15"/>
        <v>0</v>
      </c>
      <c r="AD41" s="477">
        <f t="shared" si="16"/>
        <v>0</v>
      </c>
      <c r="AE41" s="477">
        <f t="shared" si="17"/>
        <v>0</v>
      </c>
      <c r="AF41" s="480">
        <f t="shared" si="18"/>
        <v>0</v>
      </c>
      <c r="AH41" s="469" t="str">
        <f t="shared" si="0"/>
        <v/>
      </c>
      <c r="AI41" s="469" t="str">
        <f t="shared" si="20"/>
        <v>助産師常勤</v>
      </c>
      <c r="AJ41" s="469">
        <f t="shared" si="1"/>
        <v>1</v>
      </c>
      <c r="AK41" s="469" t="str">
        <f t="shared" si="2"/>
        <v>助産師</v>
      </c>
      <c r="AL41" s="469" t="str">
        <f t="shared" si="3"/>
        <v>常勤</v>
      </c>
    </row>
    <row r="42" spans="1:38" ht="13.5" customHeight="1">
      <c r="A42" s="423" t="str">
        <f>IF(COUNTA(病棟!A40)&gt;=1,病棟!A40,"")</f>
        <v/>
      </c>
      <c r="B42" s="486" t="str">
        <f>IF(COUNTA(病棟!B40)&gt;=1,病棟!B40,"")</f>
        <v/>
      </c>
      <c r="C42" s="425" t="str">
        <f>IF(COUNTA(病棟!C40)&gt;=1,病棟!C40,"")</f>
        <v/>
      </c>
      <c r="D42" s="422" t="str">
        <f>IF(COUNTA(病棟!D40)&gt;=1,病棟!D40,"")</f>
        <v/>
      </c>
      <c r="E42" s="422" t="str">
        <f>IF(COUNTA(病棟!E40)&gt;=1,病棟!E40,"")</f>
        <v/>
      </c>
      <c r="F42" s="422" t="str">
        <f>IF(COUNTA(病棟!F40)&gt;=1,病棟!F40,"")</f>
        <v/>
      </c>
      <c r="G42" s="497" t="str">
        <f>IF(COUNTA(病棟!G40)&gt;=1,病棟!G40,"")</f>
        <v/>
      </c>
      <c r="H42" s="425" t="str">
        <f>IF(COUNTA(病棟!H40)&gt;=1,病棟!H40,"")</f>
        <v/>
      </c>
      <c r="I42" s="426" t="str">
        <f>IF(COUNTA(病棟!I40)&gt;=1,病棟!I40,"")</f>
        <v/>
      </c>
      <c r="J42" s="485" t="str">
        <f>IF(COUNTA(病棟!J40)&gt;=1,病棟!J40,"")</f>
        <v/>
      </c>
      <c r="K42" s="423" t="str">
        <f>IF(COUNTA(病棟!L40)&gt;=1,病棟!L40,"")</f>
        <v/>
      </c>
      <c r="L42" s="430" t="str">
        <f>IF(K42&lt;基本!$D$9,"非常勤","常勤")</f>
        <v>常勤</v>
      </c>
      <c r="M42" s="433">
        <f>IF(L42="非常勤",K42/基本!$D$9,1)</f>
        <v>1</v>
      </c>
      <c r="N42" s="204" t="e">
        <f>IF(DAYS360(P42,メイン!$N$3)&lt;500,"新"," ")</f>
        <v>#VALUE!</v>
      </c>
      <c r="O42" s="293"/>
      <c r="P42" s="483" t="str">
        <f>IF(COUNTA(病棟!K40)&gt;=1,病棟!K40,"")</f>
        <v/>
      </c>
      <c r="R42" s="477">
        <f t="shared" si="4"/>
        <v>0</v>
      </c>
      <c r="S42" s="477">
        <f t="shared" si="5"/>
        <v>0</v>
      </c>
      <c r="T42" s="477">
        <f t="shared" si="6"/>
        <v>0</v>
      </c>
      <c r="U42" s="477">
        <f t="shared" si="7"/>
        <v>0</v>
      </c>
      <c r="V42" s="477">
        <f t="shared" si="8"/>
        <v>0</v>
      </c>
      <c r="W42" s="477">
        <f t="shared" si="9"/>
        <v>0</v>
      </c>
      <c r="X42" s="477">
        <f t="shared" si="10"/>
        <v>0</v>
      </c>
      <c r="Y42" s="477">
        <f t="shared" si="11"/>
        <v>0</v>
      </c>
      <c r="Z42" s="477">
        <f t="shared" si="12"/>
        <v>0</v>
      </c>
      <c r="AA42" s="477">
        <f t="shared" si="13"/>
        <v>0</v>
      </c>
      <c r="AB42" s="477">
        <f t="shared" si="14"/>
        <v>0</v>
      </c>
      <c r="AC42" s="477">
        <f t="shared" si="15"/>
        <v>0</v>
      </c>
      <c r="AD42" s="477">
        <f t="shared" si="16"/>
        <v>0</v>
      </c>
      <c r="AE42" s="477">
        <f t="shared" si="17"/>
        <v>0</v>
      </c>
      <c r="AF42" s="480">
        <f t="shared" si="18"/>
        <v>0</v>
      </c>
      <c r="AH42" s="469" t="str">
        <f t="shared" si="0"/>
        <v/>
      </c>
      <c r="AI42" s="469" t="str">
        <f t="shared" si="20"/>
        <v>助産師常勤</v>
      </c>
      <c r="AJ42" s="469">
        <f t="shared" si="1"/>
        <v>1</v>
      </c>
      <c r="AK42" s="469" t="str">
        <f t="shared" si="2"/>
        <v>助産師</v>
      </c>
      <c r="AL42" s="469" t="str">
        <f t="shared" si="3"/>
        <v>常勤</v>
      </c>
    </row>
    <row r="43" spans="1:38" ht="13.5" customHeight="1">
      <c r="A43" s="423" t="str">
        <f>IF(COUNTA(病棟!A41)&gt;=1,病棟!A41,"")</f>
        <v/>
      </c>
      <c r="B43" s="486" t="str">
        <f>IF(COUNTA(病棟!B41)&gt;=1,病棟!B41,"")</f>
        <v/>
      </c>
      <c r="C43" s="425" t="str">
        <f>IF(COUNTA(病棟!C41)&gt;=1,病棟!C41,"")</f>
        <v/>
      </c>
      <c r="D43" s="422" t="str">
        <f>IF(COUNTA(病棟!D41)&gt;=1,病棟!D41,"")</f>
        <v/>
      </c>
      <c r="E43" s="422" t="str">
        <f>IF(COUNTA(病棟!E41)&gt;=1,病棟!E41,"")</f>
        <v/>
      </c>
      <c r="F43" s="422" t="str">
        <f>IF(COUNTA(病棟!F41)&gt;=1,病棟!F41,"")</f>
        <v/>
      </c>
      <c r="G43" s="497" t="str">
        <f>IF(COUNTA(病棟!G41)&gt;=1,病棟!G41,"")</f>
        <v/>
      </c>
      <c r="H43" s="425" t="str">
        <f>IF(COUNTA(病棟!H41)&gt;=1,病棟!H41,"")</f>
        <v/>
      </c>
      <c r="I43" s="426" t="str">
        <f>IF(COUNTA(病棟!I41)&gt;=1,病棟!I41,"")</f>
        <v/>
      </c>
      <c r="J43" s="485" t="str">
        <f>IF(COUNTA(病棟!J41)&gt;=1,病棟!J41,"")</f>
        <v/>
      </c>
      <c r="K43" s="423" t="str">
        <f>IF(COUNTA(病棟!L41)&gt;=1,病棟!L41,"")</f>
        <v/>
      </c>
      <c r="L43" s="430" t="str">
        <f>IF(K43&lt;基本!$D$9,"非常勤","常勤")</f>
        <v>常勤</v>
      </c>
      <c r="M43" s="433">
        <f>IF(L43="非常勤",K43/基本!$D$9,1)</f>
        <v>1</v>
      </c>
      <c r="N43" s="204" t="e">
        <f>IF(DAYS360(P43,メイン!$N$3)&lt;500,"新"," ")</f>
        <v>#VALUE!</v>
      </c>
      <c r="O43" s="293"/>
      <c r="P43" s="483" t="str">
        <f>IF(COUNTA(病棟!K41)&gt;=1,病棟!K41,"")</f>
        <v/>
      </c>
      <c r="R43" s="477">
        <f t="shared" si="4"/>
        <v>0</v>
      </c>
      <c r="S43" s="477">
        <f t="shared" si="5"/>
        <v>0</v>
      </c>
      <c r="T43" s="477">
        <f t="shared" si="6"/>
        <v>0</v>
      </c>
      <c r="U43" s="477">
        <f t="shared" si="7"/>
        <v>0</v>
      </c>
      <c r="V43" s="477">
        <f t="shared" si="8"/>
        <v>0</v>
      </c>
      <c r="W43" s="477">
        <f t="shared" si="9"/>
        <v>0</v>
      </c>
      <c r="X43" s="477">
        <f t="shared" si="10"/>
        <v>0</v>
      </c>
      <c r="Y43" s="477">
        <f t="shared" si="11"/>
        <v>0</v>
      </c>
      <c r="Z43" s="477">
        <f t="shared" si="12"/>
        <v>0</v>
      </c>
      <c r="AA43" s="477">
        <f t="shared" si="13"/>
        <v>0</v>
      </c>
      <c r="AB43" s="477">
        <f t="shared" si="14"/>
        <v>0</v>
      </c>
      <c r="AC43" s="477">
        <f t="shared" si="15"/>
        <v>0</v>
      </c>
      <c r="AD43" s="477">
        <f t="shared" si="16"/>
        <v>0</v>
      </c>
      <c r="AE43" s="477">
        <f t="shared" si="17"/>
        <v>0</v>
      </c>
      <c r="AF43" s="480">
        <f t="shared" si="18"/>
        <v>0</v>
      </c>
      <c r="AH43" s="469" t="str">
        <f t="shared" si="0"/>
        <v/>
      </c>
      <c r="AI43" s="469" t="str">
        <f t="shared" si="20"/>
        <v>助産師常勤</v>
      </c>
      <c r="AJ43" s="469">
        <f t="shared" si="1"/>
        <v>1</v>
      </c>
      <c r="AK43" s="469" t="str">
        <f t="shared" si="2"/>
        <v>助産師</v>
      </c>
      <c r="AL43" s="469" t="str">
        <f t="shared" si="3"/>
        <v>常勤</v>
      </c>
    </row>
    <row r="44" spans="1:38" ht="13.5" customHeight="1">
      <c r="A44" s="423" t="str">
        <f>IF(COUNTA(病棟!A42)&gt;=1,病棟!A42,"")</f>
        <v/>
      </c>
      <c r="B44" s="486" t="str">
        <f>IF(COUNTA(病棟!B42)&gt;=1,病棟!B42,"")</f>
        <v/>
      </c>
      <c r="C44" s="425" t="str">
        <f>IF(COUNTA(病棟!C42)&gt;=1,病棟!C42,"")</f>
        <v/>
      </c>
      <c r="D44" s="422" t="str">
        <f>IF(COUNTA(病棟!D42)&gt;=1,病棟!D42,"")</f>
        <v/>
      </c>
      <c r="E44" s="422" t="str">
        <f>IF(COUNTA(病棟!E42)&gt;=1,病棟!E42,"")</f>
        <v/>
      </c>
      <c r="F44" s="422" t="str">
        <f>IF(COUNTA(病棟!F42)&gt;=1,病棟!F42,"")</f>
        <v/>
      </c>
      <c r="G44" s="497" t="str">
        <f>IF(COUNTA(病棟!G42)&gt;=1,病棟!G42,"")</f>
        <v/>
      </c>
      <c r="H44" s="425" t="str">
        <f>IF(COUNTA(病棟!H42)&gt;=1,病棟!H42,"")</f>
        <v/>
      </c>
      <c r="I44" s="426" t="str">
        <f>IF(COUNTA(病棟!I42)&gt;=1,病棟!I42,"")</f>
        <v/>
      </c>
      <c r="J44" s="485" t="str">
        <f>IF(COUNTA(病棟!J42)&gt;=1,病棟!J42,"")</f>
        <v/>
      </c>
      <c r="K44" s="423" t="str">
        <f>IF(COUNTA(病棟!L42)&gt;=1,病棟!L42,"")</f>
        <v/>
      </c>
      <c r="L44" s="430" t="str">
        <f>IF(K44&lt;基本!$D$9,"非常勤","常勤")</f>
        <v>常勤</v>
      </c>
      <c r="M44" s="433">
        <f>IF(L44="非常勤",K44/基本!$D$9,1)</f>
        <v>1</v>
      </c>
      <c r="N44" s="204" t="e">
        <f>IF(DAYS360(P44,メイン!$N$3)&lt;500,"新"," ")</f>
        <v>#VALUE!</v>
      </c>
      <c r="O44" s="293"/>
      <c r="P44" s="483" t="str">
        <f>IF(COUNTA(病棟!K42)&gt;=1,病棟!K42,"")</f>
        <v/>
      </c>
      <c r="R44" s="477">
        <f t="shared" si="4"/>
        <v>0</v>
      </c>
      <c r="S44" s="477">
        <f t="shared" si="5"/>
        <v>0</v>
      </c>
      <c r="T44" s="477">
        <f t="shared" si="6"/>
        <v>0</v>
      </c>
      <c r="U44" s="477">
        <f t="shared" si="7"/>
        <v>0</v>
      </c>
      <c r="V44" s="477">
        <f t="shared" si="8"/>
        <v>0</v>
      </c>
      <c r="W44" s="477">
        <f t="shared" si="9"/>
        <v>0</v>
      </c>
      <c r="X44" s="477">
        <f t="shared" si="10"/>
        <v>0</v>
      </c>
      <c r="Y44" s="477">
        <f t="shared" si="11"/>
        <v>0</v>
      </c>
      <c r="Z44" s="477">
        <f t="shared" si="12"/>
        <v>0</v>
      </c>
      <c r="AA44" s="477">
        <f t="shared" si="13"/>
        <v>0</v>
      </c>
      <c r="AB44" s="477">
        <f t="shared" si="14"/>
        <v>0</v>
      </c>
      <c r="AC44" s="477">
        <f t="shared" si="15"/>
        <v>0</v>
      </c>
      <c r="AD44" s="477">
        <f t="shared" si="16"/>
        <v>0</v>
      </c>
      <c r="AE44" s="477">
        <f t="shared" si="17"/>
        <v>0</v>
      </c>
      <c r="AF44" s="480">
        <f t="shared" si="18"/>
        <v>0</v>
      </c>
      <c r="AH44" s="469" t="str">
        <f t="shared" si="0"/>
        <v/>
      </c>
      <c r="AI44" s="469" t="str">
        <f t="shared" si="20"/>
        <v>助産師常勤</v>
      </c>
      <c r="AJ44" s="469">
        <f t="shared" si="1"/>
        <v>1</v>
      </c>
      <c r="AK44" s="469" t="str">
        <f t="shared" si="2"/>
        <v>助産師</v>
      </c>
      <c r="AL44" s="469" t="str">
        <f t="shared" si="3"/>
        <v>常勤</v>
      </c>
    </row>
    <row r="45" spans="1:38" ht="13.5" customHeight="1">
      <c r="A45" s="423" t="str">
        <f>IF(COUNTA(病棟!A43)&gt;=1,病棟!A43,"")</f>
        <v/>
      </c>
      <c r="B45" s="486" t="str">
        <f>IF(COUNTA(病棟!B43)&gt;=1,病棟!B43,"")</f>
        <v/>
      </c>
      <c r="C45" s="425" t="str">
        <f>IF(COUNTA(病棟!C43)&gt;=1,病棟!C43,"")</f>
        <v/>
      </c>
      <c r="D45" s="422" t="str">
        <f>IF(COUNTA(病棟!D43)&gt;=1,病棟!D43,"")</f>
        <v/>
      </c>
      <c r="E45" s="422" t="str">
        <f>IF(COUNTA(病棟!E43)&gt;=1,病棟!E43,"")</f>
        <v/>
      </c>
      <c r="F45" s="422" t="str">
        <f>IF(COUNTA(病棟!F43)&gt;=1,病棟!F43,"")</f>
        <v/>
      </c>
      <c r="G45" s="497" t="str">
        <f>IF(COUNTA(病棟!G43)&gt;=1,病棟!G43,"")</f>
        <v/>
      </c>
      <c r="H45" s="425" t="str">
        <f>IF(COUNTA(病棟!H43)&gt;=1,病棟!H43,"")</f>
        <v/>
      </c>
      <c r="I45" s="426" t="str">
        <f>IF(COUNTA(病棟!I43)&gt;=1,病棟!I43,"")</f>
        <v/>
      </c>
      <c r="J45" s="485" t="str">
        <f>IF(COUNTA(病棟!J43)&gt;=1,病棟!J43,"")</f>
        <v/>
      </c>
      <c r="K45" s="423" t="str">
        <f>IF(COUNTA(病棟!L43)&gt;=1,病棟!L43,"")</f>
        <v/>
      </c>
      <c r="L45" s="430" t="str">
        <f>IF(K45&lt;基本!$D$9,"非常勤","常勤")</f>
        <v>常勤</v>
      </c>
      <c r="M45" s="433">
        <f>IF(L45="非常勤",K45/基本!$D$9,1)</f>
        <v>1</v>
      </c>
      <c r="N45" s="204" t="e">
        <f>IF(DAYS360(P45,メイン!$N$3)&lt;500,"新"," ")</f>
        <v>#VALUE!</v>
      </c>
      <c r="O45" s="293"/>
      <c r="P45" s="483" t="str">
        <f>IF(COUNTA(病棟!K43)&gt;=1,病棟!K43,"")</f>
        <v/>
      </c>
      <c r="R45" s="477">
        <f t="shared" si="4"/>
        <v>0</v>
      </c>
      <c r="S45" s="477">
        <f t="shared" si="5"/>
        <v>0</v>
      </c>
      <c r="T45" s="477">
        <f t="shared" si="6"/>
        <v>0</v>
      </c>
      <c r="U45" s="477">
        <f t="shared" si="7"/>
        <v>0</v>
      </c>
      <c r="V45" s="477">
        <f t="shared" si="8"/>
        <v>0</v>
      </c>
      <c r="W45" s="477">
        <f t="shared" si="9"/>
        <v>0</v>
      </c>
      <c r="X45" s="477">
        <f t="shared" si="10"/>
        <v>0</v>
      </c>
      <c r="Y45" s="477">
        <f t="shared" si="11"/>
        <v>0</v>
      </c>
      <c r="Z45" s="477">
        <f t="shared" si="12"/>
        <v>0</v>
      </c>
      <c r="AA45" s="477">
        <f t="shared" si="13"/>
        <v>0</v>
      </c>
      <c r="AB45" s="477">
        <f t="shared" si="14"/>
        <v>0</v>
      </c>
      <c r="AC45" s="477">
        <f t="shared" si="15"/>
        <v>0</v>
      </c>
      <c r="AD45" s="477">
        <f t="shared" si="16"/>
        <v>0</v>
      </c>
      <c r="AE45" s="477">
        <f t="shared" si="17"/>
        <v>0</v>
      </c>
      <c r="AF45" s="480">
        <f t="shared" si="18"/>
        <v>0</v>
      </c>
      <c r="AH45" s="469" t="str">
        <f t="shared" si="0"/>
        <v/>
      </c>
      <c r="AI45" s="469" t="str">
        <f t="shared" si="20"/>
        <v>助産師常勤</v>
      </c>
      <c r="AJ45" s="469">
        <f t="shared" si="1"/>
        <v>1</v>
      </c>
      <c r="AK45" s="469" t="str">
        <f t="shared" si="2"/>
        <v>助産師</v>
      </c>
      <c r="AL45" s="469" t="str">
        <f t="shared" si="3"/>
        <v>常勤</v>
      </c>
    </row>
    <row r="46" spans="1:38" ht="13.5" customHeight="1">
      <c r="A46" s="423" t="str">
        <f>IF(COUNTA(病棟!A44)&gt;=1,病棟!A44,"")</f>
        <v/>
      </c>
      <c r="B46" s="486" t="str">
        <f>IF(COUNTA(病棟!B44)&gt;=1,病棟!B44,"")</f>
        <v/>
      </c>
      <c r="C46" s="425" t="str">
        <f>IF(COUNTA(病棟!C44)&gt;=1,病棟!C44,"")</f>
        <v/>
      </c>
      <c r="D46" s="422" t="str">
        <f>IF(COUNTA(病棟!D44)&gt;=1,病棟!D44,"")</f>
        <v/>
      </c>
      <c r="E46" s="422" t="str">
        <f>IF(COUNTA(病棟!E44)&gt;=1,病棟!E44,"")</f>
        <v/>
      </c>
      <c r="F46" s="422" t="str">
        <f>IF(COUNTA(病棟!F44)&gt;=1,病棟!F44,"")</f>
        <v/>
      </c>
      <c r="G46" s="497" t="str">
        <f>IF(COUNTA(病棟!G44)&gt;=1,病棟!G44,"")</f>
        <v/>
      </c>
      <c r="H46" s="425" t="str">
        <f>IF(COUNTA(病棟!H44)&gt;=1,病棟!H44,"")</f>
        <v/>
      </c>
      <c r="I46" s="426" t="str">
        <f>IF(COUNTA(病棟!I44)&gt;=1,病棟!I44,"")</f>
        <v/>
      </c>
      <c r="J46" s="485" t="str">
        <f>IF(COUNTA(病棟!J44)&gt;=1,病棟!J44,"")</f>
        <v/>
      </c>
      <c r="K46" s="423" t="str">
        <f>IF(COUNTA(病棟!L44)&gt;=1,病棟!L44,"")</f>
        <v/>
      </c>
      <c r="L46" s="430" t="str">
        <f>IF(K46&lt;基本!$D$9,"非常勤","常勤")</f>
        <v>常勤</v>
      </c>
      <c r="M46" s="433">
        <f>IF(L46="非常勤",K46/基本!$D$9,1)</f>
        <v>1</v>
      </c>
      <c r="N46" s="204" t="e">
        <f>IF(DAYS360(P46,メイン!$N$3)&lt;500,"新"," ")</f>
        <v>#VALUE!</v>
      </c>
      <c r="O46" s="293"/>
      <c r="P46" s="483" t="str">
        <f>IF(COUNTA(病棟!K44)&gt;=1,病棟!K44,"")</f>
        <v/>
      </c>
      <c r="R46" s="477">
        <f t="shared" si="4"/>
        <v>0</v>
      </c>
      <c r="S46" s="477">
        <f t="shared" si="5"/>
        <v>0</v>
      </c>
      <c r="T46" s="477">
        <f t="shared" si="6"/>
        <v>0</v>
      </c>
      <c r="U46" s="477">
        <f t="shared" si="7"/>
        <v>0</v>
      </c>
      <c r="V46" s="477">
        <f t="shared" si="8"/>
        <v>0</v>
      </c>
      <c r="W46" s="477">
        <f t="shared" si="9"/>
        <v>0</v>
      </c>
      <c r="X46" s="477">
        <f t="shared" si="10"/>
        <v>0</v>
      </c>
      <c r="Y46" s="477">
        <f t="shared" si="11"/>
        <v>0</v>
      </c>
      <c r="Z46" s="477">
        <f t="shared" si="12"/>
        <v>0</v>
      </c>
      <c r="AA46" s="477">
        <f t="shared" si="13"/>
        <v>0</v>
      </c>
      <c r="AB46" s="477">
        <f t="shared" si="14"/>
        <v>0</v>
      </c>
      <c r="AC46" s="477">
        <f t="shared" si="15"/>
        <v>0</v>
      </c>
      <c r="AD46" s="477">
        <f t="shared" si="16"/>
        <v>0</v>
      </c>
      <c r="AE46" s="477">
        <f t="shared" si="17"/>
        <v>0</v>
      </c>
      <c r="AF46" s="480">
        <f t="shared" si="18"/>
        <v>0</v>
      </c>
      <c r="AH46" s="469" t="str">
        <f t="shared" si="0"/>
        <v/>
      </c>
      <c r="AI46" s="469" t="str">
        <f t="shared" si="20"/>
        <v>助産師常勤</v>
      </c>
      <c r="AJ46" s="469">
        <f t="shared" si="1"/>
        <v>1</v>
      </c>
      <c r="AK46" s="469" t="str">
        <f t="shared" si="2"/>
        <v>助産師</v>
      </c>
      <c r="AL46" s="469" t="str">
        <f t="shared" si="3"/>
        <v>常勤</v>
      </c>
    </row>
    <row r="47" spans="1:38" ht="13.5" customHeight="1">
      <c r="A47" s="423" t="str">
        <f>IF(COUNTA(病棟!A45)&gt;=1,病棟!A45,"")</f>
        <v/>
      </c>
      <c r="B47" s="486" t="str">
        <f>IF(COUNTA(病棟!B45)&gt;=1,病棟!B45,"")</f>
        <v/>
      </c>
      <c r="C47" s="425" t="str">
        <f>IF(COUNTA(病棟!C45)&gt;=1,病棟!C45,"")</f>
        <v/>
      </c>
      <c r="D47" s="422" t="str">
        <f>IF(COUNTA(病棟!D45)&gt;=1,病棟!D45,"")</f>
        <v/>
      </c>
      <c r="E47" s="422" t="str">
        <f>IF(COUNTA(病棟!E45)&gt;=1,病棟!E45,"")</f>
        <v/>
      </c>
      <c r="F47" s="422" t="str">
        <f>IF(COUNTA(病棟!F45)&gt;=1,病棟!F45,"")</f>
        <v/>
      </c>
      <c r="G47" s="497" t="str">
        <f>IF(COUNTA(病棟!G45)&gt;=1,病棟!G45,"")</f>
        <v/>
      </c>
      <c r="H47" s="425" t="str">
        <f>IF(COUNTA(病棟!H45)&gt;=1,病棟!H45,"")</f>
        <v/>
      </c>
      <c r="I47" s="426" t="str">
        <f>IF(COUNTA(病棟!I45)&gt;=1,病棟!I45,"")</f>
        <v/>
      </c>
      <c r="J47" s="485" t="str">
        <f>IF(COUNTA(病棟!J45)&gt;=1,病棟!J45,"")</f>
        <v/>
      </c>
      <c r="K47" s="423" t="str">
        <f>IF(COUNTA(病棟!L45)&gt;=1,病棟!L45,"")</f>
        <v/>
      </c>
      <c r="L47" s="430" t="str">
        <f>IF(K47&lt;基本!$D$9,"非常勤","常勤")</f>
        <v>常勤</v>
      </c>
      <c r="M47" s="433">
        <f>IF(L47="非常勤",K47/基本!$D$9,1)</f>
        <v>1</v>
      </c>
      <c r="N47" s="204" t="e">
        <f>IF(DAYS360(P47,メイン!$N$3)&lt;500,"新"," ")</f>
        <v>#VALUE!</v>
      </c>
      <c r="O47" s="293"/>
      <c r="P47" s="483" t="str">
        <f>IF(COUNTA(病棟!K45)&gt;=1,病棟!K45,"")</f>
        <v/>
      </c>
      <c r="R47" s="477">
        <f t="shared" si="4"/>
        <v>0</v>
      </c>
      <c r="S47" s="477">
        <f t="shared" si="5"/>
        <v>0</v>
      </c>
      <c r="T47" s="477">
        <f t="shared" si="6"/>
        <v>0</v>
      </c>
      <c r="U47" s="477">
        <f t="shared" si="7"/>
        <v>0</v>
      </c>
      <c r="V47" s="477">
        <f t="shared" si="8"/>
        <v>0</v>
      </c>
      <c r="W47" s="477">
        <f t="shared" si="9"/>
        <v>0</v>
      </c>
      <c r="X47" s="477">
        <f t="shared" si="10"/>
        <v>0</v>
      </c>
      <c r="Y47" s="477">
        <f t="shared" si="11"/>
        <v>0</v>
      </c>
      <c r="Z47" s="477">
        <f t="shared" si="12"/>
        <v>0</v>
      </c>
      <c r="AA47" s="477">
        <f t="shared" si="13"/>
        <v>0</v>
      </c>
      <c r="AB47" s="477">
        <f t="shared" si="14"/>
        <v>0</v>
      </c>
      <c r="AC47" s="477">
        <f t="shared" si="15"/>
        <v>0</v>
      </c>
      <c r="AD47" s="477">
        <f t="shared" si="16"/>
        <v>0</v>
      </c>
      <c r="AE47" s="477">
        <f t="shared" si="17"/>
        <v>0</v>
      </c>
      <c r="AF47" s="480">
        <f t="shared" si="18"/>
        <v>0</v>
      </c>
      <c r="AH47" s="469" t="str">
        <f t="shared" si="0"/>
        <v/>
      </c>
      <c r="AI47" s="469" t="str">
        <f t="shared" si="20"/>
        <v>助産師常勤</v>
      </c>
      <c r="AJ47" s="469">
        <f t="shared" si="1"/>
        <v>1</v>
      </c>
      <c r="AK47" s="469" t="str">
        <f t="shared" si="2"/>
        <v>助産師</v>
      </c>
      <c r="AL47" s="469" t="str">
        <f t="shared" si="3"/>
        <v>常勤</v>
      </c>
    </row>
    <row r="48" spans="1:38" ht="13.5" customHeight="1">
      <c r="A48" s="423" t="str">
        <f>IF(COUNTA(病棟!A46)&gt;=1,病棟!A46,"")</f>
        <v/>
      </c>
      <c r="B48" s="486" t="str">
        <f>IF(COUNTA(病棟!B46)&gt;=1,病棟!B46,"")</f>
        <v/>
      </c>
      <c r="C48" s="425" t="str">
        <f>IF(COUNTA(病棟!C46)&gt;=1,病棟!C46,"")</f>
        <v/>
      </c>
      <c r="D48" s="422" t="str">
        <f>IF(COUNTA(病棟!D46)&gt;=1,病棟!D46,"")</f>
        <v/>
      </c>
      <c r="E48" s="422" t="str">
        <f>IF(COUNTA(病棟!E46)&gt;=1,病棟!E46,"")</f>
        <v/>
      </c>
      <c r="F48" s="422" t="str">
        <f>IF(COUNTA(病棟!F46)&gt;=1,病棟!F46,"")</f>
        <v/>
      </c>
      <c r="G48" s="497" t="str">
        <f>IF(COUNTA(病棟!G46)&gt;=1,病棟!G46,"")</f>
        <v/>
      </c>
      <c r="H48" s="425" t="str">
        <f>IF(COUNTA(病棟!H46)&gt;=1,病棟!H46,"")</f>
        <v/>
      </c>
      <c r="I48" s="426" t="str">
        <f>IF(COUNTA(病棟!I46)&gt;=1,病棟!I46,"")</f>
        <v/>
      </c>
      <c r="J48" s="485" t="str">
        <f>IF(COUNTA(病棟!J46)&gt;=1,病棟!J46,"")</f>
        <v/>
      </c>
      <c r="K48" s="423" t="str">
        <f>IF(COUNTA(病棟!L46)&gt;=1,病棟!L46,"")</f>
        <v/>
      </c>
      <c r="L48" s="430" t="str">
        <f>IF(K48&lt;基本!$D$9,"非常勤","常勤")</f>
        <v>常勤</v>
      </c>
      <c r="M48" s="433">
        <f>IF(L48="非常勤",K48/基本!$D$9,1)</f>
        <v>1</v>
      </c>
      <c r="N48" s="204" t="e">
        <f>IF(DAYS360(P48,メイン!$N$3)&lt;500,"新"," ")</f>
        <v>#VALUE!</v>
      </c>
      <c r="O48" s="293"/>
      <c r="P48" s="483" t="str">
        <f>IF(COUNTA(病棟!K46)&gt;=1,病棟!K46,"")</f>
        <v/>
      </c>
      <c r="R48" s="477">
        <f t="shared" si="4"/>
        <v>0</v>
      </c>
      <c r="S48" s="477">
        <f t="shared" si="5"/>
        <v>0</v>
      </c>
      <c r="T48" s="477">
        <f t="shared" si="6"/>
        <v>0</v>
      </c>
      <c r="U48" s="477">
        <f t="shared" si="7"/>
        <v>0</v>
      </c>
      <c r="V48" s="477">
        <f t="shared" si="8"/>
        <v>0</v>
      </c>
      <c r="W48" s="477">
        <f t="shared" si="9"/>
        <v>0</v>
      </c>
      <c r="X48" s="477">
        <f t="shared" si="10"/>
        <v>0</v>
      </c>
      <c r="Y48" s="477">
        <f t="shared" si="11"/>
        <v>0</v>
      </c>
      <c r="Z48" s="477">
        <f t="shared" si="12"/>
        <v>0</v>
      </c>
      <c r="AA48" s="477">
        <f t="shared" si="13"/>
        <v>0</v>
      </c>
      <c r="AB48" s="477">
        <f t="shared" si="14"/>
        <v>0</v>
      </c>
      <c r="AC48" s="477">
        <f t="shared" si="15"/>
        <v>0</v>
      </c>
      <c r="AD48" s="477">
        <f t="shared" si="16"/>
        <v>0</v>
      </c>
      <c r="AE48" s="477">
        <f t="shared" si="17"/>
        <v>0</v>
      </c>
      <c r="AF48" s="480">
        <f t="shared" si="18"/>
        <v>0</v>
      </c>
      <c r="AH48" s="469" t="str">
        <f t="shared" si="0"/>
        <v/>
      </c>
      <c r="AI48" s="469" t="str">
        <f t="shared" si="20"/>
        <v>助産師常勤</v>
      </c>
      <c r="AJ48" s="469">
        <f t="shared" si="1"/>
        <v>1</v>
      </c>
      <c r="AK48" s="469" t="str">
        <f t="shared" si="2"/>
        <v>助産師</v>
      </c>
      <c r="AL48" s="469" t="str">
        <f t="shared" si="3"/>
        <v>常勤</v>
      </c>
    </row>
    <row r="49" spans="1:38" ht="13.5" customHeight="1">
      <c r="A49" s="423" t="str">
        <f>IF(COUNTA(病棟!A47)&gt;=1,病棟!A47,"")</f>
        <v/>
      </c>
      <c r="B49" s="486" t="str">
        <f>IF(COUNTA(病棟!B47)&gt;=1,病棟!B47,"")</f>
        <v/>
      </c>
      <c r="C49" s="425" t="str">
        <f>IF(COUNTA(病棟!C47)&gt;=1,病棟!C47,"")</f>
        <v/>
      </c>
      <c r="D49" s="422" t="str">
        <f>IF(COUNTA(病棟!D47)&gt;=1,病棟!D47,"")</f>
        <v/>
      </c>
      <c r="E49" s="422" t="str">
        <f>IF(COUNTA(病棟!E47)&gt;=1,病棟!E47,"")</f>
        <v/>
      </c>
      <c r="F49" s="422" t="str">
        <f>IF(COUNTA(病棟!F47)&gt;=1,病棟!F47,"")</f>
        <v/>
      </c>
      <c r="G49" s="497" t="str">
        <f>IF(COUNTA(病棟!G47)&gt;=1,病棟!G47,"")</f>
        <v/>
      </c>
      <c r="H49" s="425" t="str">
        <f>IF(COUNTA(病棟!H47)&gt;=1,病棟!H47,"")</f>
        <v/>
      </c>
      <c r="I49" s="426" t="str">
        <f>IF(COUNTA(病棟!I47)&gt;=1,病棟!I47,"")</f>
        <v/>
      </c>
      <c r="J49" s="485" t="str">
        <f>IF(COUNTA(病棟!J47)&gt;=1,病棟!J47,"")</f>
        <v/>
      </c>
      <c r="K49" s="423" t="str">
        <f>IF(COUNTA(病棟!L47)&gt;=1,病棟!L47,"")</f>
        <v/>
      </c>
      <c r="L49" s="430" t="str">
        <f>IF(K49&lt;基本!$D$9,"非常勤","常勤")</f>
        <v>常勤</v>
      </c>
      <c r="M49" s="433">
        <f>IF(L49="非常勤",K49/基本!$D$9,1)</f>
        <v>1</v>
      </c>
      <c r="N49" s="204" t="e">
        <f>IF(DAYS360(P49,メイン!$N$3)&lt;500,"新"," ")</f>
        <v>#VALUE!</v>
      </c>
      <c r="O49" s="293"/>
      <c r="P49" s="483" t="str">
        <f>IF(COUNTA(病棟!K47)&gt;=1,病棟!K47,"")</f>
        <v/>
      </c>
      <c r="R49" s="477">
        <f t="shared" si="4"/>
        <v>0</v>
      </c>
      <c r="S49" s="477">
        <f t="shared" si="5"/>
        <v>0</v>
      </c>
      <c r="T49" s="477">
        <f t="shared" si="6"/>
        <v>0</v>
      </c>
      <c r="U49" s="477">
        <f t="shared" si="7"/>
        <v>0</v>
      </c>
      <c r="V49" s="477">
        <f t="shared" si="8"/>
        <v>0</v>
      </c>
      <c r="W49" s="477">
        <f t="shared" si="9"/>
        <v>0</v>
      </c>
      <c r="X49" s="477">
        <f t="shared" si="10"/>
        <v>0</v>
      </c>
      <c r="Y49" s="477">
        <f t="shared" si="11"/>
        <v>0</v>
      </c>
      <c r="Z49" s="477">
        <f t="shared" si="12"/>
        <v>0</v>
      </c>
      <c r="AA49" s="477">
        <f t="shared" si="13"/>
        <v>0</v>
      </c>
      <c r="AB49" s="477">
        <f t="shared" si="14"/>
        <v>0</v>
      </c>
      <c r="AC49" s="477">
        <f t="shared" si="15"/>
        <v>0</v>
      </c>
      <c r="AD49" s="477">
        <f t="shared" si="16"/>
        <v>0</v>
      </c>
      <c r="AE49" s="477">
        <f t="shared" si="17"/>
        <v>0</v>
      </c>
      <c r="AF49" s="480">
        <f t="shared" si="18"/>
        <v>0</v>
      </c>
      <c r="AH49" s="469" t="str">
        <f t="shared" si="0"/>
        <v/>
      </c>
      <c r="AI49" s="469" t="str">
        <f t="shared" si="20"/>
        <v>助産師常勤</v>
      </c>
      <c r="AJ49" s="469">
        <f t="shared" si="1"/>
        <v>1</v>
      </c>
      <c r="AK49" s="469" t="str">
        <f t="shared" si="2"/>
        <v>助産師</v>
      </c>
      <c r="AL49" s="469" t="str">
        <f t="shared" si="3"/>
        <v>常勤</v>
      </c>
    </row>
    <row r="50" spans="1:38" ht="13.5" customHeight="1">
      <c r="A50" s="423" t="str">
        <f>IF(COUNTA(病棟!A48)&gt;=1,病棟!A48,"")</f>
        <v/>
      </c>
      <c r="B50" s="486" t="str">
        <f>IF(COUNTA(病棟!B48)&gt;=1,病棟!B48,"")</f>
        <v/>
      </c>
      <c r="C50" s="425" t="str">
        <f>IF(COUNTA(病棟!C48)&gt;=1,病棟!C48,"")</f>
        <v/>
      </c>
      <c r="D50" s="422" t="str">
        <f>IF(COUNTA(病棟!D48)&gt;=1,病棟!D48,"")</f>
        <v/>
      </c>
      <c r="E50" s="422" t="str">
        <f>IF(COUNTA(病棟!E48)&gt;=1,病棟!E48,"")</f>
        <v/>
      </c>
      <c r="F50" s="422" t="str">
        <f>IF(COUNTA(病棟!F48)&gt;=1,病棟!F48,"")</f>
        <v/>
      </c>
      <c r="G50" s="497" t="str">
        <f>IF(COUNTA(病棟!G48)&gt;=1,病棟!G48,"")</f>
        <v/>
      </c>
      <c r="H50" s="425" t="str">
        <f>IF(COUNTA(病棟!H48)&gt;=1,病棟!H48,"")</f>
        <v/>
      </c>
      <c r="I50" s="426" t="str">
        <f>IF(COUNTA(病棟!I48)&gt;=1,病棟!I48,"")</f>
        <v/>
      </c>
      <c r="J50" s="485" t="str">
        <f>IF(COUNTA(病棟!J48)&gt;=1,病棟!J48,"")</f>
        <v/>
      </c>
      <c r="K50" s="423" t="str">
        <f>IF(COUNTA(病棟!L48)&gt;=1,病棟!L48,"")</f>
        <v/>
      </c>
      <c r="L50" s="430" t="str">
        <f>IF(K50&lt;基本!$D$9,"非常勤","常勤")</f>
        <v>常勤</v>
      </c>
      <c r="M50" s="433">
        <f>IF(L50="非常勤",K50/基本!$D$9,1)</f>
        <v>1</v>
      </c>
      <c r="N50" s="204" t="e">
        <f>IF(DAYS360(P50,メイン!$N$3)&lt;500,"新"," ")</f>
        <v>#VALUE!</v>
      </c>
      <c r="O50" s="293"/>
      <c r="P50" s="483" t="str">
        <f>IF(COUNTA(病棟!K48)&gt;=1,病棟!K48,"")</f>
        <v/>
      </c>
      <c r="R50" s="477">
        <f t="shared" si="4"/>
        <v>0</v>
      </c>
      <c r="S50" s="477">
        <f t="shared" si="5"/>
        <v>0</v>
      </c>
      <c r="T50" s="477">
        <f t="shared" si="6"/>
        <v>0</v>
      </c>
      <c r="U50" s="477">
        <f t="shared" si="7"/>
        <v>0</v>
      </c>
      <c r="V50" s="477">
        <f t="shared" si="8"/>
        <v>0</v>
      </c>
      <c r="W50" s="477">
        <f t="shared" si="9"/>
        <v>0</v>
      </c>
      <c r="X50" s="477">
        <f t="shared" si="10"/>
        <v>0</v>
      </c>
      <c r="Y50" s="477">
        <f t="shared" si="11"/>
        <v>0</v>
      </c>
      <c r="Z50" s="477">
        <f t="shared" si="12"/>
        <v>0</v>
      </c>
      <c r="AA50" s="477">
        <f t="shared" si="13"/>
        <v>0</v>
      </c>
      <c r="AB50" s="477">
        <f t="shared" si="14"/>
        <v>0</v>
      </c>
      <c r="AC50" s="477">
        <f t="shared" si="15"/>
        <v>0</v>
      </c>
      <c r="AD50" s="477">
        <f t="shared" si="16"/>
        <v>0</v>
      </c>
      <c r="AE50" s="477">
        <f t="shared" si="17"/>
        <v>0</v>
      </c>
      <c r="AF50" s="480">
        <f t="shared" si="18"/>
        <v>0</v>
      </c>
      <c r="AH50" s="469" t="str">
        <f t="shared" si="0"/>
        <v/>
      </c>
      <c r="AI50" s="469" t="str">
        <f t="shared" si="20"/>
        <v>助産師常勤</v>
      </c>
      <c r="AJ50" s="469">
        <f t="shared" si="1"/>
        <v>1</v>
      </c>
      <c r="AK50" s="469" t="str">
        <f t="shared" si="2"/>
        <v>助産師</v>
      </c>
      <c r="AL50" s="469" t="str">
        <f t="shared" si="3"/>
        <v>常勤</v>
      </c>
    </row>
    <row r="51" spans="1:38" ht="13.5" customHeight="1">
      <c r="A51" s="423" t="str">
        <f>IF(COUNTA(病棟!A49)&gt;=1,病棟!A49,"")</f>
        <v/>
      </c>
      <c r="B51" s="486" t="str">
        <f>IF(COUNTA(病棟!B49)&gt;=1,病棟!B49,"")</f>
        <v/>
      </c>
      <c r="C51" s="425" t="str">
        <f>IF(COUNTA(病棟!C49)&gt;=1,病棟!C49,"")</f>
        <v/>
      </c>
      <c r="D51" s="422" t="str">
        <f>IF(COUNTA(病棟!D49)&gt;=1,病棟!D49,"")</f>
        <v/>
      </c>
      <c r="E51" s="422" t="str">
        <f>IF(COUNTA(病棟!E49)&gt;=1,病棟!E49,"")</f>
        <v/>
      </c>
      <c r="F51" s="422" t="str">
        <f>IF(COUNTA(病棟!F49)&gt;=1,病棟!F49,"")</f>
        <v/>
      </c>
      <c r="G51" s="497" t="str">
        <f>IF(COUNTA(病棟!G49)&gt;=1,病棟!G49,"")</f>
        <v/>
      </c>
      <c r="H51" s="425" t="str">
        <f>IF(COUNTA(病棟!H49)&gt;=1,病棟!H49,"")</f>
        <v/>
      </c>
      <c r="I51" s="426" t="str">
        <f>IF(COUNTA(病棟!I49)&gt;=1,病棟!I49,"")</f>
        <v/>
      </c>
      <c r="J51" s="485" t="str">
        <f>IF(COUNTA(病棟!J49)&gt;=1,病棟!J49,"")</f>
        <v/>
      </c>
      <c r="K51" s="423" t="str">
        <f>IF(COUNTA(病棟!L49)&gt;=1,病棟!L49,"")</f>
        <v/>
      </c>
      <c r="L51" s="430" t="str">
        <f>IF(K51&lt;基本!$D$9,"非常勤","常勤")</f>
        <v>常勤</v>
      </c>
      <c r="M51" s="433">
        <f>IF(L51="非常勤",K51/基本!$D$9,1)</f>
        <v>1</v>
      </c>
      <c r="N51" s="204" t="e">
        <f>IF(DAYS360(P51,メイン!$N$3)&lt;500,"新"," ")</f>
        <v>#VALUE!</v>
      </c>
      <c r="O51" s="293"/>
      <c r="P51" s="483" t="str">
        <f>IF(COUNTA(病棟!K49)&gt;=1,病棟!K49,"")</f>
        <v/>
      </c>
      <c r="R51" s="477">
        <f t="shared" si="4"/>
        <v>0</v>
      </c>
      <c r="S51" s="477">
        <f t="shared" si="5"/>
        <v>0</v>
      </c>
      <c r="T51" s="477">
        <f t="shared" si="6"/>
        <v>0</v>
      </c>
      <c r="U51" s="477">
        <f t="shared" si="7"/>
        <v>0</v>
      </c>
      <c r="V51" s="477">
        <f t="shared" si="8"/>
        <v>0</v>
      </c>
      <c r="W51" s="477">
        <f t="shared" si="9"/>
        <v>0</v>
      </c>
      <c r="X51" s="477">
        <f t="shared" si="10"/>
        <v>0</v>
      </c>
      <c r="Y51" s="477">
        <f t="shared" si="11"/>
        <v>0</v>
      </c>
      <c r="Z51" s="477">
        <f t="shared" si="12"/>
        <v>0</v>
      </c>
      <c r="AA51" s="477">
        <f t="shared" si="13"/>
        <v>0</v>
      </c>
      <c r="AB51" s="477">
        <f t="shared" si="14"/>
        <v>0</v>
      </c>
      <c r="AC51" s="477">
        <f t="shared" si="15"/>
        <v>0</v>
      </c>
      <c r="AD51" s="477">
        <f t="shared" si="16"/>
        <v>0</v>
      </c>
      <c r="AE51" s="477">
        <f t="shared" si="17"/>
        <v>0</v>
      </c>
      <c r="AF51" s="480">
        <f t="shared" si="18"/>
        <v>0</v>
      </c>
      <c r="AH51" s="469" t="str">
        <f t="shared" si="0"/>
        <v/>
      </c>
      <c r="AI51" s="469" t="str">
        <f t="shared" si="20"/>
        <v>助産師常勤</v>
      </c>
      <c r="AJ51" s="469">
        <f t="shared" si="1"/>
        <v>1</v>
      </c>
      <c r="AK51" s="469" t="str">
        <f t="shared" si="2"/>
        <v>助産師</v>
      </c>
      <c r="AL51" s="469" t="str">
        <f t="shared" si="3"/>
        <v>常勤</v>
      </c>
    </row>
    <row r="52" spans="1:38" ht="13.5" customHeight="1">
      <c r="A52" s="423" t="str">
        <f>IF(COUNTA(病棟!A50)&gt;=1,病棟!A50,"")</f>
        <v/>
      </c>
      <c r="B52" s="486" t="str">
        <f>IF(COUNTA(病棟!B50)&gt;=1,病棟!B50,"")</f>
        <v/>
      </c>
      <c r="C52" s="425" t="str">
        <f>IF(COUNTA(病棟!C50)&gt;=1,病棟!C50,"")</f>
        <v/>
      </c>
      <c r="D52" s="422" t="str">
        <f>IF(COUNTA(病棟!D50)&gt;=1,病棟!D50,"")</f>
        <v/>
      </c>
      <c r="E52" s="422" t="str">
        <f>IF(COUNTA(病棟!E50)&gt;=1,病棟!E50,"")</f>
        <v/>
      </c>
      <c r="F52" s="422" t="str">
        <f>IF(COUNTA(病棟!F50)&gt;=1,病棟!F50,"")</f>
        <v/>
      </c>
      <c r="G52" s="497" t="str">
        <f>IF(COUNTA(病棟!G50)&gt;=1,病棟!G50,"")</f>
        <v/>
      </c>
      <c r="H52" s="425" t="str">
        <f>IF(COUNTA(病棟!H50)&gt;=1,病棟!H50,"")</f>
        <v/>
      </c>
      <c r="I52" s="426" t="str">
        <f>IF(COUNTA(病棟!I50)&gt;=1,病棟!I50,"")</f>
        <v/>
      </c>
      <c r="J52" s="485" t="str">
        <f>IF(COUNTA(病棟!J50)&gt;=1,病棟!J50,"")</f>
        <v/>
      </c>
      <c r="K52" s="423" t="str">
        <f>IF(COUNTA(病棟!L50)&gt;=1,病棟!L50,"")</f>
        <v/>
      </c>
      <c r="L52" s="430" t="str">
        <f>IF(K52&lt;基本!$D$9,"非常勤","常勤")</f>
        <v>常勤</v>
      </c>
      <c r="M52" s="433">
        <f>IF(L52="非常勤",K52/基本!$D$9,1)</f>
        <v>1</v>
      </c>
      <c r="N52" s="204" t="e">
        <f>IF(DAYS360(P52,メイン!$N$3)&lt;500,"新"," ")</f>
        <v>#VALUE!</v>
      </c>
      <c r="O52" s="293"/>
      <c r="P52" s="483" t="str">
        <f>IF(COUNTA(病棟!K50)&gt;=1,病棟!K50,"")</f>
        <v/>
      </c>
      <c r="R52" s="477">
        <f t="shared" si="4"/>
        <v>0</v>
      </c>
      <c r="S52" s="477">
        <f t="shared" si="5"/>
        <v>0</v>
      </c>
      <c r="T52" s="477">
        <f t="shared" si="6"/>
        <v>0</v>
      </c>
      <c r="U52" s="477">
        <f t="shared" si="7"/>
        <v>0</v>
      </c>
      <c r="V52" s="477">
        <f t="shared" si="8"/>
        <v>0</v>
      </c>
      <c r="W52" s="477">
        <f t="shared" si="9"/>
        <v>0</v>
      </c>
      <c r="X52" s="477">
        <f t="shared" si="10"/>
        <v>0</v>
      </c>
      <c r="Y52" s="477">
        <f t="shared" si="11"/>
        <v>0</v>
      </c>
      <c r="Z52" s="477">
        <f t="shared" si="12"/>
        <v>0</v>
      </c>
      <c r="AA52" s="477">
        <f t="shared" si="13"/>
        <v>0</v>
      </c>
      <c r="AB52" s="477">
        <f t="shared" si="14"/>
        <v>0</v>
      </c>
      <c r="AC52" s="477">
        <f t="shared" si="15"/>
        <v>0</v>
      </c>
      <c r="AD52" s="477">
        <f t="shared" si="16"/>
        <v>0</v>
      </c>
      <c r="AE52" s="477">
        <f t="shared" si="17"/>
        <v>0</v>
      </c>
      <c r="AF52" s="480">
        <f t="shared" si="18"/>
        <v>0</v>
      </c>
      <c r="AH52" s="469" t="str">
        <f t="shared" si="0"/>
        <v/>
      </c>
      <c r="AI52" s="469" t="str">
        <f t="shared" si="20"/>
        <v>助産師常勤</v>
      </c>
      <c r="AJ52" s="469">
        <f t="shared" si="1"/>
        <v>1</v>
      </c>
      <c r="AK52" s="469" t="str">
        <f t="shared" si="2"/>
        <v>助産師</v>
      </c>
      <c r="AL52" s="469" t="str">
        <f t="shared" si="3"/>
        <v>常勤</v>
      </c>
    </row>
    <row r="53" spans="1:38" ht="13.5" customHeight="1">
      <c r="A53" s="423" t="str">
        <f>IF(COUNTA(病棟!A51)&gt;=1,病棟!A51,"")</f>
        <v/>
      </c>
      <c r="B53" s="486" t="str">
        <f>IF(COUNTA(病棟!B51)&gt;=1,病棟!B51,"")</f>
        <v/>
      </c>
      <c r="C53" s="425" t="str">
        <f>IF(COUNTA(病棟!C51)&gt;=1,病棟!C51,"")</f>
        <v/>
      </c>
      <c r="D53" s="422" t="str">
        <f>IF(COUNTA(病棟!D51)&gt;=1,病棟!D51,"")</f>
        <v/>
      </c>
      <c r="E53" s="422" t="str">
        <f>IF(COUNTA(病棟!E51)&gt;=1,病棟!E51,"")</f>
        <v/>
      </c>
      <c r="F53" s="422" t="str">
        <f>IF(COUNTA(病棟!F51)&gt;=1,病棟!F51,"")</f>
        <v/>
      </c>
      <c r="G53" s="497" t="str">
        <f>IF(COUNTA(病棟!G51)&gt;=1,病棟!G51,"")</f>
        <v/>
      </c>
      <c r="H53" s="425" t="str">
        <f>IF(COUNTA(病棟!H51)&gt;=1,病棟!H51,"")</f>
        <v/>
      </c>
      <c r="I53" s="426" t="str">
        <f>IF(COUNTA(病棟!I51)&gt;=1,病棟!I51,"")</f>
        <v/>
      </c>
      <c r="J53" s="485" t="str">
        <f>IF(COUNTA(病棟!J51)&gt;=1,病棟!J51,"")</f>
        <v/>
      </c>
      <c r="K53" s="423" t="str">
        <f>IF(COUNTA(病棟!L51)&gt;=1,病棟!L51,"")</f>
        <v/>
      </c>
      <c r="L53" s="430" t="str">
        <f>IF(K53&lt;基本!$D$9,"非常勤","常勤")</f>
        <v>常勤</v>
      </c>
      <c r="M53" s="433">
        <f>IF(L53="非常勤",K53/基本!$D$9,1)</f>
        <v>1</v>
      </c>
      <c r="N53" s="204" t="e">
        <f>IF(DAYS360(P53,メイン!$N$3)&lt;500,"新"," ")</f>
        <v>#VALUE!</v>
      </c>
      <c r="O53" s="293"/>
      <c r="P53" s="483" t="str">
        <f>IF(COUNTA(病棟!K51)&gt;=1,病棟!K51,"")</f>
        <v/>
      </c>
      <c r="R53" s="477">
        <f t="shared" si="4"/>
        <v>0</v>
      </c>
      <c r="S53" s="477">
        <f t="shared" si="5"/>
        <v>0</v>
      </c>
      <c r="T53" s="477">
        <f t="shared" si="6"/>
        <v>0</v>
      </c>
      <c r="U53" s="477">
        <f t="shared" si="7"/>
        <v>0</v>
      </c>
      <c r="V53" s="477">
        <f t="shared" si="8"/>
        <v>0</v>
      </c>
      <c r="W53" s="477">
        <f t="shared" si="9"/>
        <v>0</v>
      </c>
      <c r="X53" s="477">
        <f t="shared" si="10"/>
        <v>0</v>
      </c>
      <c r="Y53" s="477">
        <f t="shared" si="11"/>
        <v>0</v>
      </c>
      <c r="Z53" s="477">
        <f t="shared" si="12"/>
        <v>0</v>
      </c>
      <c r="AA53" s="477">
        <f t="shared" si="13"/>
        <v>0</v>
      </c>
      <c r="AB53" s="477">
        <f t="shared" si="14"/>
        <v>0</v>
      </c>
      <c r="AC53" s="477">
        <f t="shared" si="15"/>
        <v>0</v>
      </c>
      <c r="AD53" s="477">
        <f t="shared" si="16"/>
        <v>0</v>
      </c>
      <c r="AE53" s="477">
        <f t="shared" si="17"/>
        <v>0</v>
      </c>
      <c r="AF53" s="480">
        <f t="shared" si="18"/>
        <v>0</v>
      </c>
      <c r="AH53" s="469" t="str">
        <f t="shared" si="0"/>
        <v/>
      </c>
      <c r="AI53" s="469" t="str">
        <f t="shared" si="20"/>
        <v>助産師常勤</v>
      </c>
      <c r="AJ53" s="469">
        <f t="shared" si="1"/>
        <v>1</v>
      </c>
      <c r="AK53" s="469" t="str">
        <f t="shared" si="2"/>
        <v>助産師</v>
      </c>
      <c r="AL53" s="469" t="str">
        <f t="shared" si="3"/>
        <v>常勤</v>
      </c>
    </row>
    <row r="54" spans="1:38" ht="13.5" customHeight="1">
      <c r="A54" s="423" t="str">
        <f>IF(COUNTA(病棟!A52)&gt;=1,病棟!A52,"")</f>
        <v/>
      </c>
      <c r="B54" s="486" t="str">
        <f>IF(COUNTA(病棟!B52)&gt;=1,病棟!B52,"")</f>
        <v/>
      </c>
      <c r="C54" s="425" t="str">
        <f>IF(COUNTA(病棟!C52)&gt;=1,病棟!C52,"")</f>
        <v/>
      </c>
      <c r="D54" s="422" t="str">
        <f>IF(COUNTA(病棟!D52)&gt;=1,病棟!D52,"")</f>
        <v/>
      </c>
      <c r="E54" s="422" t="str">
        <f>IF(COUNTA(病棟!E52)&gt;=1,病棟!E52,"")</f>
        <v/>
      </c>
      <c r="F54" s="422" t="str">
        <f>IF(COUNTA(病棟!F52)&gt;=1,病棟!F52,"")</f>
        <v/>
      </c>
      <c r="G54" s="497" t="str">
        <f>IF(COUNTA(病棟!G52)&gt;=1,病棟!G52,"")</f>
        <v/>
      </c>
      <c r="H54" s="425" t="str">
        <f>IF(COUNTA(病棟!H52)&gt;=1,病棟!H52,"")</f>
        <v/>
      </c>
      <c r="I54" s="426" t="str">
        <f>IF(COUNTA(病棟!I52)&gt;=1,病棟!I52,"")</f>
        <v/>
      </c>
      <c r="J54" s="485" t="str">
        <f>IF(COUNTA(病棟!J52)&gt;=1,病棟!J52,"")</f>
        <v/>
      </c>
      <c r="K54" s="423" t="str">
        <f>IF(COUNTA(病棟!L52)&gt;=1,病棟!L52,"")</f>
        <v/>
      </c>
      <c r="L54" s="430" t="str">
        <f>IF(K54&lt;基本!$D$9,"非常勤","常勤")</f>
        <v>常勤</v>
      </c>
      <c r="M54" s="433">
        <f>IF(L54="非常勤",K54/基本!$D$9,1)</f>
        <v>1</v>
      </c>
      <c r="N54" s="204" t="e">
        <f>IF(DAYS360(P54,メイン!$N$3)&lt;500,"新"," ")</f>
        <v>#VALUE!</v>
      </c>
      <c r="O54" s="293"/>
      <c r="P54" s="483" t="str">
        <f>IF(COUNTA(病棟!K52)&gt;=1,病棟!K52,"")</f>
        <v/>
      </c>
      <c r="R54" s="477">
        <f t="shared" si="4"/>
        <v>0</v>
      </c>
      <c r="S54" s="477">
        <f t="shared" si="5"/>
        <v>0</v>
      </c>
      <c r="T54" s="477">
        <f t="shared" si="6"/>
        <v>0</v>
      </c>
      <c r="U54" s="477">
        <f t="shared" si="7"/>
        <v>0</v>
      </c>
      <c r="V54" s="477">
        <f t="shared" si="8"/>
        <v>0</v>
      </c>
      <c r="W54" s="477">
        <f t="shared" si="9"/>
        <v>0</v>
      </c>
      <c r="X54" s="477">
        <f t="shared" si="10"/>
        <v>0</v>
      </c>
      <c r="Y54" s="477">
        <f t="shared" si="11"/>
        <v>0</v>
      </c>
      <c r="Z54" s="477">
        <f t="shared" si="12"/>
        <v>0</v>
      </c>
      <c r="AA54" s="477">
        <f t="shared" si="13"/>
        <v>0</v>
      </c>
      <c r="AB54" s="477">
        <f t="shared" si="14"/>
        <v>0</v>
      </c>
      <c r="AC54" s="477">
        <f t="shared" si="15"/>
        <v>0</v>
      </c>
      <c r="AD54" s="477">
        <f t="shared" si="16"/>
        <v>0</v>
      </c>
      <c r="AE54" s="477">
        <f t="shared" si="17"/>
        <v>0</v>
      </c>
      <c r="AF54" s="480">
        <f t="shared" si="18"/>
        <v>0</v>
      </c>
      <c r="AH54" s="469" t="str">
        <f t="shared" si="0"/>
        <v/>
      </c>
      <c r="AI54" s="469" t="str">
        <f t="shared" si="20"/>
        <v>助産師常勤</v>
      </c>
      <c r="AJ54" s="469">
        <f t="shared" si="1"/>
        <v>1</v>
      </c>
      <c r="AK54" s="469" t="str">
        <f t="shared" si="2"/>
        <v>助産師</v>
      </c>
      <c r="AL54" s="469" t="str">
        <f t="shared" si="3"/>
        <v>常勤</v>
      </c>
    </row>
    <row r="55" spans="1:38" ht="13.5" customHeight="1">
      <c r="A55" s="423" t="str">
        <f>IF(COUNTA(病棟!A53)&gt;=1,病棟!A53,"")</f>
        <v/>
      </c>
      <c r="B55" s="486" t="str">
        <f>IF(COUNTA(病棟!B53)&gt;=1,病棟!B53,"")</f>
        <v/>
      </c>
      <c r="C55" s="425" t="str">
        <f>IF(COUNTA(病棟!C53)&gt;=1,病棟!C53,"")</f>
        <v/>
      </c>
      <c r="D55" s="422" t="str">
        <f>IF(COUNTA(病棟!D53)&gt;=1,病棟!D53,"")</f>
        <v/>
      </c>
      <c r="E55" s="422" t="str">
        <f>IF(COUNTA(病棟!E53)&gt;=1,病棟!E53,"")</f>
        <v/>
      </c>
      <c r="F55" s="422" t="str">
        <f>IF(COUNTA(病棟!F53)&gt;=1,病棟!F53,"")</f>
        <v/>
      </c>
      <c r="G55" s="497" t="str">
        <f>IF(COUNTA(病棟!G53)&gt;=1,病棟!G53,"")</f>
        <v/>
      </c>
      <c r="H55" s="425" t="str">
        <f>IF(COUNTA(病棟!H53)&gt;=1,病棟!H53,"")</f>
        <v/>
      </c>
      <c r="I55" s="426" t="str">
        <f>IF(COUNTA(病棟!I53)&gt;=1,病棟!I53,"")</f>
        <v/>
      </c>
      <c r="J55" s="485" t="str">
        <f>IF(COUNTA(病棟!J53)&gt;=1,病棟!J53,"")</f>
        <v/>
      </c>
      <c r="K55" s="423" t="str">
        <f>IF(COUNTA(病棟!L53)&gt;=1,病棟!L53,"")</f>
        <v/>
      </c>
      <c r="L55" s="430" t="str">
        <f>IF(K55&lt;基本!$D$9,"非常勤","常勤")</f>
        <v>常勤</v>
      </c>
      <c r="M55" s="433">
        <f>IF(L55="非常勤",K55/基本!$D$9,1)</f>
        <v>1</v>
      </c>
      <c r="N55" s="204" t="e">
        <f>IF(DAYS360(P55,メイン!$N$3)&lt;500,"新"," ")</f>
        <v>#VALUE!</v>
      </c>
      <c r="O55" s="293"/>
      <c r="P55" s="483" t="str">
        <f>IF(COUNTA(病棟!K53)&gt;=1,病棟!K53,"")</f>
        <v/>
      </c>
      <c r="R55" s="477">
        <f t="shared" si="4"/>
        <v>0</v>
      </c>
      <c r="S55" s="477">
        <f t="shared" si="5"/>
        <v>0</v>
      </c>
      <c r="T55" s="477">
        <f t="shared" si="6"/>
        <v>0</v>
      </c>
      <c r="U55" s="477">
        <f t="shared" si="7"/>
        <v>0</v>
      </c>
      <c r="V55" s="477">
        <f t="shared" si="8"/>
        <v>0</v>
      </c>
      <c r="W55" s="477">
        <f t="shared" si="9"/>
        <v>0</v>
      </c>
      <c r="X55" s="477">
        <f t="shared" si="10"/>
        <v>0</v>
      </c>
      <c r="Y55" s="477">
        <f t="shared" si="11"/>
        <v>0</v>
      </c>
      <c r="Z55" s="477">
        <f t="shared" si="12"/>
        <v>0</v>
      </c>
      <c r="AA55" s="477">
        <f t="shared" si="13"/>
        <v>0</v>
      </c>
      <c r="AB55" s="477">
        <f t="shared" si="14"/>
        <v>0</v>
      </c>
      <c r="AC55" s="477">
        <f t="shared" si="15"/>
        <v>0</v>
      </c>
      <c r="AD55" s="477">
        <f t="shared" si="16"/>
        <v>0</v>
      </c>
      <c r="AE55" s="477">
        <f t="shared" si="17"/>
        <v>0</v>
      </c>
      <c r="AF55" s="480">
        <f t="shared" si="18"/>
        <v>0</v>
      </c>
      <c r="AH55" s="469" t="str">
        <f t="shared" si="0"/>
        <v/>
      </c>
      <c r="AI55" s="469" t="str">
        <f t="shared" si="20"/>
        <v>助産師常勤</v>
      </c>
      <c r="AJ55" s="469">
        <f t="shared" si="1"/>
        <v>1</v>
      </c>
      <c r="AK55" s="469" t="str">
        <f t="shared" si="2"/>
        <v>助産師</v>
      </c>
      <c r="AL55" s="469" t="str">
        <f t="shared" si="3"/>
        <v>常勤</v>
      </c>
    </row>
    <row r="56" spans="1:38" ht="13.5" customHeight="1">
      <c r="A56" s="423" t="str">
        <f>IF(COUNTA(病棟!A54)&gt;=1,病棟!A54,"")</f>
        <v/>
      </c>
      <c r="B56" s="486" t="str">
        <f>IF(COUNTA(病棟!B54)&gt;=1,病棟!B54,"")</f>
        <v/>
      </c>
      <c r="C56" s="425" t="str">
        <f>IF(COUNTA(病棟!C54)&gt;=1,病棟!C54,"")</f>
        <v/>
      </c>
      <c r="D56" s="422" t="str">
        <f>IF(COUNTA(病棟!D54)&gt;=1,病棟!D54,"")</f>
        <v/>
      </c>
      <c r="E56" s="422" t="str">
        <f>IF(COUNTA(病棟!E54)&gt;=1,病棟!E54,"")</f>
        <v/>
      </c>
      <c r="F56" s="422" t="str">
        <f>IF(COUNTA(病棟!F54)&gt;=1,病棟!F54,"")</f>
        <v/>
      </c>
      <c r="G56" s="497" t="str">
        <f>IF(COUNTA(病棟!G54)&gt;=1,病棟!G54,"")</f>
        <v/>
      </c>
      <c r="H56" s="425" t="str">
        <f>IF(COUNTA(病棟!H54)&gt;=1,病棟!H54,"")</f>
        <v/>
      </c>
      <c r="I56" s="426" t="str">
        <f>IF(COUNTA(病棟!I54)&gt;=1,病棟!I54,"")</f>
        <v/>
      </c>
      <c r="J56" s="485" t="str">
        <f>IF(COUNTA(病棟!J54)&gt;=1,病棟!J54,"")</f>
        <v/>
      </c>
      <c r="K56" s="423" t="str">
        <f>IF(COUNTA(病棟!L54)&gt;=1,病棟!L54,"")</f>
        <v/>
      </c>
      <c r="L56" s="430" t="str">
        <f>IF(K56&lt;基本!$D$9,"非常勤","常勤")</f>
        <v>常勤</v>
      </c>
      <c r="M56" s="433">
        <f>IF(L56="非常勤",K56/基本!$D$9,1)</f>
        <v>1</v>
      </c>
      <c r="N56" s="204" t="e">
        <f>IF(DAYS360(P56,メイン!$N$3)&lt;500,"新"," ")</f>
        <v>#VALUE!</v>
      </c>
      <c r="O56" s="293"/>
      <c r="P56" s="483" t="str">
        <f>IF(COUNTA(病棟!K54)&gt;=1,病棟!K54,"")</f>
        <v/>
      </c>
      <c r="R56" s="477">
        <f t="shared" si="4"/>
        <v>0</v>
      </c>
      <c r="S56" s="477">
        <f t="shared" si="5"/>
        <v>0</v>
      </c>
      <c r="T56" s="477">
        <f t="shared" si="6"/>
        <v>0</v>
      </c>
      <c r="U56" s="477">
        <f t="shared" si="7"/>
        <v>0</v>
      </c>
      <c r="V56" s="477">
        <f t="shared" si="8"/>
        <v>0</v>
      </c>
      <c r="W56" s="477">
        <f t="shared" si="9"/>
        <v>0</v>
      </c>
      <c r="X56" s="477">
        <f t="shared" si="10"/>
        <v>0</v>
      </c>
      <c r="Y56" s="477">
        <f t="shared" si="11"/>
        <v>0</v>
      </c>
      <c r="Z56" s="477">
        <f t="shared" si="12"/>
        <v>0</v>
      </c>
      <c r="AA56" s="477">
        <f t="shared" si="13"/>
        <v>0</v>
      </c>
      <c r="AB56" s="477">
        <f t="shared" si="14"/>
        <v>0</v>
      </c>
      <c r="AC56" s="477">
        <f t="shared" si="15"/>
        <v>0</v>
      </c>
      <c r="AD56" s="477">
        <f t="shared" si="16"/>
        <v>0</v>
      </c>
      <c r="AE56" s="477">
        <f t="shared" si="17"/>
        <v>0</v>
      </c>
      <c r="AF56" s="480">
        <f t="shared" si="18"/>
        <v>0</v>
      </c>
      <c r="AH56" s="469" t="str">
        <f t="shared" si="0"/>
        <v/>
      </c>
      <c r="AI56" s="469" t="str">
        <f t="shared" si="20"/>
        <v>助産師常勤</v>
      </c>
      <c r="AJ56" s="469">
        <f t="shared" si="1"/>
        <v>1</v>
      </c>
      <c r="AK56" s="469" t="str">
        <f t="shared" si="2"/>
        <v>助産師</v>
      </c>
      <c r="AL56" s="469" t="str">
        <f t="shared" si="3"/>
        <v>常勤</v>
      </c>
    </row>
    <row r="57" spans="1:38" ht="13.5" customHeight="1">
      <c r="A57" s="423" t="str">
        <f>IF(COUNTA(病棟!A55)&gt;=1,病棟!A55,"")</f>
        <v/>
      </c>
      <c r="B57" s="486" t="str">
        <f>IF(COUNTA(病棟!B55)&gt;=1,病棟!B55,"")</f>
        <v/>
      </c>
      <c r="C57" s="425" t="str">
        <f>IF(COUNTA(病棟!C55)&gt;=1,病棟!C55,"")</f>
        <v/>
      </c>
      <c r="D57" s="422" t="str">
        <f>IF(COUNTA(病棟!D55)&gt;=1,病棟!D55,"")</f>
        <v/>
      </c>
      <c r="E57" s="422" t="str">
        <f>IF(COUNTA(病棟!E55)&gt;=1,病棟!E55,"")</f>
        <v/>
      </c>
      <c r="F57" s="422" t="str">
        <f>IF(COUNTA(病棟!F55)&gt;=1,病棟!F55,"")</f>
        <v/>
      </c>
      <c r="G57" s="497" t="str">
        <f>IF(COUNTA(病棟!G55)&gt;=1,病棟!G55,"")</f>
        <v/>
      </c>
      <c r="H57" s="425" t="str">
        <f>IF(COUNTA(病棟!H55)&gt;=1,病棟!H55,"")</f>
        <v/>
      </c>
      <c r="I57" s="426" t="str">
        <f>IF(COUNTA(病棟!I55)&gt;=1,病棟!I55,"")</f>
        <v/>
      </c>
      <c r="J57" s="485" t="str">
        <f>IF(COUNTA(病棟!J55)&gt;=1,病棟!J55,"")</f>
        <v/>
      </c>
      <c r="K57" s="423" t="str">
        <f>IF(COUNTA(病棟!L55)&gt;=1,病棟!L55,"")</f>
        <v/>
      </c>
      <c r="L57" s="430" t="str">
        <f>IF(K57&lt;基本!$D$9,"非常勤","常勤")</f>
        <v>常勤</v>
      </c>
      <c r="M57" s="433">
        <f>IF(L57="非常勤",K57/基本!$D$9,1)</f>
        <v>1</v>
      </c>
      <c r="N57" s="204" t="e">
        <f>IF(DAYS360(P57,メイン!$N$3)&lt;500,"新"," ")</f>
        <v>#VALUE!</v>
      </c>
      <c r="O57" s="293"/>
      <c r="P57" s="483" t="str">
        <f>IF(COUNTA(病棟!K55)&gt;=1,病棟!K55,"")</f>
        <v/>
      </c>
      <c r="R57" s="477">
        <f t="shared" si="4"/>
        <v>0</v>
      </c>
      <c r="S57" s="477">
        <f t="shared" si="5"/>
        <v>0</v>
      </c>
      <c r="T57" s="477">
        <f t="shared" si="6"/>
        <v>0</v>
      </c>
      <c r="U57" s="477">
        <f t="shared" si="7"/>
        <v>0</v>
      </c>
      <c r="V57" s="477">
        <f t="shared" si="8"/>
        <v>0</v>
      </c>
      <c r="W57" s="477">
        <f t="shared" si="9"/>
        <v>0</v>
      </c>
      <c r="X57" s="477">
        <f t="shared" si="10"/>
        <v>0</v>
      </c>
      <c r="Y57" s="477">
        <f t="shared" si="11"/>
        <v>0</v>
      </c>
      <c r="Z57" s="477">
        <f t="shared" si="12"/>
        <v>0</v>
      </c>
      <c r="AA57" s="477">
        <f t="shared" si="13"/>
        <v>0</v>
      </c>
      <c r="AB57" s="477">
        <f t="shared" si="14"/>
        <v>0</v>
      </c>
      <c r="AC57" s="477">
        <f t="shared" si="15"/>
        <v>0</v>
      </c>
      <c r="AD57" s="477">
        <f t="shared" si="16"/>
        <v>0</v>
      </c>
      <c r="AE57" s="477">
        <f t="shared" si="17"/>
        <v>0</v>
      </c>
      <c r="AF57" s="480">
        <f t="shared" si="18"/>
        <v>0</v>
      </c>
      <c r="AH57" s="469" t="str">
        <f t="shared" si="0"/>
        <v/>
      </c>
      <c r="AI57" s="469" t="str">
        <f t="shared" si="20"/>
        <v>助産師常勤</v>
      </c>
      <c r="AJ57" s="469">
        <f t="shared" si="1"/>
        <v>1</v>
      </c>
      <c r="AK57" s="469" t="str">
        <f t="shared" si="2"/>
        <v>助産師</v>
      </c>
      <c r="AL57" s="469" t="str">
        <f t="shared" si="3"/>
        <v>常勤</v>
      </c>
    </row>
    <row r="58" spans="1:38" ht="13.5" customHeight="1">
      <c r="A58" s="423" t="str">
        <f>IF(COUNTA(病棟!A56)&gt;=1,病棟!A56,"")</f>
        <v/>
      </c>
      <c r="B58" s="486" t="str">
        <f>IF(COUNTA(病棟!B56)&gt;=1,病棟!B56,"")</f>
        <v/>
      </c>
      <c r="C58" s="425" t="str">
        <f>IF(COUNTA(病棟!C56)&gt;=1,病棟!C56,"")</f>
        <v/>
      </c>
      <c r="D58" s="422" t="str">
        <f>IF(COUNTA(病棟!D56)&gt;=1,病棟!D56,"")</f>
        <v/>
      </c>
      <c r="E58" s="422" t="str">
        <f>IF(COUNTA(病棟!E56)&gt;=1,病棟!E56,"")</f>
        <v/>
      </c>
      <c r="F58" s="422" t="str">
        <f>IF(COUNTA(病棟!F56)&gt;=1,病棟!F56,"")</f>
        <v/>
      </c>
      <c r="G58" s="497" t="str">
        <f>IF(COUNTA(病棟!G56)&gt;=1,病棟!G56,"")</f>
        <v/>
      </c>
      <c r="H58" s="425" t="str">
        <f>IF(COUNTA(病棟!H56)&gt;=1,病棟!H56,"")</f>
        <v/>
      </c>
      <c r="I58" s="426" t="str">
        <f>IF(COUNTA(病棟!I56)&gt;=1,病棟!I56,"")</f>
        <v/>
      </c>
      <c r="J58" s="485" t="str">
        <f>IF(COUNTA(病棟!J56)&gt;=1,病棟!J56,"")</f>
        <v/>
      </c>
      <c r="K58" s="423" t="str">
        <f>IF(COUNTA(病棟!L56)&gt;=1,病棟!L56,"")</f>
        <v/>
      </c>
      <c r="L58" s="430" t="str">
        <f>IF(K58&lt;基本!$D$9,"非常勤","常勤")</f>
        <v>常勤</v>
      </c>
      <c r="M58" s="433">
        <f>IF(L58="非常勤",K58/基本!$D$9,1)</f>
        <v>1</v>
      </c>
      <c r="N58" s="204" t="e">
        <f>IF(DAYS360(P58,メイン!$N$3)&lt;500,"新"," ")</f>
        <v>#VALUE!</v>
      </c>
      <c r="O58" s="293"/>
      <c r="P58" s="483" t="str">
        <f>IF(COUNTA(病棟!K56)&gt;=1,病棟!K56,"")</f>
        <v/>
      </c>
      <c r="R58" s="477">
        <f t="shared" si="4"/>
        <v>0</v>
      </c>
      <c r="S58" s="477">
        <f t="shared" si="5"/>
        <v>0</v>
      </c>
      <c r="T58" s="477">
        <f t="shared" si="6"/>
        <v>0</v>
      </c>
      <c r="U58" s="477">
        <f t="shared" si="7"/>
        <v>0</v>
      </c>
      <c r="V58" s="477">
        <f t="shared" si="8"/>
        <v>0</v>
      </c>
      <c r="W58" s="477">
        <f t="shared" si="9"/>
        <v>0</v>
      </c>
      <c r="X58" s="477">
        <f t="shared" si="10"/>
        <v>0</v>
      </c>
      <c r="Y58" s="477">
        <f t="shared" si="11"/>
        <v>0</v>
      </c>
      <c r="Z58" s="477">
        <f t="shared" si="12"/>
        <v>0</v>
      </c>
      <c r="AA58" s="477">
        <f t="shared" si="13"/>
        <v>0</v>
      </c>
      <c r="AB58" s="477">
        <f t="shared" si="14"/>
        <v>0</v>
      </c>
      <c r="AC58" s="477">
        <f t="shared" si="15"/>
        <v>0</v>
      </c>
      <c r="AD58" s="477">
        <f t="shared" si="16"/>
        <v>0</v>
      </c>
      <c r="AE58" s="477">
        <f t="shared" si="17"/>
        <v>0</v>
      </c>
      <c r="AF58" s="480">
        <f t="shared" si="18"/>
        <v>0</v>
      </c>
      <c r="AH58" s="469" t="str">
        <f t="shared" si="0"/>
        <v/>
      </c>
      <c r="AI58" s="469" t="str">
        <f t="shared" si="20"/>
        <v>助産師常勤</v>
      </c>
      <c r="AJ58" s="469">
        <f t="shared" si="1"/>
        <v>1</v>
      </c>
      <c r="AK58" s="469" t="str">
        <f t="shared" si="2"/>
        <v>助産師</v>
      </c>
      <c r="AL58" s="469" t="str">
        <f t="shared" si="3"/>
        <v>常勤</v>
      </c>
    </row>
    <row r="59" spans="1:38" ht="13.5" customHeight="1">
      <c r="A59" s="423" t="str">
        <f>IF(COUNTA(病棟!A57)&gt;=1,病棟!A57,"")</f>
        <v/>
      </c>
      <c r="B59" s="486" t="str">
        <f>IF(COUNTA(病棟!B57)&gt;=1,病棟!B57,"")</f>
        <v/>
      </c>
      <c r="C59" s="425" t="str">
        <f>IF(COUNTA(病棟!C57)&gt;=1,病棟!C57,"")</f>
        <v/>
      </c>
      <c r="D59" s="422" t="str">
        <f>IF(COUNTA(病棟!D57)&gt;=1,病棟!D57,"")</f>
        <v/>
      </c>
      <c r="E59" s="422" t="str">
        <f>IF(COUNTA(病棟!E57)&gt;=1,病棟!E57,"")</f>
        <v/>
      </c>
      <c r="F59" s="422" t="str">
        <f>IF(COUNTA(病棟!F57)&gt;=1,病棟!F57,"")</f>
        <v/>
      </c>
      <c r="G59" s="497" t="str">
        <f>IF(COUNTA(病棟!G57)&gt;=1,病棟!G57,"")</f>
        <v/>
      </c>
      <c r="H59" s="425" t="str">
        <f>IF(COUNTA(病棟!H57)&gt;=1,病棟!H57,"")</f>
        <v/>
      </c>
      <c r="I59" s="426" t="str">
        <f>IF(COUNTA(病棟!I57)&gt;=1,病棟!I57,"")</f>
        <v/>
      </c>
      <c r="J59" s="485" t="str">
        <f>IF(COUNTA(病棟!J57)&gt;=1,病棟!J57,"")</f>
        <v/>
      </c>
      <c r="K59" s="423" t="str">
        <f>IF(COUNTA(病棟!L57)&gt;=1,病棟!L57,"")</f>
        <v/>
      </c>
      <c r="L59" s="430" t="str">
        <f>IF(K59&lt;基本!$D$9,"非常勤","常勤")</f>
        <v>常勤</v>
      </c>
      <c r="M59" s="433">
        <f>IF(L59="非常勤",K59/基本!$D$9,1)</f>
        <v>1</v>
      </c>
      <c r="N59" s="204" t="e">
        <f>IF(DAYS360(P59,メイン!$N$3)&lt;500,"新"," ")</f>
        <v>#VALUE!</v>
      </c>
      <c r="O59" s="293"/>
      <c r="P59" s="483" t="str">
        <f>IF(COUNTA(病棟!K57)&gt;=1,病棟!K57,"")</f>
        <v/>
      </c>
      <c r="R59" s="477">
        <f t="shared" si="4"/>
        <v>0</v>
      </c>
      <c r="S59" s="477">
        <f t="shared" si="5"/>
        <v>0</v>
      </c>
      <c r="T59" s="477">
        <f t="shared" si="6"/>
        <v>0</v>
      </c>
      <c r="U59" s="477">
        <f t="shared" si="7"/>
        <v>0</v>
      </c>
      <c r="V59" s="477">
        <f t="shared" si="8"/>
        <v>0</v>
      </c>
      <c r="W59" s="477">
        <f t="shared" si="9"/>
        <v>0</v>
      </c>
      <c r="X59" s="477">
        <f t="shared" si="10"/>
        <v>0</v>
      </c>
      <c r="Y59" s="477">
        <f t="shared" si="11"/>
        <v>0</v>
      </c>
      <c r="Z59" s="477">
        <f t="shared" si="12"/>
        <v>0</v>
      </c>
      <c r="AA59" s="477">
        <f t="shared" si="13"/>
        <v>0</v>
      </c>
      <c r="AB59" s="477">
        <f t="shared" si="14"/>
        <v>0</v>
      </c>
      <c r="AC59" s="477">
        <f t="shared" si="15"/>
        <v>0</v>
      </c>
      <c r="AD59" s="477">
        <f t="shared" si="16"/>
        <v>0</v>
      </c>
      <c r="AE59" s="477">
        <f t="shared" si="17"/>
        <v>0</v>
      </c>
      <c r="AF59" s="480">
        <f t="shared" si="18"/>
        <v>0</v>
      </c>
      <c r="AH59" s="469" t="str">
        <f t="shared" si="0"/>
        <v/>
      </c>
      <c r="AI59" s="469" t="str">
        <f t="shared" si="20"/>
        <v>助産師常勤</v>
      </c>
      <c r="AJ59" s="469">
        <f t="shared" si="1"/>
        <v>1</v>
      </c>
      <c r="AK59" s="469" t="str">
        <f t="shared" si="2"/>
        <v>助産師</v>
      </c>
      <c r="AL59" s="469" t="str">
        <f t="shared" si="3"/>
        <v>常勤</v>
      </c>
    </row>
    <row r="60" spans="1:38" ht="13.5" customHeight="1">
      <c r="A60" s="423" t="str">
        <f>IF(COUNTA(病棟!A58)&gt;=1,病棟!A58,"")</f>
        <v/>
      </c>
      <c r="B60" s="486" t="str">
        <f>IF(COUNTA(病棟!B58)&gt;=1,病棟!B58,"")</f>
        <v/>
      </c>
      <c r="C60" s="425" t="str">
        <f>IF(COUNTA(病棟!C58)&gt;=1,病棟!C58,"")</f>
        <v/>
      </c>
      <c r="D60" s="422" t="str">
        <f>IF(COUNTA(病棟!D58)&gt;=1,病棟!D58,"")</f>
        <v/>
      </c>
      <c r="E60" s="422" t="str">
        <f>IF(COUNTA(病棟!E58)&gt;=1,病棟!E58,"")</f>
        <v/>
      </c>
      <c r="F60" s="422" t="str">
        <f>IF(COUNTA(病棟!F58)&gt;=1,病棟!F58,"")</f>
        <v/>
      </c>
      <c r="G60" s="497" t="str">
        <f>IF(COUNTA(病棟!G58)&gt;=1,病棟!G58,"")</f>
        <v/>
      </c>
      <c r="H60" s="425" t="str">
        <f>IF(COUNTA(病棟!H58)&gt;=1,病棟!H58,"")</f>
        <v/>
      </c>
      <c r="I60" s="426" t="str">
        <f>IF(COUNTA(病棟!I58)&gt;=1,病棟!I58,"")</f>
        <v/>
      </c>
      <c r="J60" s="485" t="str">
        <f>IF(COUNTA(病棟!J58)&gt;=1,病棟!J58,"")</f>
        <v/>
      </c>
      <c r="K60" s="423" t="str">
        <f>IF(COUNTA(病棟!L58)&gt;=1,病棟!L58,"")</f>
        <v/>
      </c>
      <c r="L60" s="430" t="str">
        <f>IF(K60&lt;基本!$D$9,"非常勤","常勤")</f>
        <v>常勤</v>
      </c>
      <c r="M60" s="433">
        <f>IF(L60="非常勤",K60/基本!$D$9,1)</f>
        <v>1</v>
      </c>
      <c r="N60" s="204" t="e">
        <f>IF(DAYS360(P60,メイン!$N$3)&lt;500,"新"," ")</f>
        <v>#VALUE!</v>
      </c>
      <c r="O60" s="293"/>
      <c r="P60" s="483" t="str">
        <f>IF(COUNTA(病棟!K58)&gt;=1,病棟!K58,"")</f>
        <v/>
      </c>
      <c r="R60" s="477">
        <f t="shared" si="4"/>
        <v>0</v>
      </c>
      <c r="S60" s="477">
        <f t="shared" si="5"/>
        <v>0</v>
      </c>
      <c r="T60" s="477">
        <f t="shared" si="6"/>
        <v>0</v>
      </c>
      <c r="U60" s="477">
        <f t="shared" si="7"/>
        <v>0</v>
      </c>
      <c r="V60" s="477">
        <f t="shared" si="8"/>
        <v>0</v>
      </c>
      <c r="W60" s="477">
        <f t="shared" si="9"/>
        <v>0</v>
      </c>
      <c r="X60" s="477">
        <f t="shared" si="10"/>
        <v>0</v>
      </c>
      <c r="Y60" s="477">
        <f t="shared" si="11"/>
        <v>0</v>
      </c>
      <c r="Z60" s="477">
        <f t="shared" si="12"/>
        <v>0</v>
      </c>
      <c r="AA60" s="477">
        <f t="shared" si="13"/>
        <v>0</v>
      </c>
      <c r="AB60" s="477">
        <f t="shared" si="14"/>
        <v>0</v>
      </c>
      <c r="AC60" s="477">
        <f t="shared" si="15"/>
        <v>0</v>
      </c>
      <c r="AD60" s="477">
        <f t="shared" si="16"/>
        <v>0</v>
      </c>
      <c r="AE60" s="477">
        <f t="shared" si="17"/>
        <v>0</v>
      </c>
      <c r="AF60" s="480">
        <f t="shared" si="18"/>
        <v>0</v>
      </c>
      <c r="AH60" s="469" t="str">
        <f t="shared" si="0"/>
        <v/>
      </c>
      <c r="AI60" s="469" t="str">
        <f t="shared" si="20"/>
        <v>助産師常勤</v>
      </c>
      <c r="AJ60" s="469">
        <f t="shared" si="1"/>
        <v>1</v>
      </c>
      <c r="AK60" s="469" t="str">
        <f t="shared" si="2"/>
        <v>助産師</v>
      </c>
      <c r="AL60" s="469" t="str">
        <f t="shared" si="3"/>
        <v>常勤</v>
      </c>
    </row>
    <row r="61" spans="1:38" ht="13.5" customHeight="1">
      <c r="A61" s="423" t="str">
        <f>IF(COUNTA(病棟!A59)&gt;=1,病棟!A59,"")</f>
        <v/>
      </c>
      <c r="B61" s="486" t="str">
        <f>IF(COUNTA(病棟!B59)&gt;=1,病棟!B59,"")</f>
        <v/>
      </c>
      <c r="C61" s="425" t="str">
        <f>IF(COUNTA(病棟!C59)&gt;=1,病棟!C59,"")</f>
        <v/>
      </c>
      <c r="D61" s="422" t="str">
        <f>IF(COUNTA(病棟!D59)&gt;=1,病棟!D59,"")</f>
        <v/>
      </c>
      <c r="E61" s="422" t="str">
        <f>IF(COUNTA(病棟!E59)&gt;=1,病棟!E59,"")</f>
        <v/>
      </c>
      <c r="F61" s="422" t="str">
        <f>IF(COUNTA(病棟!F59)&gt;=1,病棟!F59,"")</f>
        <v/>
      </c>
      <c r="G61" s="497" t="str">
        <f>IF(COUNTA(病棟!G59)&gt;=1,病棟!G59,"")</f>
        <v/>
      </c>
      <c r="H61" s="425" t="str">
        <f>IF(COUNTA(病棟!H59)&gt;=1,病棟!H59,"")</f>
        <v/>
      </c>
      <c r="I61" s="426" t="str">
        <f>IF(COUNTA(病棟!I59)&gt;=1,病棟!I59,"")</f>
        <v/>
      </c>
      <c r="J61" s="485" t="str">
        <f>IF(COUNTA(病棟!J59)&gt;=1,病棟!J59,"")</f>
        <v/>
      </c>
      <c r="K61" s="423" t="str">
        <f>IF(COUNTA(病棟!L59)&gt;=1,病棟!L59,"")</f>
        <v/>
      </c>
      <c r="L61" s="430" t="str">
        <f>IF(K61&lt;基本!$D$9,"非常勤","常勤")</f>
        <v>常勤</v>
      </c>
      <c r="M61" s="433">
        <f>IF(L61="非常勤",K61/基本!$D$9,1)</f>
        <v>1</v>
      </c>
      <c r="N61" s="204" t="e">
        <f>IF(DAYS360(P61,メイン!$N$3)&lt;500,"新"," ")</f>
        <v>#VALUE!</v>
      </c>
      <c r="O61" s="293"/>
      <c r="P61" s="483" t="str">
        <f>IF(COUNTA(病棟!K59)&gt;=1,病棟!K59,"")</f>
        <v/>
      </c>
      <c r="R61" s="477">
        <f t="shared" si="4"/>
        <v>0</v>
      </c>
      <c r="S61" s="477">
        <f t="shared" si="5"/>
        <v>0</v>
      </c>
      <c r="T61" s="477">
        <f t="shared" si="6"/>
        <v>0</v>
      </c>
      <c r="U61" s="477">
        <f t="shared" si="7"/>
        <v>0</v>
      </c>
      <c r="V61" s="477">
        <f t="shared" si="8"/>
        <v>0</v>
      </c>
      <c r="W61" s="477">
        <f t="shared" si="9"/>
        <v>0</v>
      </c>
      <c r="X61" s="477">
        <f t="shared" si="10"/>
        <v>0</v>
      </c>
      <c r="Y61" s="477">
        <f t="shared" si="11"/>
        <v>0</v>
      </c>
      <c r="Z61" s="477">
        <f t="shared" si="12"/>
        <v>0</v>
      </c>
      <c r="AA61" s="477">
        <f t="shared" si="13"/>
        <v>0</v>
      </c>
      <c r="AB61" s="477">
        <f t="shared" si="14"/>
        <v>0</v>
      </c>
      <c r="AC61" s="477">
        <f t="shared" si="15"/>
        <v>0</v>
      </c>
      <c r="AD61" s="477">
        <f t="shared" si="16"/>
        <v>0</v>
      </c>
      <c r="AE61" s="477">
        <f t="shared" si="17"/>
        <v>0</v>
      </c>
      <c r="AF61" s="480">
        <f t="shared" si="18"/>
        <v>0</v>
      </c>
      <c r="AH61" s="469" t="str">
        <f t="shared" si="0"/>
        <v/>
      </c>
      <c r="AI61" s="469" t="str">
        <f t="shared" si="20"/>
        <v>助産師常勤</v>
      </c>
      <c r="AJ61" s="469">
        <f t="shared" si="1"/>
        <v>1</v>
      </c>
      <c r="AK61" s="469" t="str">
        <f t="shared" si="2"/>
        <v>助産師</v>
      </c>
      <c r="AL61" s="469" t="str">
        <f t="shared" si="3"/>
        <v>常勤</v>
      </c>
    </row>
    <row r="62" spans="1:38" ht="13.5" customHeight="1">
      <c r="A62" s="423" t="str">
        <f>IF(COUNTA(病棟!A60)&gt;=1,病棟!A60,"")</f>
        <v/>
      </c>
      <c r="B62" s="486" t="str">
        <f>IF(COUNTA(病棟!B60)&gt;=1,病棟!B60,"")</f>
        <v/>
      </c>
      <c r="C62" s="425" t="str">
        <f>IF(COUNTA(病棟!C60)&gt;=1,病棟!C60,"")</f>
        <v/>
      </c>
      <c r="D62" s="422" t="str">
        <f>IF(COUNTA(病棟!D60)&gt;=1,病棟!D60,"")</f>
        <v/>
      </c>
      <c r="E62" s="422" t="str">
        <f>IF(COUNTA(病棟!E60)&gt;=1,病棟!E60,"")</f>
        <v/>
      </c>
      <c r="F62" s="422" t="str">
        <f>IF(COUNTA(病棟!F60)&gt;=1,病棟!F60,"")</f>
        <v/>
      </c>
      <c r="G62" s="497" t="str">
        <f>IF(COUNTA(病棟!G60)&gt;=1,病棟!G60,"")</f>
        <v/>
      </c>
      <c r="H62" s="425" t="str">
        <f>IF(COUNTA(病棟!H60)&gt;=1,病棟!H60,"")</f>
        <v/>
      </c>
      <c r="I62" s="426" t="str">
        <f>IF(COUNTA(病棟!I60)&gt;=1,病棟!I60,"")</f>
        <v/>
      </c>
      <c r="J62" s="485" t="str">
        <f>IF(COUNTA(病棟!J60)&gt;=1,病棟!J60,"")</f>
        <v/>
      </c>
      <c r="K62" s="423" t="str">
        <f>IF(COUNTA(病棟!L60)&gt;=1,病棟!L60,"")</f>
        <v/>
      </c>
      <c r="L62" s="430" t="str">
        <f>IF(K62&lt;基本!$D$9,"非常勤","常勤")</f>
        <v>常勤</v>
      </c>
      <c r="M62" s="433">
        <f>IF(L62="非常勤",K62/基本!$D$9,1)</f>
        <v>1</v>
      </c>
      <c r="N62" s="204" t="e">
        <f>IF(DAYS360(P62,メイン!$N$3)&lt;500,"新"," ")</f>
        <v>#VALUE!</v>
      </c>
      <c r="O62" s="293"/>
      <c r="P62" s="483" t="str">
        <f>IF(COUNTA(病棟!K60)&gt;=1,病棟!K60,"")</f>
        <v/>
      </c>
      <c r="R62" s="477">
        <f t="shared" si="4"/>
        <v>0</v>
      </c>
      <c r="S62" s="477">
        <f t="shared" si="5"/>
        <v>0</v>
      </c>
      <c r="T62" s="477">
        <f t="shared" si="6"/>
        <v>0</v>
      </c>
      <c r="U62" s="477">
        <f t="shared" si="7"/>
        <v>0</v>
      </c>
      <c r="V62" s="477">
        <f t="shared" si="8"/>
        <v>0</v>
      </c>
      <c r="W62" s="477">
        <f t="shared" si="9"/>
        <v>0</v>
      </c>
      <c r="X62" s="477">
        <f t="shared" si="10"/>
        <v>0</v>
      </c>
      <c r="Y62" s="477">
        <f t="shared" si="11"/>
        <v>0</v>
      </c>
      <c r="Z62" s="477">
        <f t="shared" si="12"/>
        <v>0</v>
      </c>
      <c r="AA62" s="477">
        <f t="shared" si="13"/>
        <v>0</v>
      </c>
      <c r="AB62" s="477">
        <f t="shared" si="14"/>
        <v>0</v>
      </c>
      <c r="AC62" s="477">
        <f t="shared" si="15"/>
        <v>0</v>
      </c>
      <c r="AD62" s="477">
        <f t="shared" si="16"/>
        <v>0</v>
      </c>
      <c r="AE62" s="477">
        <f t="shared" si="17"/>
        <v>0</v>
      </c>
      <c r="AF62" s="480">
        <f t="shared" si="18"/>
        <v>0</v>
      </c>
      <c r="AH62" s="469" t="str">
        <f t="shared" si="0"/>
        <v/>
      </c>
      <c r="AI62" s="469" t="str">
        <f t="shared" si="20"/>
        <v>助産師常勤</v>
      </c>
      <c r="AJ62" s="469">
        <f t="shared" si="1"/>
        <v>1</v>
      </c>
      <c r="AK62" s="469" t="str">
        <f t="shared" si="2"/>
        <v>助産師</v>
      </c>
      <c r="AL62" s="469" t="str">
        <f t="shared" si="3"/>
        <v>常勤</v>
      </c>
    </row>
    <row r="63" spans="1:38" ht="13.5" customHeight="1">
      <c r="A63" s="423" t="str">
        <f>IF(COUNTA(病棟!A61)&gt;=1,病棟!A61,"")</f>
        <v/>
      </c>
      <c r="B63" s="486" t="str">
        <f>IF(COUNTA(病棟!B61)&gt;=1,病棟!B61,"")</f>
        <v/>
      </c>
      <c r="C63" s="425" t="str">
        <f>IF(COUNTA(病棟!C61)&gt;=1,病棟!C61,"")</f>
        <v/>
      </c>
      <c r="D63" s="422" t="str">
        <f>IF(COUNTA(病棟!D61)&gt;=1,病棟!D61,"")</f>
        <v/>
      </c>
      <c r="E63" s="422" t="str">
        <f>IF(COUNTA(病棟!E61)&gt;=1,病棟!E61,"")</f>
        <v/>
      </c>
      <c r="F63" s="422" t="str">
        <f>IF(COUNTA(病棟!F61)&gt;=1,病棟!F61,"")</f>
        <v/>
      </c>
      <c r="G63" s="497" t="str">
        <f>IF(COUNTA(病棟!G61)&gt;=1,病棟!G61,"")</f>
        <v/>
      </c>
      <c r="H63" s="425" t="str">
        <f>IF(COUNTA(病棟!H61)&gt;=1,病棟!H61,"")</f>
        <v/>
      </c>
      <c r="I63" s="426" t="str">
        <f>IF(COUNTA(病棟!I61)&gt;=1,病棟!I61,"")</f>
        <v/>
      </c>
      <c r="J63" s="485" t="str">
        <f>IF(COUNTA(病棟!J61)&gt;=1,病棟!J61,"")</f>
        <v/>
      </c>
      <c r="K63" s="423" t="str">
        <f>IF(COUNTA(病棟!L61)&gt;=1,病棟!L61,"")</f>
        <v/>
      </c>
      <c r="L63" s="430" t="str">
        <f>IF(K63&lt;基本!$D$9,"非常勤","常勤")</f>
        <v>常勤</v>
      </c>
      <c r="M63" s="433">
        <f>IF(L63="非常勤",K63/基本!$D$9,1)</f>
        <v>1</v>
      </c>
      <c r="N63" s="204" t="e">
        <f>IF(DAYS360(P63,メイン!$N$3)&lt;500,"新"," ")</f>
        <v>#VALUE!</v>
      </c>
      <c r="O63" s="293"/>
      <c r="P63" s="483" t="str">
        <f>IF(COUNTA(病棟!K61)&gt;=1,病棟!K61,"")</f>
        <v/>
      </c>
      <c r="R63" s="477">
        <f t="shared" si="4"/>
        <v>0</v>
      </c>
      <c r="S63" s="477">
        <f t="shared" si="5"/>
        <v>0</v>
      </c>
      <c r="T63" s="477">
        <f t="shared" si="6"/>
        <v>0</v>
      </c>
      <c r="U63" s="477">
        <f t="shared" si="7"/>
        <v>0</v>
      </c>
      <c r="V63" s="477">
        <f t="shared" si="8"/>
        <v>0</v>
      </c>
      <c r="W63" s="477">
        <f t="shared" si="9"/>
        <v>0</v>
      </c>
      <c r="X63" s="477">
        <f t="shared" si="10"/>
        <v>0</v>
      </c>
      <c r="Y63" s="477">
        <f t="shared" si="11"/>
        <v>0</v>
      </c>
      <c r="Z63" s="477">
        <f t="shared" si="12"/>
        <v>0</v>
      </c>
      <c r="AA63" s="477">
        <f t="shared" si="13"/>
        <v>0</v>
      </c>
      <c r="AB63" s="477">
        <f t="shared" si="14"/>
        <v>0</v>
      </c>
      <c r="AC63" s="477">
        <f t="shared" si="15"/>
        <v>0</v>
      </c>
      <c r="AD63" s="477">
        <f t="shared" si="16"/>
        <v>0</v>
      </c>
      <c r="AE63" s="477">
        <f t="shared" si="17"/>
        <v>0</v>
      </c>
      <c r="AF63" s="480">
        <f t="shared" si="18"/>
        <v>0</v>
      </c>
      <c r="AH63" s="469" t="str">
        <f t="shared" si="0"/>
        <v/>
      </c>
      <c r="AI63" s="469" t="str">
        <f t="shared" si="20"/>
        <v>助産師常勤</v>
      </c>
      <c r="AJ63" s="469">
        <f t="shared" si="1"/>
        <v>1</v>
      </c>
      <c r="AK63" s="469" t="str">
        <f t="shared" si="2"/>
        <v>助産師</v>
      </c>
      <c r="AL63" s="469" t="str">
        <f t="shared" si="3"/>
        <v>常勤</v>
      </c>
    </row>
    <row r="64" spans="1:38" ht="13.5" customHeight="1">
      <c r="A64" s="423" t="str">
        <f>IF(COUNTA(病棟!A62)&gt;=1,病棟!A62,"")</f>
        <v/>
      </c>
      <c r="B64" s="486" t="str">
        <f>IF(COUNTA(病棟!B62)&gt;=1,病棟!B62,"")</f>
        <v/>
      </c>
      <c r="C64" s="425" t="str">
        <f>IF(COUNTA(病棟!C62)&gt;=1,病棟!C62,"")</f>
        <v/>
      </c>
      <c r="D64" s="422" t="str">
        <f>IF(COUNTA(病棟!D62)&gt;=1,病棟!D62,"")</f>
        <v/>
      </c>
      <c r="E64" s="422" t="str">
        <f>IF(COUNTA(病棟!E62)&gt;=1,病棟!E62,"")</f>
        <v/>
      </c>
      <c r="F64" s="422" t="str">
        <f>IF(COUNTA(病棟!F62)&gt;=1,病棟!F62,"")</f>
        <v/>
      </c>
      <c r="G64" s="497" t="str">
        <f>IF(COUNTA(病棟!G62)&gt;=1,病棟!G62,"")</f>
        <v/>
      </c>
      <c r="H64" s="425" t="str">
        <f>IF(COUNTA(病棟!H62)&gt;=1,病棟!H62,"")</f>
        <v/>
      </c>
      <c r="I64" s="426" t="str">
        <f>IF(COUNTA(病棟!I62)&gt;=1,病棟!I62,"")</f>
        <v/>
      </c>
      <c r="J64" s="485" t="str">
        <f>IF(COUNTA(病棟!J62)&gt;=1,病棟!J62,"")</f>
        <v/>
      </c>
      <c r="K64" s="423" t="str">
        <f>IF(COUNTA(病棟!L62)&gt;=1,病棟!L62,"")</f>
        <v/>
      </c>
      <c r="L64" s="430" t="str">
        <f>IF(K64&lt;基本!$D$9,"非常勤","常勤")</f>
        <v>常勤</v>
      </c>
      <c r="M64" s="433">
        <f>IF(L64="非常勤",K64/基本!$D$9,1)</f>
        <v>1</v>
      </c>
      <c r="N64" s="204" t="e">
        <f>IF(DAYS360(P64,メイン!$N$3)&lt;500,"新"," ")</f>
        <v>#VALUE!</v>
      </c>
      <c r="O64" s="293"/>
      <c r="P64" s="483" t="str">
        <f>IF(COUNTA(病棟!K62)&gt;=1,病棟!K62,"")</f>
        <v/>
      </c>
      <c r="R64" s="477">
        <f t="shared" si="4"/>
        <v>0</v>
      </c>
      <c r="S64" s="477">
        <f t="shared" si="5"/>
        <v>0</v>
      </c>
      <c r="T64" s="477">
        <f t="shared" si="6"/>
        <v>0</v>
      </c>
      <c r="U64" s="477">
        <f t="shared" si="7"/>
        <v>0</v>
      </c>
      <c r="V64" s="477">
        <f t="shared" si="8"/>
        <v>0</v>
      </c>
      <c r="W64" s="477">
        <f t="shared" si="9"/>
        <v>0</v>
      </c>
      <c r="X64" s="477">
        <f t="shared" si="10"/>
        <v>0</v>
      </c>
      <c r="Y64" s="477">
        <f t="shared" si="11"/>
        <v>0</v>
      </c>
      <c r="Z64" s="477">
        <f t="shared" si="12"/>
        <v>0</v>
      </c>
      <c r="AA64" s="477">
        <f t="shared" si="13"/>
        <v>0</v>
      </c>
      <c r="AB64" s="477">
        <f t="shared" si="14"/>
        <v>0</v>
      </c>
      <c r="AC64" s="477">
        <f t="shared" si="15"/>
        <v>0</v>
      </c>
      <c r="AD64" s="477">
        <f t="shared" si="16"/>
        <v>0</v>
      </c>
      <c r="AE64" s="477">
        <f t="shared" si="17"/>
        <v>0</v>
      </c>
      <c r="AF64" s="480">
        <f t="shared" si="18"/>
        <v>0</v>
      </c>
      <c r="AH64" s="469" t="str">
        <f t="shared" si="0"/>
        <v/>
      </c>
      <c r="AI64" s="469" t="str">
        <f t="shared" si="20"/>
        <v>助産師常勤</v>
      </c>
      <c r="AJ64" s="469">
        <f t="shared" si="1"/>
        <v>1</v>
      </c>
      <c r="AK64" s="469" t="str">
        <f t="shared" si="2"/>
        <v>助産師</v>
      </c>
      <c r="AL64" s="469" t="str">
        <f t="shared" si="3"/>
        <v>常勤</v>
      </c>
    </row>
    <row r="65" spans="1:38" ht="13.5" customHeight="1">
      <c r="A65" s="423" t="str">
        <f>IF(COUNTA(病棟!A63)&gt;=1,病棟!A63,"")</f>
        <v/>
      </c>
      <c r="B65" s="486" t="str">
        <f>IF(COUNTA(病棟!B63)&gt;=1,病棟!B63,"")</f>
        <v/>
      </c>
      <c r="C65" s="425" t="str">
        <f>IF(COUNTA(病棟!C63)&gt;=1,病棟!C63,"")</f>
        <v/>
      </c>
      <c r="D65" s="422" t="str">
        <f>IF(COUNTA(病棟!D63)&gt;=1,病棟!D63,"")</f>
        <v/>
      </c>
      <c r="E65" s="422" t="str">
        <f>IF(COUNTA(病棟!E63)&gt;=1,病棟!E63,"")</f>
        <v/>
      </c>
      <c r="F65" s="422" t="str">
        <f>IF(COUNTA(病棟!F63)&gt;=1,病棟!F63,"")</f>
        <v/>
      </c>
      <c r="G65" s="497" t="str">
        <f>IF(COUNTA(病棟!G63)&gt;=1,病棟!G63,"")</f>
        <v/>
      </c>
      <c r="H65" s="425" t="str">
        <f>IF(COUNTA(病棟!H63)&gt;=1,病棟!H63,"")</f>
        <v/>
      </c>
      <c r="I65" s="426" t="str">
        <f>IF(COUNTA(病棟!I63)&gt;=1,病棟!I63,"")</f>
        <v/>
      </c>
      <c r="J65" s="485" t="str">
        <f>IF(COUNTA(病棟!J63)&gt;=1,病棟!J63,"")</f>
        <v/>
      </c>
      <c r="K65" s="423" t="str">
        <f>IF(COUNTA(病棟!L63)&gt;=1,病棟!L63,"")</f>
        <v/>
      </c>
      <c r="L65" s="430" t="str">
        <f>IF(K65&lt;基本!$D$9,"非常勤","常勤")</f>
        <v>常勤</v>
      </c>
      <c r="M65" s="433">
        <f>IF(L65="非常勤",K65/基本!$D$9,1)</f>
        <v>1</v>
      </c>
      <c r="N65" s="204" t="e">
        <f>IF(DAYS360(P65,メイン!$N$3)&lt;500,"新"," ")</f>
        <v>#VALUE!</v>
      </c>
      <c r="O65" s="293"/>
      <c r="P65" s="483" t="str">
        <f>IF(COUNTA(病棟!K63)&gt;=1,病棟!K63,"")</f>
        <v/>
      </c>
      <c r="R65" s="477">
        <f t="shared" si="4"/>
        <v>0</v>
      </c>
      <c r="S65" s="477">
        <f t="shared" si="5"/>
        <v>0</v>
      </c>
      <c r="T65" s="477">
        <f t="shared" si="6"/>
        <v>0</v>
      </c>
      <c r="U65" s="477">
        <f t="shared" si="7"/>
        <v>0</v>
      </c>
      <c r="V65" s="477">
        <f t="shared" si="8"/>
        <v>0</v>
      </c>
      <c r="W65" s="477">
        <f t="shared" si="9"/>
        <v>0</v>
      </c>
      <c r="X65" s="477">
        <f t="shared" si="10"/>
        <v>0</v>
      </c>
      <c r="Y65" s="477">
        <f t="shared" si="11"/>
        <v>0</v>
      </c>
      <c r="Z65" s="477">
        <f t="shared" si="12"/>
        <v>0</v>
      </c>
      <c r="AA65" s="477">
        <f t="shared" si="13"/>
        <v>0</v>
      </c>
      <c r="AB65" s="477">
        <f t="shared" si="14"/>
        <v>0</v>
      </c>
      <c r="AC65" s="477">
        <f t="shared" si="15"/>
        <v>0</v>
      </c>
      <c r="AD65" s="477">
        <f t="shared" si="16"/>
        <v>0</v>
      </c>
      <c r="AE65" s="477">
        <f t="shared" si="17"/>
        <v>0</v>
      </c>
      <c r="AF65" s="480">
        <f t="shared" si="18"/>
        <v>0</v>
      </c>
      <c r="AH65" s="469" t="str">
        <f t="shared" si="0"/>
        <v/>
      </c>
      <c r="AI65" s="469" t="str">
        <f t="shared" si="20"/>
        <v>助産師常勤</v>
      </c>
      <c r="AJ65" s="469">
        <f t="shared" si="1"/>
        <v>1</v>
      </c>
      <c r="AK65" s="469" t="str">
        <f t="shared" si="2"/>
        <v>助産師</v>
      </c>
      <c r="AL65" s="469" t="str">
        <f t="shared" si="3"/>
        <v>常勤</v>
      </c>
    </row>
    <row r="66" spans="1:38" ht="13.5" customHeight="1">
      <c r="A66" s="423" t="str">
        <f>IF(COUNTA(病棟!A64)&gt;=1,病棟!A64,"")</f>
        <v/>
      </c>
      <c r="B66" s="486" t="str">
        <f>IF(COUNTA(病棟!B64)&gt;=1,病棟!B64,"")</f>
        <v/>
      </c>
      <c r="C66" s="425" t="str">
        <f>IF(COUNTA(病棟!C64)&gt;=1,病棟!C64,"")</f>
        <v/>
      </c>
      <c r="D66" s="422" t="str">
        <f>IF(COUNTA(病棟!D64)&gt;=1,病棟!D64,"")</f>
        <v/>
      </c>
      <c r="E66" s="422" t="str">
        <f>IF(COUNTA(病棟!E64)&gt;=1,病棟!E64,"")</f>
        <v/>
      </c>
      <c r="F66" s="422" t="str">
        <f>IF(COUNTA(病棟!F64)&gt;=1,病棟!F64,"")</f>
        <v/>
      </c>
      <c r="G66" s="497" t="str">
        <f>IF(COUNTA(病棟!G64)&gt;=1,病棟!G64,"")</f>
        <v/>
      </c>
      <c r="H66" s="425" t="str">
        <f>IF(COUNTA(病棟!H64)&gt;=1,病棟!H64,"")</f>
        <v/>
      </c>
      <c r="I66" s="426" t="str">
        <f>IF(COUNTA(病棟!I64)&gt;=1,病棟!I64,"")</f>
        <v/>
      </c>
      <c r="J66" s="485" t="str">
        <f>IF(COUNTA(病棟!J64)&gt;=1,病棟!J64,"")</f>
        <v/>
      </c>
      <c r="K66" s="423" t="str">
        <f>IF(COUNTA(病棟!L64)&gt;=1,病棟!L64,"")</f>
        <v/>
      </c>
      <c r="L66" s="430" t="str">
        <f>IF(K66&lt;基本!$D$9,"非常勤","常勤")</f>
        <v>常勤</v>
      </c>
      <c r="M66" s="433">
        <f>IF(L66="非常勤",K66/基本!$D$9,1)</f>
        <v>1</v>
      </c>
      <c r="N66" s="204" t="e">
        <f>IF(DAYS360(P66,メイン!$N$3)&lt;500,"新"," ")</f>
        <v>#VALUE!</v>
      </c>
      <c r="O66" s="293"/>
      <c r="P66" s="483" t="str">
        <f>IF(COUNTA(病棟!K64)&gt;=1,病棟!K64,"")</f>
        <v/>
      </c>
      <c r="R66" s="477">
        <f t="shared" si="4"/>
        <v>0</v>
      </c>
      <c r="S66" s="477">
        <f t="shared" si="5"/>
        <v>0</v>
      </c>
      <c r="T66" s="477">
        <f t="shared" si="6"/>
        <v>0</v>
      </c>
      <c r="U66" s="477">
        <f t="shared" si="7"/>
        <v>0</v>
      </c>
      <c r="V66" s="477">
        <f t="shared" si="8"/>
        <v>0</v>
      </c>
      <c r="W66" s="477">
        <f t="shared" si="9"/>
        <v>0</v>
      </c>
      <c r="X66" s="477">
        <f t="shared" si="10"/>
        <v>0</v>
      </c>
      <c r="Y66" s="477">
        <f t="shared" si="11"/>
        <v>0</v>
      </c>
      <c r="Z66" s="477">
        <f t="shared" si="12"/>
        <v>0</v>
      </c>
      <c r="AA66" s="477">
        <f t="shared" si="13"/>
        <v>0</v>
      </c>
      <c r="AB66" s="477">
        <f t="shared" si="14"/>
        <v>0</v>
      </c>
      <c r="AC66" s="477">
        <f t="shared" si="15"/>
        <v>0</v>
      </c>
      <c r="AD66" s="477">
        <f t="shared" si="16"/>
        <v>0</v>
      </c>
      <c r="AE66" s="477">
        <f t="shared" si="17"/>
        <v>0</v>
      </c>
      <c r="AF66" s="480">
        <f t="shared" si="18"/>
        <v>0</v>
      </c>
      <c r="AH66" s="469" t="str">
        <f t="shared" si="0"/>
        <v/>
      </c>
      <c r="AI66" s="469" t="str">
        <f t="shared" si="20"/>
        <v>助産師常勤</v>
      </c>
      <c r="AJ66" s="469">
        <f t="shared" si="1"/>
        <v>1</v>
      </c>
      <c r="AK66" s="469" t="str">
        <f t="shared" si="2"/>
        <v>助産師</v>
      </c>
      <c r="AL66" s="469" t="str">
        <f t="shared" si="3"/>
        <v>常勤</v>
      </c>
    </row>
    <row r="67" spans="1:38" ht="13.5" customHeight="1">
      <c r="A67" s="423" t="str">
        <f>IF(COUNTA(病棟!A65)&gt;=1,病棟!A65,"")</f>
        <v/>
      </c>
      <c r="B67" s="486" t="str">
        <f>IF(COUNTA(病棟!B65)&gt;=1,病棟!B65,"")</f>
        <v/>
      </c>
      <c r="C67" s="425" t="str">
        <f>IF(COUNTA(病棟!C65)&gt;=1,病棟!C65,"")</f>
        <v/>
      </c>
      <c r="D67" s="422" t="str">
        <f>IF(COUNTA(病棟!D65)&gt;=1,病棟!D65,"")</f>
        <v/>
      </c>
      <c r="E67" s="422" t="str">
        <f>IF(COUNTA(病棟!E65)&gt;=1,病棟!E65,"")</f>
        <v/>
      </c>
      <c r="F67" s="422" t="str">
        <f>IF(COUNTA(病棟!F65)&gt;=1,病棟!F65,"")</f>
        <v/>
      </c>
      <c r="G67" s="497" t="str">
        <f>IF(COUNTA(病棟!G65)&gt;=1,病棟!G65,"")</f>
        <v/>
      </c>
      <c r="H67" s="425" t="str">
        <f>IF(COUNTA(病棟!H65)&gt;=1,病棟!H65,"")</f>
        <v/>
      </c>
      <c r="I67" s="426" t="str">
        <f>IF(COUNTA(病棟!I65)&gt;=1,病棟!I65,"")</f>
        <v/>
      </c>
      <c r="J67" s="485" t="str">
        <f>IF(COUNTA(病棟!J65)&gt;=1,病棟!J65,"")</f>
        <v/>
      </c>
      <c r="K67" s="423" t="str">
        <f>IF(COUNTA(病棟!L65)&gt;=1,病棟!L65,"")</f>
        <v/>
      </c>
      <c r="L67" s="430" t="str">
        <f>IF(K67&lt;基本!$D$9,"非常勤","常勤")</f>
        <v>常勤</v>
      </c>
      <c r="M67" s="433">
        <f>IF(L67="非常勤",K67/基本!$D$9,1)</f>
        <v>1</v>
      </c>
      <c r="N67" s="204" t="e">
        <f>IF(DAYS360(P67,メイン!$N$3)&lt;500,"新"," ")</f>
        <v>#VALUE!</v>
      </c>
      <c r="O67" s="293"/>
      <c r="P67" s="483" t="str">
        <f>IF(COUNTA(病棟!K65)&gt;=1,病棟!K65,"")</f>
        <v/>
      </c>
      <c r="R67" s="477">
        <f t="shared" si="4"/>
        <v>0</v>
      </c>
      <c r="S67" s="477">
        <f t="shared" si="5"/>
        <v>0</v>
      </c>
      <c r="T67" s="477">
        <f t="shared" si="6"/>
        <v>0</v>
      </c>
      <c r="U67" s="477">
        <f t="shared" si="7"/>
        <v>0</v>
      </c>
      <c r="V67" s="477">
        <f t="shared" si="8"/>
        <v>0</v>
      </c>
      <c r="W67" s="477">
        <f t="shared" si="9"/>
        <v>0</v>
      </c>
      <c r="X67" s="477">
        <f t="shared" si="10"/>
        <v>0</v>
      </c>
      <c r="Y67" s="477">
        <f t="shared" si="11"/>
        <v>0</v>
      </c>
      <c r="Z67" s="477">
        <f t="shared" si="12"/>
        <v>0</v>
      </c>
      <c r="AA67" s="477">
        <f t="shared" si="13"/>
        <v>0</v>
      </c>
      <c r="AB67" s="477">
        <f t="shared" si="14"/>
        <v>0</v>
      </c>
      <c r="AC67" s="477">
        <f t="shared" si="15"/>
        <v>0</v>
      </c>
      <c r="AD67" s="477">
        <f t="shared" si="16"/>
        <v>0</v>
      </c>
      <c r="AE67" s="477">
        <f t="shared" si="17"/>
        <v>0</v>
      </c>
      <c r="AF67" s="480">
        <f t="shared" si="18"/>
        <v>0</v>
      </c>
      <c r="AH67" s="469" t="str">
        <f t="shared" si="0"/>
        <v/>
      </c>
      <c r="AI67" s="469" t="str">
        <f t="shared" si="20"/>
        <v>助産師常勤</v>
      </c>
      <c r="AJ67" s="469">
        <f t="shared" si="1"/>
        <v>1</v>
      </c>
      <c r="AK67" s="469" t="str">
        <f t="shared" si="2"/>
        <v>助産師</v>
      </c>
      <c r="AL67" s="469" t="str">
        <f t="shared" si="3"/>
        <v>常勤</v>
      </c>
    </row>
    <row r="68" spans="1:38" ht="13.5" customHeight="1">
      <c r="A68" s="423" t="str">
        <f>IF(COUNTA(病棟!A66)&gt;=1,病棟!A66,"")</f>
        <v/>
      </c>
      <c r="B68" s="486" t="str">
        <f>IF(COUNTA(病棟!B66)&gt;=1,病棟!B66,"")</f>
        <v/>
      </c>
      <c r="C68" s="425" t="str">
        <f>IF(COUNTA(病棟!C66)&gt;=1,病棟!C66,"")</f>
        <v/>
      </c>
      <c r="D68" s="422" t="str">
        <f>IF(COUNTA(病棟!D66)&gt;=1,病棟!D66,"")</f>
        <v/>
      </c>
      <c r="E68" s="422" t="str">
        <f>IF(COUNTA(病棟!E66)&gt;=1,病棟!E66,"")</f>
        <v/>
      </c>
      <c r="F68" s="422" t="str">
        <f>IF(COUNTA(病棟!F66)&gt;=1,病棟!F66,"")</f>
        <v/>
      </c>
      <c r="G68" s="497" t="str">
        <f>IF(COUNTA(病棟!G66)&gt;=1,病棟!G66,"")</f>
        <v/>
      </c>
      <c r="H68" s="425" t="str">
        <f>IF(COUNTA(病棟!H66)&gt;=1,病棟!H66,"")</f>
        <v/>
      </c>
      <c r="I68" s="426" t="str">
        <f>IF(COUNTA(病棟!I66)&gt;=1,病棟!I66,"")</f>
        <v/>
      </c>
      <c r="J68" s="485" t="str">
        <f>IF(COUNTA(病棟!J66)&gt;=1,病棟!J66,"")</f>
        <v/>
      </c>
      <c r="K68" s="423" t="str">
        <f>IF(COUNTA(病棟!L66)&gt;=1,病棟!L66,"")</f>
        <v/>
      </c>
      <c r="L68" s="430" t="str">
        <f>IF(K68&lt;基本!$D$9,"非常勤","常勤")</f>
        <v>常勤</v>
      </c>
      <c r="M68" s="433">
        <f>IF(L68="非常勤",K68/基本!$D$9,1)</f>
        <v>1</v>
      </c>
      <c r="N68" s="204" t="e">
        <f>IF(DAYS360(P68,メイン!$N$3)&lt;500,"新"," ")</f>
        <v>#VALUE!</v>
      </c>
      <c r="O68" s="293"/>
      <c r="P68" s="483" t="str">
        <f>IF(COUNTA(病棟!K66)&gt;=1,病棟!K66,"")</f>
        <v/>
      </c>
      <c r="R68" s="477">
        <f t="shared" si="4"/>
        <v>0</v>
      </c>
      <c r="S68" s="477">
        <f t="shared" si="5"/>
        <v>0</v>
      </c>
      <c r="T68" s="477">
        <f t="shared" si="6"/>
        <v>0</v>
      </c>
      <c r="U68" s="477">
        <f t="shared" si="7"/>
        <v>0</v>
      </c>
      <c r="V68" s="477">
        <f t="shared" si="8"/>
        <v>0</v>
      </c>
      <c r="W68" s="477">
        <f t="shared" si="9"/>
        <v>0</v>
      </c>
      <c r="X68" s="477">
        <f t="shared" si="10"/>
        <v>0</v>
      </c>
      <c r="Y68" s="477">
        <f t="shared" si="11"/>
        <v>0</v>
      </c>
      <c r="Z68" s="477">
        <f t="shared" si="12"/>
        <v>0</v>
      </c>
      <c r="AA68" s="477">
        <f t="shared" si="13"/>
        <v>0</v>
      </c>
      <c r="AB68" s="477">
        <f t="shared" si="14"/>
        <v>0</v>
      </c>
      <c r="AC68" s="477">
        <f t="shared" si="15"/>
        <v>0</v>
      </c>
      <c r="AD68" s="477">
        <f t="shared" si="16"/>
        <v>0</v>
      </c>
      <c r="AE68" s="477">
        <f t="shared" si="17"/>
        <v>0</v>
      </c>
      <c r="AF68" s="480">
        <f t="shared" si="18"/>
        <v>0</v>
      </c>
      <c r="AH68" s="469" t="str">
        <f t="shared" si="0"/>
        <v/>
      </c>
      <c r="AI68" s="469" t="str">
        <f t="shared" si="20"/>
        <v>助産師常勤</v>
      </c>
      <c r="AJ68" s="469">
        <f t="shared" si="1"/>
        <v>1</v>
      </c>
      <c r="AK68" s="469" t="str">
        <f t="shared" si="2"/>
        <v>助産師</v>
      </c>
      <c r="AL68" s="469" t="str">
        <f t="shared" si="3"/>
        <v>常勤</v>
      </c>
    </row>
    <row r="69" spans="1:38" ht="13.5" customHeight="1">
      <c r="A69" s="423" t="str">
        <f>IF(COUNTA(病棟!A67)&gt;=1,病棟!A67,"")</f>
        <v/>
      </c>
      <c r="B69" s="486" t="str">
        <f>IF(COUNTA(病棟!B67)&gt;=1,病棟!B67,"")</f>
        <v/>
      </c>
      <c r="C69" s="425" t="str">
        <f>IF(COUNTA(病棟!C67)&gt;=1,病棟!C67,"")</f>
        <v/>
      </c>
      <c r="D69" s="422" t="str">
        <f>IF(COUNTA(病棟!D67)&gt;=1,病棟!D67,"")</f>
        <v/>
      </c>
      <c r="E69" s="422" t="str">
        <f>IF(COUNTA(病棟!E67)&gt;=1,病棟!E67,"")</f>
        <v/>
      </c>
      <c r="F69" s="422" t="str">
        <f>IF(COUNTA(病棟!F67)&gt;=1,病棟!F67,"")</f>
        <v/>
      </c>
      <c r="G69" s="497" t="str">
        <f>IF(COUNTA(病棟!G67)&gt;=1,病棟!G67,"")</f>
        <v/>
      </c>
      <c r="H69" s="425" t="str">
        <f>IF(COUNTA(病棟!H67)&gt;=1,病棟!H67,"")</f>
        <v/>
      </c>
      <c r="I69" s="426" t="str">
        <f>IF(COUNTA(病棟!I67)&gt;=1,病棟!I67,"")</f>
        <v/>
      </c>
      <c r="J69" s="485" t="str">
        <f>IF(COUNTA(病棟!J67)&gt;=1,病棟!J67,"")</f>
        <v/>
      </c>
      <c r="K69" s="423" t="str">
        <f>IF(COUNTA(病棟!L67)&gt;=1,病棟!L67,"")</f>
        <v/>
      </c>
      <c r="L69" s="430" t="str">
        <f>IF(K69&lt;基本!$D$9,"非常勤","常勤")</f>
        <v>常勤</v>
      </c>
      <c r="M69" s="433">
        <f>IF(L69="非常勤",K69/基本!$D$9,1)</f>
        <v>1</v>
      </c>
      <c r="N69" s="204" t="e">
        <f>IF(DAYS360(P69,メイン!$N$3)&lt;500,"新"," ")</f>
        <v>#VALUE!</v>
      </c>
      <c r="O69" s="293"/>
      <c r="P69" s="483" t="str">
        <f>IF(COUNTA(病棟!K67)&gt;=1,病棟!K67,"")</f>
        <v/>
      </c>
      <c r="R69" s="477">
        <f t="shared" si="4"/>
        <v>0</v>
      </c>
      <c r="S69" s="477">
        <f t="shared" si="5"/>
        <v>0</v>
      </c>
      <c r="T69" s="477">
        <f t="shared" si="6"/>
        <v>0</v>
      </c>
      <c r="U69" s="477">
        <f t="shared" si="7"/>
        <v>0</v>
      </c>
      <c r="V69" s="477">
        <f t="shared" si="8"/>
        <v>0</v>
      </c>
      <c r="W69" s="477">
        <f t="shared" si="9"/>
        <v>0</v>
      </c>
      <c r="X69" s="477">
        <f t="shared" si="10"/>
        <v>0</v>
      </c>
      <c r="Y69" s="477">
        <f t="shared" si="11"/>
        <v>0</v>
      </c>
      <c r="Z69" s="477">
        <f t="shared" si="12"/>
        <v>0</v>
      </c>
      <c r="AA69" s="477">
        <f t="shared" si="13"/>
        <v>0</v>
      </c>
      <c r="AB69" s="477">
        <f t="shared" si="14"/>
        <v>0</v>
      </c>
      <c r="AC69" s="477">
        <f t="shared" si="15"/>
        <v>0</v>
      </c>
      <c r="AD69" s="477">
        <f t="shared" si="16"/>
        <v>0</v>
      </c>
      <c r="AE69" s="477">
        <f t="shared" si="17"/>
        <v>0</v>
      </c>
      <c r="AF69" s="480">
        <f t="shared" si="18"/>
        <v>0</v>
      </c>
      <c r="AH69" s="469" t="str">
        <f t="shared" si="0"/>
        <v/>
      </c>
      <c r="AI69" s="469" t="str">
        <f t="shared" si="20"/>
        <v>助産師常勤</v>
      </c>
      <c r="AJ69" s="469">
        <f t="shared" si="1"/>
        <v>1</v>
      </c>
      <c r="AK69" s="469" t="str">
        <f t="shared" si="2"/>
        <v>助産師</v>
      </c>
      <c r="AL69" s="469" t="str">
        <f t="shared" si="3"/>
        <v>常勤</v>
      </c>
    </row>
    <row r="70" spans="1:38" ht="13.5" customHeight="1">
      <c r="A70" s="423" t="str">
        <f>IF(COUNTA(病棟!A68)&gt;=1,病棟!A68,"")</f>
        <v/>
      </c>
      <c r="B70" s="486" t="str">
        <f>IF(COUNTA(病棟!B68)&gt;=1,病棟!B68,"")</f>
        <v/>
      </c>
      <c r="C70" s="425" t="str">
        <f>IF(COUNTA(病棟!C68)&gt;=1,病棟!C68,"")</f>
        <v/>
      </c>
      <c r="D70" s="422" t="str">
        <f>IF(COUNTA(病棟!D68)&gt;=1,病棟!D68,"")</f>
        <v/>
      </c>
      <c r="E70" s="422" t="str">
        <f>IF(COUNTA(病棟!E68)&gt;=1,病棟!E68,"")</f>
        <v/>
      </c>
      <c r="F70" s="422" t="str">
        <f>IF(COUNTA(病棟!F68)&gt;=1,病棟!F68,"")</f>
        <v/>
      </c>
      <c r="G70" s="497" t="str">
        <f>IF(COUNTA(病棟!G68)&gt;=1,病棟!G68,"")</f>
        <v/>
      </c>
      <c r="H70" s="425" t="str">
        <f>IF(COUNTA(病棟!H68)&gt;=1,病棟!H68,"")</f>
        <v/>
      </c>
      <c r="I70" s="426" t="str">
        <f>IF(COUNTA(病棟!I68)&gt;=1,病棟!I68,"")</f>
        <v/>
      </c>
      <c r="J70" s="485" t="str">
        <f>IF(COUNTA(病棟!J68)&gt;=1,病棟!J68,"")</f>
        <v/>
      </c>
      <c r="K70" s="423" t="str">
        <f>IF(COUNTA(病棟!L68)&gt;=1,病棟!L68,"")</f>
        <v/>
      </c>
      <c r="L70" s="430" t="str">
        <f>IF(K70&lt;基本!$D$9,"非常勤","常勤")</f>
        <v>常勤</v>
      </c>
      <c r="M70" s="433">
        <f>IF(L70="非常勤",K70/基本!$D$9,1)</f>
        <v>1</v>
      </c>
      <c r="N70" s="204" t="e">
        <f>IF(DAYS360(P70,メイン!$N$3)&lt;500,"新"," ")</f>
        <v>#VALUE!</v>
      </c>
      <c r="O70" s="293"/>
      <c r="P70" s="483" t="str">
        <f>IF(COUNTA(病棟!K68)&gt;=1,病棟!K68,"")</f>
        <v/>
      </c>
      <c r="R70" s="477">
        <f t="shared" si="4"/>
        <v>0</v>
      </c>
      <c r="S70" s="477">
        <f t="shared" si="5"/>
        <v>0</v>
      </c>
      <c r="T70" s="477">
        <f t="shared" si="6"/>
        <v>0</v>
      </c>
      <c r="U70" s="477">
        <f t="shared" si="7"/>
        <v>0</v>
      </c>
      <c r="V70" s="477">
        <f t="shared" si="8"/>
        <v>0</v>
      </c>
      <c r="W70" s="477">
        <f t="shared" si="9"/>
        <v>0</v>
      </c>
      <c r="X70" s="477">
        <f t="shared" si="10"/>
        <v>0</v>
      </c>
      <c r="Y70" s="477">
        <f t="shared" si="11"/>
        <v>0</v>
      </c>
      <c r="Z70" s="477">
        <f t="shared" si="12"/>
        <v>0</v>
      </c>
      <c r="AA70" s="477">
        <f t="shared" si="13"/>
        <v>0</v>
      </c>
      <c r="AB70" s="477">
        <f t="shared" si="14"/>
        <v>0</v>
      </c>
      <c r="AC70" s="477">
        <f t="shared" si="15"/>
        <v>0</v>
      </c>
      <c r="AD70" s="477">
        <f t="shared" si="16"/>
        <v>0</v>
      </c>
      <c r="AE70" s="477">
        <f t="shared" si="17"/>
        <v>0</v>
      </c>
      <c r="AF70" s="480">
        <f t="shared" si="18"/>
        <v>0</v>
      </c>
      <c r="AH70" s="469" t="str">
        <f t="shared" ref="AH70:AH133" si="21">A70</f>
        <v/>
      </c>
      <c r="AI70" s="469" t="str">
        <f t="shared" si="20"/>
        <v>助産師常勤</v>
      </c>
      <c r="AJ70" s="469">
        <f t="shared" ref="AJ70:AJ133" si="22">M70</f>
        <v>1</v>
      </c>
      <c r="AK70" s="469" t="str">
        <f t="shared" ref="AK70:AK133" si="23">IF(COUNTA(C70)=1,"助産師",IF(COUNTA(E70)=1,"看護師",IF(COUNTA(F70)=1,"准看護師",IF(COUNTA(G70)=1,"看護補助者",""))))</f>
        <v>助産師</v>
      </c>
      <c r="AL70" s="469" t="str">
        <f t="shared" ref="AL70:AL133" si="24">IF(L70="常勤","常勤",IF(M70&gt;0,"非常勤",""))</f>
        <v>常勤</v>
      </c>
    </row>
    <row r="71" spans="1:38" ht="13.5" customHeight="1">
      <c r="A71" s="423" t="str">
        <f>IF(COUNTA(病棟!A69)&gt;=1,病棟!A69,"")</f>
        <v/>
      </c>
      <c r="B71" s="486" t="str">
        <f>IF(COUNTA(病棟!B69)&gt;=1,病棟!B69,"")</f>
        <v/>
      </c>
      <c r="C71" s="425" t="str">
        <f>IF(COUNTA(病棟!C69)&gt;=1,病棟!C69,"")</f>
        <v/>
      </c>
      <c r="D71" s="422" t="str">
        <f>IF(COUNTA(病棟!D69)&gt;=1,病棟!D69,"")</f>
        <v/>
      </c>
      <c r="E71" s="422" t="str">
        <f>IF(COUNTA(病棟!E69)&gt;=1,病棟!E69,"")</f>
        <v/>
      </c>
      <c r="F71" s="422" t="str">
        <f>IF(COUNTA(病棟!F69)&gt;=1,病棟!F69,"")</f>
        <v/>
      </c>
      <c r="G71" s="497" t="str">
        <f>IF(COUNTA(病棟!G69)&gt;=1,病棟!G69,"")</f>
        <v/>
      </c>
      <c r="H71" s="425" t="str">
        <f>IF(COUNTA(病棟!H69)&gt;=1,病棟!H69,"")</f>
        <v/>
      </c>
      <c r="I71" s="426" t="str">
        <f>IF(COUNTA(病棟!I69)&gt;=1,病棟!I69,"")</f>
        <v/>
      </c>
      <c r="J71" s="485" t="str">
        <f>IF(COUNTA(病棟!J69)&gt;=1,病棟!J69,"")</f>
        <v/>
      </c>
      <c r="K71" s="423" t="str">
        <f>IF(COUNTA(病棟!L69)&gt;=1,病棟!L69,"")</f>
        <v/>
      </c>
      <c r="L71" s="430" t="str">
        <f>IF(K71&lt;基本!$D$9,"非常勤","常勤")</f>
        <v>常勤</v>
      </c>
      <c r="M71" s="433">
        <f>IF(L71="非常勤",K71/基本!$D$9,1)</f>
        <v>1</v>
      </c>
      <c r="N71" s="204" t="e">
        <f>IF(DAYS360(P71,メイン!$N$3)&lt;500,"新"," ")</f>
        <v>#VALUE!</v>
      </c>
      <c r="O71" s="293"/>
      <c r="P71" s="483" t="str">
        <f>IF(COUNTA(病棟!K69)&gt;=1,病棟!K69,"")</f>
        <v/>
      </c>
      <c r="R71" s="477">
        <f t="shared" ref="R71:R134" si="25">IF(AND(COUNTBLANK($C71)=0,$L71="常勤"),1,0)</f>
        <v>0</v>
      </c>
      <c r="S71" s="477">
        <f t="shared" ref="S71:S134" si="26">IF(T71&gt;0,1,0)</f>
        <v>0</v>
      </c>
      <c r="T71" s="477">
        <f t="shared" ref="T71:T134" si="27">IF(AND(COUNTBLANK($C71)=0,$L71="非常勤"),M71,0)</f>
        <v>0</v>
      </c>
      <c r="U71" s="477">
        <f t="shared" ref="U71:U134" si="28">IF(AND(COUNTBLANK($D71)=0,$L71="常勤"),1,0)</f>
        <v>0</v>
      </c>
      <c r="V71" s="477">
        <f t="shared" ref="V71:V134" si="29">IF(W71&gt;0,1,0)</f>
        <v>0</v>
      </c>
      <c r="W71" s="477">
        <f t="shared" ref="W71:W134" si="30">IF(AND(COUNTBLANK($D71)=0,$L71="非常勤"),M71,0)</f>
        <v>0</v>
      </c>
      <c r="X71" s="477">
        <f t="shared" ref="X71:X134" si="31">IF(AND(COUNTBLANK($E71)=0,$L71="常勤"),1,0)</f>
        <v>0</v>
      </c>
      <c r="Y71" s="477">
        <f t="shared" ref="Y71:Y134" si="32">IF(Z71&gt;0,1,0)</f>
        <v>0</v>
      </c>
      <c r="Z71" s="477">
        <f t="shared" ref="Z71:Z134" si="33">IF(AND(COUNTBLANK($E71)=0,$L71="非常勤"),M71,0)</f>
        <v>0</v>
      </c>
      <c r="AA71" s="477">
        <f t="shared" ref="AA71:AA134" si="34">IF(AND(COUNTBLANK($F71)=0,$L71="常勤"),1,0)</f>
        <v>0</v>
      </c>
      <c r="AB71" s="477">
        <f t="shared" ref="AB71:AB134" si="35">IF(AC71&gt;0,1,0)</f>
        <v>0</v>
      </c>
      <c r="AC71" s="477">
        <f t="shared" ref="AC71:AC134" si="36">IF(AND(COUNTBLANK($F71)=0,$L71="非常勤"),M71,0)</f>
        <v>0</v>
      </c>
      <c r="AD71" s="477">
        <f t="shared" ref="AD71:AD134" si="37">IF(AND(COUNTBLANK($G71)=0,$L71="常勤"),1,0)</f>
        <v>0</v>
      </c>
      <c r="AE71" s="477">
        <f t="shared" ref="AE71:AE134" si="38">IF(AF71&gt;0,1,0)</f>
        <v>0</v>
      </c>
      <c r="AF71" s="480">
        <f t="shared" ref="AF71:AF134" si="39">IF(AND(COUNTBLANK($G71)=0,$L71="非常勤"),M71,0)</f>
        <v>0</v>
      </c>
      <c r="AH71" s="469" t="str">
        <f t="shared" si="21"/>
        <v/>
      </c>
      <c r="AI71" s="469" t="str">
        <f t="shared" si="20"/>
        <v>助産師常勤</v>
      </c>
      <c r="AJ71" s="469">
        <f t="shared" si="22"/>
        <v>1</v>
      </c>
      <c r="AK71" s="469" t="str">
        <f t="shared" si="23"/>
        <v>助産師</v>
      </c>
      <c r="AL71" s="469" t="str">
        <f t="shared" si="24"/>
        <v>常勤</v>
      </c>
    </row>
    <row r="72" spans="1:38" ht="13.5" customHeight="1">
      <c r="A72" s="423" t="str">
        <f>IF(COUNTA(病棟!A70)&gt;=1,病棟!A70,"")</f>
        <v/>
      </c>
      <c r="B72" s="486" t="str">
        <f>IF(COUNTA(病棟!B70)&gt;=1,病棟!B70,"")</f>
        <v/>
      </c>
      <c r="C72" s="425" t="str">
        <f>IF(COUNTA(病棟!C70)&gt;=1,病棟!C70,"")</f>
        <v/>
      </c>
      <c r="D72" s="422" t="str">
        <f>IF(COUNTA(病棟!D70)&gt;=1,病棟!D70,"")</f>
        <v/>
      </c>
      <c r="E72" s="422" t="str">
        <f>IF(COUNTA(病棟!E70)&gt;=1,病棟!E70,"")</f>
        <v/>
      </c>
      <c r="F72" s="422" t="str">
        <f>IF(COUNTA(病棟!F70)&gt;=1,病棟!F70,"")</f>
        <v/>
      </c>
      <c r="G72" s="497" t="str">
        <f>IF(COUNTA(病棟!G70)&gt;=1,病棟!G70,"")</f>
        <v/>
      </c>
      <c r="H72" s="425" t="str">
        <f>IF(COUNTA(病棟!H70)&gt;=1,病棟!H70,"")</f>
        <v/>
      </c>
      <c r="I72" s="426" t="str">
        <f>IF(COUNTA(病棟!I70)&gt;=1,病棟!I70,"")</f>
        <v/>
      </c>
      <c r="J72" s="485" t="str">
        <f>IF(COUNTA(病棟!J70)&gt;=1,病棟!J70,"")</f>
        <v/>
      </c>
      <c r="K72" s="423" t="str">
        <f>IF(COUNTA(病棟!L70)&gt;=1,病棟!L70,"")</f>
        <v/>
      </c>
      <c r="L72" s="430" t="str">
        <f>IF(K72&lt;基本!$D$9,"非常勤","常勤")</f>
        <v>常勤</v>
      </c>
      <c r="M72" s="433">
        <f>IF(L72="非常勤",K72/基本!$D$9,1)</f>
        <v>1</v>
      </c>
      <c r="N72" s="204" t="e">
        <f>IF(DAYS360(P72,メイン!$N$3)&lt;500,"新"," ")</f>
        <v>#VALUE!</v>
      </c>
      <c r="O72" s="293"/>
      <c r="P72" s="483" t="str">
        <f>IF(COUNTA(病棟!K70)&gt;=1,病棟!K70,"")</f>
        <v/>
      </c>
      <c r="R72" s="477">
        <f t="shared" si="25"/>
        <v>0</v>
      </c>
      <c r="S72" s="477">
        <f t="shared" si="26"/>
        <v>0</v>
      </c>
      <c r="T72" s="477">
        <f t="shared" si="27"/>
        <v>0</v>
      </c>
      <c r="U72" s="477">
        <f t="shared" si="28"/>
        <v>0</v>
      </c>
      <c r="V72" s="477">
        <f t="shared" si="29"/>
        <v>0</v>
      </c>
      <c r="W72" s="477">
        <f t="shared" si="30"/>
        <v>0</v>
      </c>
      <c r="X72" s="477">
        <f t="shared" si="31"/>
        <v>0</v>
      </c>
      <c r="Y72" s="477">
        <f t="shared" si="32"/>
        <v>0</v>
      </c>
      <c r="Z72" s="477">
        <f t="shared" si="33"/>
        <v>0</v>
      </c>
      <c r="AA72" s="477">
        <f t="shared" si="34"/>
        <v>0</v>
      </c>
      <c r="AB72" s="477">
        <f t="shared" si="35"/>
        <v>0</v>
      </c>
      <c r="AC72" s="477">
        <f t="shared" si="36"/>
        <v>0</v>
      </c>
      <c r="AD72" s="477">
        <f t="shared" si="37"/>
        <v>0</v>
      </c>
      <c r="AE72" s="477">
        <f t="shared" si="38"/>
        <v>0</v>
      </c>
      <c r="AF72" s="480">
        <f t="shared" si="39"/>
        <v>0</v>
      </c>
      <c r="AH72" s="469" t="str">
        <f t="shared" si="21"/>
        <v/>
      </c>
      <c r="AI72" s="469" t="str">
        <f t="shared" si="20"/>
        <v>助産師常勤</v>
      </c>
      <c r="AJ72" s="469">
        <f t="shared" si="22"/>
        <v>1</v>
      </c>
      <c r="AK72" s="469" t="str">
        <f t="shared" si="23"/>
        <v>助産師</v>
      </c>
      <c r="AL72" s="469" t="str">
        <f t="shared" si="24"/>
        <v>常勤</v>
      </c>
    </row>
    <row r="73" spans="1:38" ht="13.5" customHeight="1">
      <c r="A73" s="423" t="str">
        <f>IF(COUNTA(病棟!A71)&gt;=1,病棟!A71,"")</f>
        <v/>
      </c>
      <c r="B73" s="486" t="str">
        <f>IF(COUNTA(病棟!B71)&gt;=1,病棟!B71,"")</f>
        <v/>
      </c>
      <c r="C73" s="425" t="str">
        <f>IF(COUNTA(病棟!C71)&gt;=1,病棟!C71,"")</f>
        <v/>
      </c>
      <c r="D73" s="422" t="str">
        <f>IF(COUNTA(病棟!D71)&gt;=1,病棟!D71,"")</f>
        <v/>
      </c>
      <c r="E73" s="422" t="str">
        <f>IF(COUNTA(病棟!E71)&gt;=1,病棟!E71,"")</f>
        <v/>
      </c>
      <c r="F73" s="422" t="str">
        <f>IF(COUNTA(病棟!F71)&gt;=1,病棟!F71,"")</f>
        <v/>
      </c>
      <c r="G73" s="497" t="str">
        <f>IF(COUNTA(病棟!G71)&gt;=1,病棟!G71,"")</f>
        <v/>
      </c>
      <c r="H73" s="425" t="str">
        <f>IF(COUNTA(病棟!H71)&gt;=1,病棟!H71,"")</f>
        <v/>
      </c>
      <c r="I73" s="426" t="str">
        <f>IF(COUNTA(病棟!I71)&gt;=1,病棟!I71,"")</f>
        <v/>
      </c>
      <c r="J73" s="485" t="str">
        <f>IF(COUNTA(病棟!J71)&gt;=1,病棟!J71,"")</f>
        <v/>
      </c>
      <c r="K73" s="423" t="str">
        <f>IF(COUNTA(病棟!L71)&gt;=1,病棟!L71,"")</f>
        <v/>
      </c>
      <c r="L73" s="430" t="str">
        <f>IF(K73&lt;基本!$D$9,"非常勤","常勤")</f>
        <v>常勤</v>
      </c>
      <c r="M73" s="433">
        <f>IF(L73="非常勤",K73/基本!$D$9,1)</f>
        <v>1</v>
      </c>
      <c r="N73" s="204" t="e">
        <f>IF(DAYS360(P73,メイン!$N$3)&lt;500,"新"," ")</f>
        <v>#VALUE!</v>
      </c>
      <c r="O73" s="293"/>
      <c r="P73" s="483" t="str">
        <f>IF(COUNTA(病棟!K71)&gt;=1,病棟!K71,"")</f>
        <v/>
      </c>
      <c r="R73" s="477">
        <f t="shared" si="25"/>
        <v>0</v>
      </c>
      <c r="S73" s="477">
        <f t="shared" si="26"/>
        <v>0</v>
      </c>
      <c r="T73" s="477">
        <f t="shared" si="27"/>
        <v>0</v>
      </c>
      <c r="U73" s="477">
        <f t="shared" si="28"/>
        <v>0</v>
      </c>
      <c r="V73" s="477">
        <f t="shared" si="29"/>
        <v>0</v>
      </c>
      <c r="W73" s="477">
        <f t="shared" si="30"/>
        <v>0</v>
      </c>
      <c r="X73" s="477">
        <f t="shared" si="31"/>
        <v>0</v>
      </c>
      <c r="Y73" s="477">
        <f t="shared" si="32"/>
        <v>0</v>
      </c>
      <c r="Z73" s="477">
        <f t="shared" si="33"/>
        <v>0</v>
      </c>
      <c r="AA73" s="477">
        <f t="shared" si="34"/>
        <v>0</v>
      </c>
      <c r="AB73" s="477">
        <f t="shared" si="35"/>
        <v>0</v>
      </c>
      <c r="AC73" s="477">
        <f t="shared" si="36"/>
        <v>0</v>
      </c>
      <c r="AD73" s="477">
        <f t="shared" si="37"/>
        <v>0</v>
      </c>
      <c r="AE73" s="477">
        <f t="shared" si="38"/>
        <v>0</v>
      </c>
      <c r="AF73" s="480">
        <f t="shared" si="39"/>
        <v>0</v>
      </c>
      <c r="AH73" s="469" t="str">
        <f t="shared" si="21"/>
        <v/>
      </c>
      <c r="AI73" s="469" t="str">
        <f t="shared" si="20"/>
        <v>助産師常勤</v>
      </c>
      <c r="AJ73" s="469">
        <f t="shared" si="22"/>
        <v>1</v>
      </c>
      <c r="AK73" s="469" t="str">
        <f t="shared" si="23"/>
        <v>助産師</v>
      </c>
      <c r="AL73" s="469" t="str">
        <f t="shared" si="24"/>
        <v>常勤</v>
      </c>
    </row>
    <row r="74" spans="1:38" ht="13.5" customHeight="1">
      <c r="A74" s="423" t="str">
        <f>IF(COUNTA(病棟!A72)&gt;=1,病棟!A72,"")</f>
        <v/>
      </c>
      <c r="B74" s="486" t="str">
        <f>IF(COUNTA(病棟!B72)&gt;=1,病棟!B72,"")</f>
        <v/>
      </c>
      <c r="C74" s="425" t="str">
        <f>IF(COUNTA(病棟!C72)&gt;=1,病棟!C72,"")</f>
        <v/>
      </c>
      <c r="D74" s="422" t="str">
        <f>IF(COUNTA(病棟!D72)&gt;=1,病棟!D72,"")</f>
        <v/>
      </c>
      <c r="E74" s="422" t="str">
        <f>IF(COUNTA(病棟!E72)&gt;=1,病棟!E72,"")</f>
        <v/>
      </c>
      <c r="F74" s="422" t="str">
        <f>IF(COUNTA(病棟!F72)&gt;=1,病棟!F72,"")</f>
        <v/>
      </c>
      <c r="G74" s="497" t="str">
        <f>IF(COUNTA(病棟!G72)&gt;=1,病棟!G72,"")</f>
        <v/>
      </c>
      <c r="H74" s="425" t="str">
        <f>IF(COUNTA(病棟!H72)&gt;=1,病棟!H72,"")</f>
        <v/>
      </c>
      <c r="I74" s="426" t="str">
        <f>IF(COUNTA(病棟!I72)&gt;=1,病棟!I72,"")</f>
        <v/>
      </c>
      <c r="J74" s="485" t="str">
        <f>IF(COUNTA(病棟!J72)&gt;=1,病棟!J72,"")</f>
        <v/>
      </c>
      <c r="K74" s="423" t="str">
        <f>IF(COUNTA(病棟!L72)&gt;=1,病棟!L72,"")</f>
        <v/>
      </c>
      <c r="L74" s="430" t="str">
        <f>IF(K74&lt;基本!$D$9,"非常勤","常勤")</f>
        <v>常勤</v>
      </c>
      <c r="M74" s="433">
        <f>IF(L74="非常勤",K74/基本!$D$9,1)</f>
        <v>1</v>
      </c>
      <c r="N74" s="204" t="e">
        <f>IF(DAYS360(P74,メイン!$N$3)&lt;500,"新"," ")</f>
        <v>#VALUE!</v>
      </c>
      <c r="O74" s="293"/>
      <c r="P74" s="483" t="str">
        <f>IF(COUNTA(病棟!K72)&gt;=1,病棟!K72,"")</f>
        <v/>
      </c>
      <c r="R74" s="477">
        <f t="shared" si="25"/>
        <v>0</v>
      </c>
      <c r="S74" s="477">
        <f t="shared" si="26"/>
        <v>0</v>
      </c>
      <c r="T74" s="477">
        <f t="shared" si="27"/>
        <v>0</v>
      </c>
      <c r="U74" s="477">
        <f t="shared" si="28"/>
        <v>0</v>
      </c>
      <c r="V74" s="477">
        <f t="shared" si="29"/>
        <v>0</v>
      </c>
      <c r="W74" s="477">
        <f t="shared" si="30"/>
        <v>0</v>
      </c>
      <c r="X74" s="477">
        <f t="shared" si="31"/>
        <v>0</v>
      </c>
      <c r="Y74" s="477">
        <f t="shared" si="32"/>
        <v>0</v>
      </c>
      <c r="Z74" s="477">
        <f t="shared" si="33"/>
        <v>0</v>
      </c>
      <c r="AA74" s="477">
        <f t="shared" si="34"/>
        <v>0</v>
      </c>
      <c r="AB74" s="477">
        <f t="shared" si="35"/>
        <v>0</v>
      </c>
      <c r="AC74" s="477">
        <f t="shared" si="36"/>
        <v>0</v>
      </c>
      <c r="AD74" s="477">
        <f t="shared" si="37"/>
        <v>0</v>
      </c>
      <c r="AE74" s="477">
        <f t="shared" si="38"/>
        <v>0</v>
      </c>
      <c r="AF74" s="480">
        <f t="shared" si="39"/>
        <v>0</v>
      </c>
      <c r="AH74" s="469" t="str">
        <f t="shared" si="21"/>
        <v/>
      </c>
      <c r="AI74" s="469" t="str">
        <f t="shared" si="20"/>
        <v>助産師常勤</v>
      </c>
      <c r="AJ74" s="469">
        <f t="shared" si="22"/>
        <v>1</v>
      </c>
      <c r="AK74" s="469" t="str">
        <f t="shared" si="23"/>
        <v>助産師</v>
      </c>
      <c r="AL74" s="469" t="str">
        <f t="shared" si="24"/>
        <v>常勤</v>
      </c>
    </row>
    <row r="75" spans="1:38" ht="13.5" customHeight="1">
      <c r="A75" s="423" t="str">
        <f>IF(COUNTA(病棟!A73)&gt;=1,病棟!A73,"")</f>
        <v/>
      </c>
      <c r="B75" s="486" t="str">
        <f>IF(COUNTA(病棟!B73)&gt;=1,病棟!B73,"")</f>
        <v/>
      </c>
      <c r="C75" s="425" t="str">
        <f>IF(COUNTA(病棟!C73)&gt;=1,病棟!C73,"")</f>
        <v/>
      </c>
      <c r="D75" s="422" t="str">
        <f>IF(COUNTA(病棟!D73)&gt;=1,病棟!D73,"")</f>
        <v/>
      </c>
      <c r="E75" s="422" t="str">
        <f>IF(COUNTA(病棟!E73)&gt;=1,病棟!E73,"")</f>
        <v/>
      </c>
      <c r="F75" s="422" t="str">
        <f>IF(COUNTA(病棟!F73)&gt;=1,病棟!F73,"")</f>
        <v/>
      </c>
      <c r="G75" s="497" t="str">
        <f>IF(COUNTA(病棟!G73)&gt;=1,病棟!G73,"")</f>
        <v/>
      </c>
      <c r="H75" s="425" t="str">
        <f>IF(COUNTA(病棟!H73)&gt;=1,病棟!H73,"")</f>
        <v/>
      </c>
      <c r="I75" s="426" t="str">
        <f>IF(COUNTA(病棟!I73)&gt;=1,病棟!I73,"")</f>
        <v/>
      </c>
      <c r="J75" s="485" t="str">
        <f>IF(COUNTA(病棟!J73)&gt;=1,病棟!J73,"")</f>
        <v/>
      </c>
      <c r="K75" s="423" t="str">
        <f>IF(COUNTA(病棟!L73)&gt;=1,病棟!L73,"")</f>
        <v/>
      </c>
      <c r="L75" s="430" t="str">
        <f>IF(K75&lt;基本!$D$9,"非常勤","常勤")</f>
        <v>常勤</v>
      </c>
      <c r="M75" s="433">
        <f>IF(L75="非常勤",K75/基本!$D$9,1)</f>
        <v>1</v>
      </c>
      <c r="N75" s="204" t="e">
        <f>IF(DAYS360(P75,メイン!$N$3)&lt;500,"新"," ")</f>
        <v>#VALUE!</v>
      </c>
      <c r="O75" s="293"/>
      <c r="P75" s="483" t="str">
        <f>IF(COUNTA(病棟!K73)&gt;=1,病棟!K73,"")</f>
        <v/>
      </c>
      <c r="R75" s="477">
        <f t="shared" si="25"/>
        <v>0</v>
      </c>
      <c r="S75" s="477">
        <f t="shared" si="26"/>
        <v>0</v>
      </c>
      <c r="T75" s="477">
        <f t="shared" si="27"/>
        <v>0</v>
      </c>
      <c r="U75" s="477">
        <f t="shared" si="28"/>
        <v>0</v>
      </c>
      <c r="V75" s="477">
        <f t="shared" si="29"/>
        <v>0</v>
      </c>
      <c r="W75" s="477">
        <f t="shared" si="30"/>
        <v>0</v>
      </c>
      <c r="X75" s="477">
        <f t="shared" si="31"/>
        <v>0</v>
      </c>
      <c r="Y75" s="477">
        <f t="shared" si="32"/>
        <v>0</v>
      </c>
      <c r="Z75" s="477">
        <f t="shared" si="33"/>
        <v>0</v>
      </c>
      <c r="AA75" s="477">
        <f t="shared" si="34"/>
        <v>0</v>
      </c>
      <c r="AB75" s="477">
        <f t="shared" si="35"/>
        <v>0</v>
      </c>
      <c r="AC75" s="477">
        <f t="shared" si="36"/>
        <v>0</v>
      </c>
      <c r="AD75" s="477">
        <f t="shared" si="37"/>
        <v>0</v>
      </c>
      <c r="AE75" s="477">
        <f t="shared" si="38"/>
        <v>0</v>
      </c>
      <c r="AF75" s="480">
        <f t="shared" si="39"/>
        <v>0</v>
      </c>
      <c r="AH75" s="469" t="str">
        <f t="shared" si="21"/>
        <v/>
      </c>
      <c r="AI75" s="469" t="str">
        <f t="shared" si="20"/>
        <v>助産師常勤</v>
      </c>
      <c r="AJ75" s="469">
        <f t="shared" si="22"/>
        <v>1</v>
      </c>
      <c r="AK75" s="469" t="str">
        <f t="shared" si="23"/>
        <v>助産師</v>
      </c>
      <c r="AL75" s="469" t="str">
        <f t="shared" si="24"/>
        <v>常勤</v>
      </c>
    </row>
    <row r="76" spans="1:38" ht="13.5" customHeight="1">
      <c r="A76" s="423" t="str">
        <f>IF(COUNTA(病棟!A74)&gt;=1,病棟!A74,"")</f>
        <v/>
      </c>
      <c r="B76" s="486" t="str">
        <f>IF(COUNTA(病棟!B74)&gt;=1,病棟!B74,"")</f>
        <v/>
      </c>
      <c r="C76" s="425" t="str">
        <f>IF(COUNTA(病棟!C74)&gt;=1,病棟!C74,"")</f>
        <v/>
      </c>
      <c r="D76" s="422" t="str">
        <f>IF(COUNTA(病棟!D74)&gt;=1,病棟!D74,"")</f>
        <v/>
      </c>
      <c r="E76" s="422" t="str">
        <f>IF(COUNTA(病棟!E74)&gt;=1,病棟!E74,"")</f>
        <v/>
      </c>
      <c r="F76" s="422" t="str">
        <f>IF(COUNTA(病棟!F74)&gt;=1,病棟!F74,"")</f>
        <v/>
      </c>
      <c r="G76" s="497" t="str">
        <f>IF(COUNTA(病棟!G74)&gt;=1,病棟!G74,"")</f>
        <v/>
      </c>
      <c r="H76" s="425" t="str">
        <f>IF(COUNTA(病棟!H74)&gt;=1,病棟!H74,"")</f>
        <v/>
      </c>
      <c r="I76" s="426" t="str">
        <f>IF(COUNTA(病棟!I74)&gt;=1,病棟!I74,"")</f>
        <v/>
      </c>
      <c r="J76" s="485" t="str">
        <f>IF(COUNTA(病棟!J74)&gt;=1,病棟!J74,"")</f>
        <v/>
      </c>
      <c r="K76" s="423" t="str">
        <f>IF(COUNTA(病棟!L74)&gt;=1,病棟!L74,"")</f>
        <v/>
      </c>
      <c r="L76" s="430" t="str">
        <f>IF(K76&lt;基本!$D$9,"非常勤","常勤")</f>
        <v>常勤</v>
      </c>
      <c r="M76" s="433">
        <f>IF(L76="非常勤",K76/基本!$D$9,1)</f>
        <v>1</v>
      </c>
      <c r="N76" s="204" t="e">
        <f>IF(DAYS360(P76,メイン!$N$3)&lt;500,"新"," ")</f>
        <v>#VALUE!</v>
      </c>
      <c r="O76" s="293"/>
      <c r="P76" s="483" t="str">
        <f>IF(COUNTA(病棟!K74)&gt;=1,病棟!K74,"")</f>
        <v/>
      </c>
      <c r="R76" s="477">
        <f t="shared" si="25"/>
        <v>0</v>
      </c>
      <c r="S76" s="477">
        <f t="shared" si="26"/>
        <v>0</v>
      </c>
      <c r="T76" s="477">
        <f t="shared" si="27"/>
        <v>0</v>
      </c>
      <c r="U76" s="477">
        <f t="shared" si="28"/>
        <v>0</v>
      </c>
      <c r="V76" s="477">
        <f t="shared" si="29"/>
        <v>0</v>
      </c>
      <c r="W76" s="477">
        <f t="shared" si="30"/>
        <v>0</v>
      </c>
      <c r="X76" s="477">
        <f t="shared" si="31"/>
        <v>0</v>
      </c>
      <c r="Y76" s="477">
        <f t="shared" si="32"/>
        <v>0</v>
      </c>
      <c r="Z76" s="477">
        <f t="shared" si="33"/>
        <v>0</v>
      </c>
      <c r="AA76" s="477">
        <f t="shared" si="34"/>
        <v>0</v>
      </c>
      <c r="AB76" s="477">
        <f t="shared" si="35"/>
        <v>0</v>
      </c>
      <c r="AC76" s="477">
        <f t="shared" si="36"/>
        <v>0</v>
      </c>
      <c r="AD76" s="477">
        <f t="shared" si="37"/>
        <v>0</v>
      </c>
      <c r="AE76" s="477">
        <f t="shared" si="38"/>
        <v>0</v>
      </c>
      <c r="AF76" s="480">
        <f t="shared" si="39"/>
        <v>0</v>
      </c>
      <c r="AH76" s="469" t="str">
        <f t="shared" si="21"/>
        <v/>
      </c>
      <c r="AI76" s="469" t="str">
        <f t="shared" si="20"/>
        <v>助産師常勤</v>
      </c>
      <c r="AJ76" s="469">
        <f t="shared" si="22"/>
        <v>1</v>
      </c>
      <c r="AK76" s="469" t="str">
        <f t="shared" si="23"/>
        <v>助産師</v>
      </c>
      <c r="AL76" s="469" t="str">
        <f t="shared" si="24"/>
        <v>常勤</v>
      </c>
    </row>
    <row r="77" spans="1:38" ht="13.5" customHeight="1">
      <c r="A77" s="423" t="str">
        <f>IF(COUNTA(病棟!A75)&gt;=1,病棟!A75,"")</f>
        <v/>
      </c>
      <c r="B77" s="486" t="str">
        <f>IF(COUNTA(病棟!B75)&gt;=1,病棟!B75,"")</f>
        <v/>
      </c>
      <c r="C77" s="425" t="str">
        <f>IF(COUNTA(病棟!C75)&gt;=1,病棟!C75,"")</f>
        <v/>
      </c>
      <c r="D77" s="422" t="str">
        <f>IF(COUNTA(病棟!D75)&gt;=1,病棟!D75,"")</f>
        <v/>
      </c>
      <c r="E77" s="422" t="str">
        <f>IF(COUNTA(病棟!E75)&gt;=1,病棟!E75,"")</f>
        <v/>
      </c>
      <c r="F77" s="422" t="str">
        <f>IF(COUNTA(病棟!F75)&gt;=1,病棟!F75,"")</f>
        <v/>
      </c>
      <c r="G77" s="497" t="str">
        <f>IF(COUNTA(病棟!G75)&gt;=1,病棟!G75,"")</f>
        <v/>
      </c>
      <c r="H77" s="425" t="str">
        <f>IF(COUNTA(病棟!H75)&gt;=1,病棟!H75,"")</f>
        <v/>
      </c>
      <c r="I77" s="426" t="str">
        <f>IF(COUNTA(病棟!I75)&gt;=1,病棟!I75,"")</f>
        <v/>
      </c>
      <c r="J77" s="485" t="str">
        <f>IF(COUNTA(病棟!J75)&gt;=1,病棟!J75,"")</f>
        <v/>
      </c>
      <c r="K77" s="423" t="str">
        <f>IF(COUNTA(病棟!L75)&gt;=1,病棟!L75,"")</f>
        <v/>
      </c>
      <c r="L77" s="430" t="str">
        <f>IF(K77&lt;基本!$D$9,"非常勤","常勤")</f>
        <v>常勤</v>
      </c>
      <c r="M77" s="433">
        <f>IF(L77="非常勤",K77/基本!$D$9,1)</f>
        <v>1</v>
      </c>
      <c r="N77" s="204" t="e">
        <f>IF(DAYS360(P77,メイン!$N$3)&lt;500,"新"," ")</f>
        <v>#VALUE!</v>
      </c>
      <c r="O77" s="293"/>
      <c r="P77" s="483" t="str">
        <f>IF(COUNTA(病棟!K75)&gt;=1,病棟!K75,"")</f>
        <v/>
      </c>
      <c r="R77" s="477">
        <f t="shared" si="25"/>
        <v>0</v>
      </c>
      <c r="S77" s="477">
        <f t="shared" si="26"/>
        <v>0</v>
      </c>
      <c r="T77" s="477">
        <f t="shared" si="27"/>
        <v>0</v>
      </c>
      <c r="U77" s="477">
        <f t="shared" si="28"/>
        <v>0</v>
      </c>
      <c r="V77" s="477">
        <f t="shared" si="29"/>
        <v>0</v>
      </c>
      <c r="W77" s="477">
        <f t="shared" si="30"/>
        <v>0</v>
      </c>
      <c r="X77" s="477">
        <f t="shared" si="31"/>
        <v>0</v>
      </c>
      <c r="Y77" s="477">
        <f t="shared" si="32"/>
        <v>0</v>
      </c>
      <c r="Z77" s="477">
        <f t="shared" si="33"/>
        <v>0</v>
      </c>
      <c r="AA77" s="477">
        <f t="shared" si="34"/>
        <v>0</v>
      </c>
      <c r="AB77" s="477">
        <f t="shared" si="35"/>
        <v>0</v>
      </c>
      <c r="AC77" s="477">
        <f t="shared" si="36"/>
        <v>0</v>
      </c>
      <c r="AD77" s="477">
        <f t="shared" si="37"/>
        <v>0</v>
      </c>
      <c r="AE77" s="477">
        <f t="shared" si="38"/>
        <v>0</v>
      </c>
      <c r="AF77" s="480">
        <f t="shared" si="39"/>
        <v>0</v>
      </c>
      <c r="AH77" s="469" t="str">
        <f t="shared" si="21"/>
        <v/>
      </c>
      <c r="AI77" s="469" t="str">
        <f t="shared" si="20"/>
        <v>助産師常勤</v>
      </c>
      <c r="AJ77" s="469">
        <f t="shared" si="22"/>
        <v>1</v>
      </c>
      <c r="AK77" s="469" t="str">
        <f t="shared" si="23"/>
        <v>助産師</v>
      </c>
      <c r="AL77" s="469" t="str">
        <f t="shared" si="24"/>
        <v>常勤</v>
      </c>
    </row>
    <row r="78" spans="1:38" ht="13.5" customHeight="1">
      <c r="A78" s="423" t="str">
        <f>IF(COUNTA(病棟!A76)&gt;=1,病棟!A76,"")</f>
        <v/>
      </c>
      <c r="B78" s="486" t="str">
        <f>IF(COUNTA(病棟!B76)&gt;=1,病棟!B76,"")</f>
        <v/>
      </c>
      <c r="C78" s="425" t="str">
        <f>IF(COUNTA(病棟!C76)&gt;=1,病棟!C76,"")</f>
        <v/>
      </c>
      <c r="D78" s="422" t="str">
        <f>IF(COUNTA(病棟!D76)&gt;=1,病棟!D76,"")</f>
        <v/>
      </c>
      <c r="E78" s="422" t="str">
        <f>IF(COUNTA(病棟!E76)&gt;=1,病棟!E76,"")</f>
        <v/>
      </c>
      <c r="F78" s="422" t="str">
        <f>IF(COUNTA(病棟!F76)&gt;=1,病棟!F76,"")</f>
        <v/>
      </c>
      <c r="G78" s="497" t="str">
        <f>IF(COUNTA(病棟!G76)&gt;=1,病棟!G76,"")</f>
        <v/>
      </c>
      <c r="H78" s="425" t="str">
        <f>IF(COUNTA(病棟!H76)&gt;=1,病棟!H76,"")</f>
        <v/>
      </c>
      <c r="I78" s="426" t="str">
        <f>IF(COUNTA(病棟!I76)&gt;=1,病棟!I76,"")</f>
        <v/>
      </c>
      <c r="J78" s="485" t="str">
        <f>IF(COUNTA(病棟!J76)&gt;=1,病棟!J76,"")</f>
        <v/>
      </c>
      <c r="K78" s="423" t="str">
        <f>IF(COUNTA(病棟!L76)&gt;=1,病棟!L76,"")</f>
        <v/>
      </c>
      <c r="L78" s="430" t="str">
        <f>IF(K78&lt;基本!$D$9,"非常勤","常勤")</f>
        <v>常勤</v>
      </c>
      <c r="M78" s="433">
        <f>IF(L78="非常勤",K78/基本!$D$9,1)</f>
        <v>1</v>
      </c>
      <c r="N78" s="204" t="e">
        <f>IF(DAYS360(P78,メイン!$N$3)&lt;500,"新"," ")</f>
        <v>#VALUE!</v>
      </c>
      <c r="O78" s="293"/>
      <c r="P78" s="483" t="str">
        <f>IF(COUNTA(病棟!K76)&gt;=1,病棟!K76,"")</f>
        <v/>
      </c>
      <c r="R78" s="477">
        <f t="shared" si="25"/>
        <v>0</v>
      </c>
      <c r="S78" s="477">
        <f t="shared" si="26"/>
        <v>0</v>
      </c>
      <c r="T78" s="477">
        <f t="shared" si="27"/>
        <v>0</v>
      </c>
      <c r="U78" s="477">
        <f t="shared" si="28"/>
        <v>0</v>
      </c>
      <c r="V78" s="477">
        <f t="shared" si="29"/>
        <v>0</v>
      </c>
      <c r="W78" s="477">
        <f t="shared" si="30"/>
        <v>0</v>
      </c>
      <c r="X78" s="477">
        <f t="shared" si="31"/>
        <v>0</v>
      </c>
      <c r="Y78" s="477">
        <f t="shared" si="32"/>
        <v>0</v>
      </c>
      <c r="Z78" s="477">
        <f t="shared" si="33"/>
        <v>0</v>
      </c>
      <c r="AA78" s="477">
        <f t="shared" si="34"/>
        <v>0</v>
      </c>
      <c r="AB78" s="477">
        <f t="shared" si="35"/>
        <v>0</v>
      </c>
      <c r="AC78" s="477">
        <f t="shared" si="36"/>
        <v>0</v>
      </c>
      <c r="AD78" s="477">
        <f t="shared" si="37"/>
        <v>0</v>
      </c>
      <c r="AE78" s="477">
        <f t="shared" si="38"/>
        <v>0</v>
      </c>
      <c r="AF78" s="480">
        <f t="shared" si="39"/>
        <v>0</v>
      </c>
      <c r="AH78" s="469" t="str">
        <f t="shared" si="21"/>
        <v/>
      </c>
      <c r="AI78" s="469" t="str">
        <f t="shared" si="20"/>
        <v>助産師常勤</v>
      </c>
      <c r="AJ78" s="469">
        <f t="shared" si="22"/>
        <v>1</v>
      </c>
      <c r="AK78" s="469" t="str">
        <f t="shared" si="23"/>
        <v>助産師</v>
      </c>
      <c r="AL78" s="469" t="str">
        <f t="shared" si="24"/>
        <v>常勤</v>
      </c>
    </row>
    <row r="79" spans="1:38" ht="13.5" customHeight="1">
      <c r="A79" s="423" t="str">
        <f>IF(COUNTA(病棟!A77)&gt;=1,病棟!A77,"")</f>
        <v/>
      </c>
      <c r="B79" s="486" t="str">
        <f>IF(COUNTA(病棟!B77)&gt;=1,病棟!B77,"")</f>
        <v/>
      </c>
      <c r="C79" s="425" t="str">
        <f>IF(COUNTA(病棟!C77)&gt;=1,病棟!C77,"")</f>
        <v/>
      </c>
      <c r="D79" s="422" t="str">
        <f>IF(COUNTA(病棟!D77)&gt;=1,病棟!D77,"")</f>
        <v/>
      </c>
      <c r="E79" s="422" t="str">
        <f>IF(COUNTA(病棟!E77)&gt;=1,病棟!E77,"")</f>
        <v/>
      </c>
      <c r="F79" s="422" t="str">
        <f>IF(COUNTA(病棟!F77)&gt;=1,病棟!F77,"")</f>
        <v/>
      </c>
      <c r="G79" s="497" t="str">
        <f>IF(COUNTA(病棟!G77)&gt;=1,病棟!G77,"")</f>
        <v/>
      </c>
      <c r="H79" s="425" t="str">
        <f>IF(COUNTA(病棟!H77)&gt;=1,病棟!H77,"")</f>
        <v/>
      </c>
      <c r="I79" s="426" t="str">
        <f>IF(COUNTA(病棟!I77)&gt;=1,病棟!I77,"")</f>
        <v/>
      </c>
      <c r="J79" s="485" t="str">
        <f>IF(COUNTA(病棟!J77)&gt;=1,病棟!J77,"")</f>
        <v/>
      </c>
      <c r="K79" s="423" t="str">
        <f>IF(COUNTA(病棟!L77)&gt;=1,病棟!L77,"")</f>
        <v/>
      </c>
      <c r="L79" s="430" t="str">
        <f>IF(K79&lt;基本!$D$9,"非常勤","常勤")</f>
        <v>常勤</v>
      </c>
      <c r="M79" s="433">
        <f>IF(L79="非常勤",K79/基本!$D$9,1)</f>
        <v>1</v>
      </c>
      <c r="N79" s="204" t="e">
        <f>IF(DAYS360(P79,メイン!$N$3)&lt;500,"新"," ")</f>
        <v>#VALUE!</v>
      </c>
      <c r="O79" s="293"/>
      <c r="P79" s="483" t="str">
        <f>IF(COUNTA(病棟!K77)&gt;=1,病棟!K77,"")</f>
        <v/>
      </c>
      <c r="R79" s="477">
        <f t="shared" si="25"/>
        <v>0</v>
      </c>
      <c r="S79" s="477">
        <f t="shared" si="26"/>
        <v>0</v>
      </c>
      <c r="T79" s="477">
        <f t="shared" si="27"/>
        <v>0</v>
      </c>
      <c r="U79" s="477">
        <f t="shared" si="28"/>
        <v>0</v>
      </c>
      <c r="V79" s="477">
        <f t="shared" si="29"/>
        <v>0</v>
      </c>
      <c r="W79" s="477">
        <f t="shared" si="30"/>
        <v>0</v>
      </c>
      <c r="X79" s="477">
        <f t="shared" si="31"/>
        <v>0</v>
      </c>
      <c r="Y79" s="477">
        <f t="shared" si="32"/>
        <v>0</v>
      </c>
      <c r="Z79" s="477">
        <f t="shared" si="33"/>
        <v>0</v>
      </c>
      <c r="AA79" s="477">
        <f t="shared" si="34"/>
        <v>0</v>
      </c>
      <c r="AB79" s="477">
        <f t="shared" si="35"/>
        <v>0</v>
      </c>
      <c r="AC79" s="477">
        <f t="shared" si="36"/>
        <v>0</v>
      </c>
      <c r="AD79" s="477">
        <f t="shared" si="37"/>
        <v>0</v>
      </c>
      <c r="AE79" s="477">
        <f t="shared" si="38"/>
        <v>0</v>
      </c>
      <c r="AF79" s="480">
        <f t="shared" si="39"/>
        <v>0</v>
      </c>
      <c r="AH79" s="469" t="str">
        <f t="shared" si="21"/>
        <v/>
      </c>
      <c r="AI79" s="469" t="str">
        <f t="shared" si="20"/>
        <v>助産師常勤</v>
      </c>
      <c r="AJ79" s="469">
        <f t="shared" si="22"/>
        <v>1</v>
      </c>
      <c r="AK79" s="469" t="str">
        <f t="shared" si="23"/>
        <v>助産師</v>
      </c>
      <c r="AL79" s="469" t="str">
        <f t="shared" si="24"/>
        <v>常勤</v>
      </c>
    </row>
    <row r="80" spans="1:38" ht="13.5" customHeight="1">
      <c r="A80" s="423" t="str">
        <f>IF(COUNTA(病棟!A78)&gt;=1,病棟!A78,"")</f>
        <v/>
      </c>
      <c r="B80" s="486" t="str">
        <f>IF(COUNTA(病棟!B78)&gt;=1,病棟!B78,"")</f>
        <v/>
      </c>
      <c r="C80" s="425" t="str">
        <f>IF(COUNTA(病棟!C78)&gt;=1,病棟!C78,"")</f>
        <v/>
      </c>
      <c r="D80" s="422" t="str">
        <f>IF(COUNTA(病棟!D78)&gt;=1,病棟!D78,"")</f>
        <v/>
      </c>
      <c r="E80" s="422" t="str">
        <f>IF(COUNTA(病棟!E78)&gt;=1,病棟!E78,"")</f>
        <v/>
      </c>
      <c r="F80" s="422" t="str">
        <f>IF(COUNTA(病棟!F78)&gt;=1,病棟!F78,"")</f>
        <v/>
      </c>
      <c r="G80" s="497" t="str">
        <f>IF(COUNTA(病棟!G78)&gt;=1,病棟!G78,"")</f>
        <v/>
      </c>
      <c r="H80" s="425" t="str">
        <f>IF(COUNTA(病棟!H78)&gt;=1,病棟!H78,"")</f>
        <v/>
      </c>
      <c r="I80" s="426" t="str">
        <f>IF(COUNTA(病棟!I78)&gt;=1,病棟!I78,"")</f>
        <v/>
      </c>
      <c r="J80" s="485" t="str">
        <f>IF(COUNTA(病棟!J78)&gt;=1,病棟!J78,"")</f>
        <v/>
      </c>
      <c r="K80" s="423" t="str">
        <f>IF(COUNTA(病棟!L78)&gt;=1,病棟!L78,"")</f>
        <v/>
      </c>
      <c r="L80" s="430" t="str">
        <f>IF(K80&lt;基本!$D$9,"非常勤","常勤")</f>
        <v>常勤</v>
      </c>
      <c r="M80" s="433">
        <f>IF(L80="非常勤",K80/基本!$D$9,1)</f>
        <v>1</v>
      </c>
      <c r="N80" s="204" t="e">
        <f>IF(DAYS360(P80,メイン!$N$3)&lt;500,"新"," ")</f>
        <v>#VALUE!</v>
      </c>
      <c r="O80" s="293"/>
      <c r="P80" s="483" t="str">
        <f>IF(COUNTA(病棟!K78)&gt;=1,病棟!K78,"")</f>
        <v/>
      </c>
      <c r="R80" s="477">
        <f t="shared" si="25"/>
        <v>0</v>
      </c>
      <c r="S80" s="477">
        <f t="shared" si="26"/>
        <v>0</v>
      </c>
      <c r="T80" s="477">
        <f t="shared" si="27"/>
        <v>0</v>
      </c>
      <c r="U80" s="477">
        <f t="shared" si="28"/>
        <v>0</v>
      </c>
      <c r="V80" s="477">
        <f t="shared" si="29"/>
        <v>0</v>
      </c>
      <c r="W80" s="477">
        <f t="shared" si="30"/>
        <v>0</v>
      </c>
      <c r="X80" s="477">
        <f t="shared" si="31"/>
        <v>0</v>
      </c>
      <c r="Y80" s="477">
        <f t="shared" si="32"/>
        <v>0</v>
      </c>
      <c r="Z80" s="477">
        <f t="shared" si="33"/>
        <v>0</v>
      </c>
      <c r="AA80" s="477">
        <f t="shared" si="34"/>
        <v>0</v>
      </c>
      <c r="AB80" s="477">
        <f t="shared" si="35"/>
        <v>0</v>
      </c>
      <c r="AC80" s="477">
        <f t="shared" si="36"/>
        <v>0</v>
      </c>
      <c r="AD80" s="477">
        <f t="shared" si="37"/>
        <v>0</v>
      </c>
      <c r="AE80" s="477">
        <f t="shared" si="38"/>
        <v>0</v>
      </c>
      <c r="AF80" s="480">
        <f t="shared" si="39"/>
        <v>0</v>
      </c>
      <c r="AH80" s="469" t="str">
        <f t="shared" si="21"/>
        <v/>
      </c>
      <c r="AI80" s="469" t="str">
        <f t="shared" si="20"/>
        <v>助産師常勤</v>
      </c>
      <c r="AJ80" s="469">
        <f t="shared" si="22"/>
        <v>1</v>
      </c>
      <c r="AK80" s="469" t="str">
        <f t="shared" si="23"/>
        <v>助産師</v>
      </c>
      <c r="AL80" s="469" t="str">
        <f t="shared" si="24"/>
        <v>常勤</v>
      </c>
    </row>
    <row r="81" spans="1:38" ht="13.5" customHeight="1">
      <c r="A81" s="423" t="str">
        <f>IF(COUNTA(病棟!A79)&gt;=1,病棟!A79,"")</f>
        <v/>
      </c>
      <c r="B81" s="486" t="str">
        <f>IF(COUNTA(病棟!B79)&gt;=1,病棟!B79,"")</f>
        <v/>
      </c>
      <c r="C81" s="425" t="str">
        <f>IF(COUNTA(病棟!C79)&gt;=1,病棟!C79,"")</f>
        <v/>
      </c>
      <c r="D81" s="422" t="str">
        <f>IF(COUNTA(病棟!D79)&gt;=1,病棟!D79,"")</f>
        <v/>
      </c>
      <c r="E81" s="422" t="str">
        <f>IF(COUNTA(病棟!E79)&gt;=1,病棟!E79,"")</f>
        <v/>
      </c>
      <c r="F81" s="422" t="str">
        <f>IF(COUNTA(病棟!F79)&gt;=1,病棟!F79,"")</f>
        <v/>
      </c>
      <c r="G81" s="497" t="str">
        <f>IF(COUNTA(病棟!G79)&gt;=1,病棟!G79,"")</f>
        <v/>
      </c>
      <c r="H81" s="425" t="str">
        <f>IF(COUNTA(病棟!H79)&gt;=1,病棟!H79,"")</f>
        <v/>
      </c>
      <c r="I81" s="426" t="str">
        <f>IF(COUNTA(病棟!I79)&gt;=1,病棟!I79,"")</f>
        <v/>
      </c>
      <c r="J81" s="485" t="str">
        <f>IF(COUNTA(病棟!J79)&gt;=1,病棟!J79,"")</f>
        <v/>
      </c>
      <c r="K81" s="423" t="str">
        <f>IF(COUNTA(病棟!L79)&gt;=1,病棟!L79,"")</f>
        <v/>
      </c>
      <c r="L81" s="430" t="str">
        <f>IF(K81&lt;基本!$D$9,"非常勤","常勤")</f>
        <v>常勤</v>
      </c>
      <c r="M81" s="433">
        <f>IF(L81="非常勤",K81/基本!$D$9,1)</f>
        <v>1</v>
      </c>
      <c r="N81" s="204" t="e">
        <f>IF(DAYS360(P81,メイン!$N$3)&lt;500,"新"," ")</f>
        <v>#VALUE!</v>
      </c>
      <c r="O81" s="293"/>
      <c r="P81" s="483" t="str">
        <f>IF(COUNTA(病棟!K79)&gt;=1,病棟!K79,"")</f>
        <v/>
      </c>
      <c r="R81" s="477">
        <f t="shared" si="25"/>
        <v>0</v>
      </c>
      <c r="S81" s="477">
        <f t="shared" si="26"/>
        <v>0</v>
      </c>
      <c r="T81" s="477">
        <f t="shared" si="27"/>
        <v>0</v>
      </c>
      <c r="U81" s="477">
        <f t="shared" si="28"/>
        <v>0</v>
      </c>
      <c r="V81" s="477">
        <f t="shared" si="29"/>
        <v>0</v>
      </c>
      <c r="W81" s="477">
        <f t="shared" si="30"/>
        <v>0</v>
      </c>
      <c r="X81" s="477">
        <f t="shared" si="31"/>
        <v>0</v>
      </c>
      <c r="Y81" s="477">
        <f t="shared" si="32"/>
        <v>0</v>
      </c>
      <c r="Z81" s="477">
        <f t="shared" si="33"/>
        <v>0</v>
      </c>
      <c r="AA81" s="477">
        <f t="shared" si="34"/>
        <v>0</v>
      </c>
      <c r="AB81" s="477">
        <f t="shared" si="35"/>
        <v>0</v>
      </c>
      <c r="AC81" s="477">
        <f t="shared" si="36"/>
        <v>0</v>
      </c>
      <c r="AD81" s="477">
        <f t="shared" si="37"/>
        <v>0</v>
      </c>
      <c r="AE81" s="477">
        <f t="shared" si="38"/>
        <v>0</v>
      </c>
      <c r="AF81" s="480">
        <f t="shared" si="39"/>
        <v>0</v>
      </c>
      <c r="AH81" s="469" t="str">
        <f t="shared" si="21"/>
        <v/>
      </c>
      <c r="AI81" s="469" t="str">
        <f t="shared" si="20"/>
        <v>助産師常勤</v>
      </c>
      <c r="AJ81" s="469">
        <f t="shared" si="22"/>
        <v>1</v>
      </c>
      <c r="AK81" s="469" t="str">
        <f t="shared" si="23"/>
        <v>助産師</v>
      </c>
      <c r="AL81" s="469" t="str">
        <f t="shared" si="24"/>
        <v>常勤</v>
      </c>
    </row>
    <row r="82" spans="1:38" ht="13.5" customHeight="1">
      <c r="A82" s="423" t="str">
        <f>IF(COUNTA(病棟!A80)&gt;=1,病棟!A80,"")</f>
        <v/>
      </c>
      <c r="B82" s="486" t="str">
        <f>IF(COUNTA(病棟!B80)&gt;=1,病棟!B80,"")</f>
        <v/>
      </c>
      <c r="C82" s="425" t="str">
        <f>IF(COUNTA(病棟!C80)&gt;=1,病棟!C80,"")</f>
        <v/>
      </c>
      <c r="D82" s="422" t="str">
        <f>IF(COUNTA(病棟!D80)&gt;=1,病棟!D80,"")</f>
        <v/>
      </c>
      <c r="E82" s="422" t="str">
        <f>IF(COUNTA(病棟!E80)&gt;=1,病棟!E80,"")</f>
        <v/>
      </c>
      <c r="F82" s="422" t="str">
        <f>IF(COUNTA(病棟!F80)&gt;=1,病棟!F80,"")</f>
        <v/>
      </c>
      <c r="G82" s="497" t="str">
        <f>IF(COUNTA(病棟!G80)&gt;=1,病棟!G80,"")</f>
        <v/>
      </c>
      <c r="H82" s="425" t="str">
        <f>IF(COUNTA(病棟!H80)&gt;=1,病棟!H80,"")</f>
        <v/>
      </c>
      <c r="I82" s="426" t="str">
        <f>IF(COUNTA(病棟!I80)&gt;=1,病棟!I80,"")</f>
        <v/>
      </c>
      <c r="J82" s="485" t="str">
        <f>IF(COUNTA(病棟!J80)&gt;=1,病棟!J80,"")</f>
        <v/>
      </c>
      <c r="K82" s="423" t="str">
        <f>IF(COUNTA(病棟!L80)&gt;=1,病棟!L80,"")</f>
        <v/>
      </c>
      <c r="L82" s="430" t="str">
        <f>IF(K82&lt;基本!$D$9,"非常勤","常勤")</f>
        <v>常勤</v>
      </c>
      <c r="M82" s="433">
        <f>IF(L82="非常勤",K82/基本!$D$9,1)</f>
        <v>1</v>
      </c>
      <c r="N82" s="204" t="e">
        <f>IF(DAYS360(P82,メイン!$N$3)&lt;500,"新"," ")</f>
        <v>#VALUE!</v>
      </c>
      <c r="O82" s="293"/>
      <c r="P82" s="483" t="str">
        <f>IF(COUNTA(病棟!K80)&gt;=1,病棟!K80,"")</f>
        <v/>
      </c>
      <c r="R82" s="477">
        <f t="shared" si="25"/>
        <v>0</v>
      </c>
      <c r="S82" s="477">
        <f t="shared" si="26"/>
        <v>0</v>
      </c>
      <c r="T82" s="477">
        <f t="shared" si="27"/>
        <v>0</v>
      </c>
      <c r="U82" s="477">
        <f t="shared" si="28"/>
        <v>0</v>
      </c>
      <c r="V82" s="477">
        <f t="shared" si="29"/>
        <v>0</v>
      </c>
      <c r="W82" s="477">
        <f t="shared" si="30"/>
        <v>0</v>
      </c>
      <c r="X82" s="477">
        <f t="shared" si="31"/>
        <v>0</v>
      </c>
      <c r="Y82" s="477">
        <f t="shared" si="32"/>
        <v>0</v>
      </c>
      <c r="Z82" s="477">
        <f t="shared" si="33"/>
        <v>0</v>
      </c>
      <c r="AA82" s="477">
        <f t="shared" si="34"/>
        <v>0</v>
      </c>
      <c r="AB82" s="477">
        <f t="shared" si="35"/>
        <v>0</v>
      </c>
      <c r="AC82" s="477">
        <f t="shared" si="36"/>
        <v>0</v>
      </c>
      <c r="AD82" s="477">
        <f t="shared" si="37"/>
        <v>0</v>
      </c>
      <c r="AE82" s="477">
        <f t="shared" si="38"/>
        <v>0</v>
      </c>
      <c r="AF82" s="480">
        <f t="shared" si="39"/>
        <v>0</v>
      </c>
      <c r="AH82" s="469" t="str">
        <f t="shared" si="21"/>
        <v/>
      </c>
      <c r="AI82" s="469" t="str">
        <f t="shared" si="20"/>
        <v>助産師常勤</v>
      </c>
      <c r="AJ82" s="469">
        <f t="shared" si="22"/>
        <v>1</v>
      </c>
      <c r="AK82" s="469" t="str">
        <f t="shared" si="23"/>
        <v>助産師</v>
      </c>
      <c r="AL82" s="469" t="str">
        <f t="shared" si="24"/>
        <v>常勤</v>
      </c>
    </row>
    <row r="83" spans="1:38" ht="13.5" customHeight="1">
      <c r="A83" s="423" t="str">
        <f>IF(COUNTA(病棟!A81)&gt;=1,病棟!A81,"")</f>
        <v/>
      </c>
      <c r="B83" s="486" t="str">
        <f>IF(COUNTA(病棟!B81)&gt;=1,病棟!B81,"")</f>
        <v/>
      </c>
      <c r="C83" s="425" t="str">
        <f>IF(COUNTA(病棟!C81)&gt;=1,病棟!C81,"")</f>
        <v/>
      </c>
      <c r="D83" s="422" t="str">
        <f>IF(COUNTA(病棟!D81)&gt;=1,病棟!D81,"")</f>
        <v/>
      </c>
      <c r="E83" s="422" t="str">
        <f>IF(COUNTA(病棟!E81)&gt;=1,病棟!E81,"")</f>
        <v/>
      </c>
      <c r="F83" s="422" t="str">
        <f>IF(COUNTA(病棟!F81)&gt;=1,病棟!F81,"")</f>
        <v/>
      </c>
      <c r="G83" s="497" t="str">
        <f>IF(COUNTA(病棟!G81)&gt;=1,病棟!G81,"")</f>
        <v/>
      </c>
      <c r="H83" s="425" t="str">
        <f>IF(COUNTA(病棟!H81)&gt;=1,病棟!H81,"")</f>
        <v/>
      </c>
      <c r="I83" s="426" t="str">
        <f>IF(COUNTA(病棟!I81)&gt;=1,病棟!I81,"")</f>
        <v/>
      </c>
      <c r="J83" s="485" t="str">
        <f>IF(COUNTA(病棟!J81)&gt;=1,病棟!J81,"")</f>
        <v/>
      </c>
      <c r="K83" s="423" t="str">
        <f>IF(COUNTA(病棟!L81)&gt;=1,病棟!L81,"")</f>
        <v/>
      </c>
      <c r="L83" s="430" t="str">
        <f>IF(K83&lt;基本!$D$9,"非常勤","常勤")</f>
        <v>常勤</v>
      </c>
      <c r="M83" s="433">
        <f>IF(L83="非常勤",K83/基本!$D$9,1)</f>
        <v>1</v>
      </c>
      <c r="N83" s="204" t="e">
        <f>IF(DAYS360(P83,メイン!$N$3)&lt;500,"新"," ")</f>
        <v>#VALUE!</v>
      </c>
      <c r="O83" s="293"/>
      <c r="P83" s="483" t="str">
        <f>IF(COUNTA(病棟!K81)&gt;=1,病棟!K81,"")</f>
        <v/>
      </c>
      <c r="R83" s="477">
        <f t="shared" si="25"/>
        <v>0</v>
      </c>
      <c r="S83" s="477">
        <f t="shared" si="26"/>
        <v>0</v>
      </c>
      <c r="T83" s="477">
        <f t="shared" si="27"/>
        <v>0</v>
      </c>
      <c r="U83" s="477">
        <f t="shared" si="28"/>
        <v>0</v>
      </c>
      <c r="V83" s="477">
        <f t="shared" si="29"/>
        <v>0</v>
      </c>
      <c r="W83" s="477">
        <f t="shared" si="30"/>
        <v>0</v>
      </c>
      <c r="X83" s="477">
        <f t="shared" si="31"/>
        <v>0</v>
      </c>
      <c r="Y83" s="477">
        <f t="shared" si="32"/>
        <v>0</v>
      </c>
      <c r="Z83" s="477">
        <f t="shared" si="33"/>
        <v>0</v>
      </c>
      <c r="AA83" s="477">
        <f t="shared" si="34"/>
        <v>0</v>
      </c>
      <c r="AB83" s="477">
        <f t="shared" si="35"/>
        <v>0</v>
      </c>
      <c r="AC83" s="477">
        <f t="shared" si="36"/>
        <v>0</v>
      </c>
      <c r="AD83" s="477">
        <f t="shared" si="37"/>
        <v>0</v>
      </c>
      <c r="AE83" s="477">
        <f t="shared" si="38"/>
        <v>0</v>
      </c>
      <c r="AF83" s="480">
        <f t="shared" si="39"/>
        <v>0</v>
      </c>
      <c r="AH83" s="469" t="str">
        <f t="shared" si="21"/>
        <v/>
      </c>
      <c r="AI83" s="469" t="str">
        <f t="shared" si="20"/>
        <v>助産師常勤</v>
      </c>
      <c r="AJ83" s="469">
        <f t="shared" si="22"/>
        <v>1</v>
      </c>
      <c r="AK83" s="469" t="str">
        <f t="shared" si="23"/>
        <v>助産師</v>
      </c>
      <c r="AL83" s="469" t="str">
        <f t="shared" si="24"/>
        <v>常勤</v>
      </c>
    </row>
    <row r="84" spans="1:38" ht="13.5" customHeight="1">
      <c r="A84" s="423" t="str">
        <f>IF(COUNTA(病棟!A82)&gt;=1,病棟!A82,"")</f>
        <v/>
      </c>
      <c r="B84" s="486" t="str">
        <f>IF(COUNTA(病棟!B82)&gt;=1,病棟!B82,"")</f>
        <v/>
      </c>
      <c r="C84" s="425" t="str">
        <f>IF(COUNTA(病棟!C82)&gt;=1,病棟!C82,"")</f>
        <v/>
      </c>
      <c r="D84" s="422" t="str">
        <f>IF(COUNTA(病棟!D82)&gt;=1,病棟!D82,"")</f>
        <v/>
      </c>
      <c r="E84" s="422" t="str">
        <f>IF(COUNTA(病棟!E82)&gt;=1,病棟!E82,"")</f>
        <v/>
      </c>
      <c r="F84" s="422" t="str">
        <f>IF(COUNTA(病棟!F82)&gt;=1,病棟!F82,"")</f>
        <v/>
      </c>
      <c r="G84" s="497" t="str">
        <f>IF(COUNTA(病棟!G82)&gt;=1,病棟!G82,"")</f>
        <v/>
      </c>
      <c r="H84" s="425" t="str">
        <f>IF(COUNTA(病棟!H82)&gt;=1,病棟!H82,"")</f>
        <v/>
      </c>
      <c r="I84" s="426" t="str">
        <f>IF(COUNTA(病棟!I82)&gt;=1,病棟!I82,"")</f>
        <v/>
      </c>
      <c r="J84" s="485" t="str">
        <f>IF(COUNTA(病棟!J82)&gt;=1,病棟!J82,"")</f>
        <v/>
      </c>
      <c r="K84" s="423" t="str">
        <f>IF(COUNTA(病棟!L82)&gt;=1,病棟!L82,"")</f>
        <v/>
      </c>
      <c r="L84" s="430" t="str">
        <f>IF(K84&lt;基本!$D$9,"非常勤","常勤")</f>
        <v>常勤</v>
      </c>
      <c r="M84" s="433">
        <f>IF(L84="非常勤",K84/基本!$D$9,1)</f>
        <v>1</v>
      </c>
      <c r="N84" s="204" t="e">
        <f>IF(DAYS360(P84,メイン!$N$3)&lt;500,"新"," ")</f>
        <v>#VALUE!</v>
      </c>
      <c r="O84" s="293"/>
      <c r="P84" s="483" t="str">
        <f>IF(COUNTA(病棟!K82)&gt;=1,病棟!K82,"")</f>
        <v/>
      </c>
      <c r="R84" s="477">
        <f t="shared" si="25"/>
        <v>0</v>
      </c>
      <c r="S84" s="477">
        <f t="shared" si="26"/>
        <v>0</v>
      </c>
      <c r="T84" s="477">
        <f t="shared" si="27"/>
        <v>0</v>
      </c>
      <c r="U84" s="477">
        <f t="shared" si="28"/>
        <v>0</v>
      </c>
      <c r="V84" s="477">
        <f t="shared" si="29"/>
        <v>0</v>
      </c>
      <c r="W84" s="477">
        <f t="shared" si="30"/>
        <v>0</v>
      </c>
      <c r="X84" s="477">
        <f t="shared" si="31"/>
        <v>0</v>
      </c>
      <c r="Y84" s="477">
        <f t="shared" si="32"/>
        <v>0</v>
      </c>
      <c r="Z84" s="477">
        <f t="shared" si="33"/>
        <v>0</v>
      </c>
      <c r="AA84" s="477">
        <f t="shared" si="34"/>
        <v>0</v>
      </c>
      <c r="AB84" s="477">
        <f t="shared" si="35"/>
        <v>0</v>
      </c>
      <c r="AC84" s="477">
        <f t="shared" si="36"/>
        <v>0</v>
      </c>
      <c r="AD84" s="477">
        <f t="shared" si="37"/>
        <v>0</v>
      </c>
      <c r="AE84" s="477">
        <f t="shared" si="38"/>
        <v>0</v>
      </c>
      <c r="AF84" s="480">
        <f t="shared" si="39"/>
        <v>0</v>
      </c>
      <c r="AH84" s="469" t="str">
        <f t="shared" si="21"/>
        <v/>
      </c>
      <c r="AI84" s="469" t="str">
        <f t="shared" si="20"/>
        <v>助産師常勤</v>
      </c>
      <c r="AJ84" s="469">
        <f t="shared" si="22"/>
        <v>1</v>
      </c>
      <c r="AK84" s="469" t="str">
        <f t="shared" si="23"/>
        <v>助産師</v>
      </c>
      <c r="AL84" s="469" t="str">
        <f t="shared" si="24"/>
        <v>常勤</v>
      </c>
    </row>
    <row r="85" spans="1:38" ht="13.5" customHeight="1">
      <c r="A85" s="423" t="str">
        <f>IF(COUNTA(病棟!A83)&gt;=1,病棟!A83,"")</f>
        <v/>
      </c>
      <c r="B85" s="486" t="str">
        <f>IF(COUNTA(病棟!B83)&gt;=1,病棟!B83,"")</f>
        <v/>
      </c>
      <c r="C85" s="425" t="str">
        <f>IF(COUNTA(病棟!C83)&gt;=1,病棟!C83,"")</f>
        <v/>
      </c>
      <c r="D85" s="422" t="str">
        <f>IF(COUNTA(病棟!D83)&gt;=1,病棟!D83,"")</f>
        <v/>
      </c>
      <c r="E85" s="422" t="str">
        <f>IF(COUNTA(病棟!E83)&gt;=1,病棟!E83,"")</f>
        <v/>
      </c>
      <c r="F85" s="422" t="str">
        <f>IF(COUNTA(病棟!F83)&gt;=1,病棟!F83,"")</f>
        <v/>
      </c>
      <c r="G85" s="497" t="str">
        <f>IF(COUNTA(病棟!G83)&gt;=1,病棟!G83,"")</f>
        <v/>
      </c>
      <c r="H85" s="425" t="str">
        <f>IF(COUNTA(病棟!H83)&gt;=1,病棟!H83,"")</f>
        <v/>
      </c>
      <c r="I85" s="426" t="str">
        <f>IF(COUNTA(病棟!I83)&gt;=1,病棟!I83,"")</f>
        <v/>
      </c>
      <c r="J85" s="485" t="str">
        <f>IF(COUNTA(病棟!J83)&gt;=1,病棟!J83,"")</f>
        <v/>
      </c>
      <c r="K85" s="423" t="str">
        <f>IF(COUNTA(病棟!L83)&gt;=1,病棟!L83,"")</f>
        <v/>
      </c>
      <c r="L85" s="430" t="str">
        <f>IF(K85&lt;基本!$D$9,"非常勤","常勤")</f>
        <v>常勤</v>
      </c>
      <c r="M85" s="433">
        <f>IF(L85="非常勤",K85/基本!$D$9,1)</f>
        <v>1</v>
      </c>
      <c r="N85" s="204" t="e">
        <f>IF(DAYS360(P85,メイン!$N$3)&lt;500,"新"," ")</f>
        <v>#VALUE!</v>
      </c>
      <c r="O85" s="293"/>
      <c r="P85" s="483" t="str">
        <f>IF(COUNTA(病棟!K83)&gt;=1,病棟!K83,"")</f>
        <v/>
      </c>
      <c r="R85" s="477">
        <f t="shared" si="25"/>
        <v>0</v>
      </c>
      <c r="S85" s="477">
        <f t="shared" si="26"/>
        <v>0</v>
      </c>
      <c r="T85" s="477">
        <f t="shared" si="27"/>
        <v>0</v>
      </c>
      <c r="U85" s="477">
        <f t="shared" si="28"/>
        <v>0</v>
      </c>
      <c r="V85" s="477">
        <f t="shared" si="29"/>
        <v>0</v>
      </c>
      <c r="W85" s="477">
        <f t="shared" si="30"/>
        <v>0</v>
      </c>
      <c r="X85" s="477">
        <f t="shared" si="31"/>
        <v>0</v>
      </c>
      <c r="Y85" s="477">
        <f t="shared" si="32"/>
        <v>0</v>
      </c>
      <c r="Z85" s="477">
        <f t="shared" si="33"/>
        <v>0</v>
      </c>
      <c r="AA85" s="477">
        <f t="shared" si="34"/>
        <v>0</v>
      </c>
      <c r="AB85" s="477">
        <f t="shared" si="35"/>
        <v>0</v>
      </c>
      <c r="AC85" s="477">
        <f t="shared" si="36"/>
        <v>0</v>
      </c>
      <c r="AD85" s="477">
        <f t="shared" si="37"/>
        <v>0</v>
      </c>
      <c r="AE85" s="477">
        <f t="shared" si="38"/>
        <v>0</v>
      </c>
      <c r="AF85" s="480">
        <f t="shared" si="39"/>
        <v>0</v>
      </c>
      <c r="AH85" s="469" t="str">
        <f t="shared" si="21"/>
        <v/>
      </c>
      <c r="AI85" s="469" t="str">
        <f t="shared" si="20"/>
        <v>助産師常勤</v>
      </c>
      <c r="AJ85" s="469">
        <f t="shared" si="22"/>
        <v>1</v>
      </c>
      <c r="AK85" s="469" t="str">
        <f t="shared" si="23"/>
        <v>助産師</v>
      </c>
      <c r="AL85" s="469" t="str">
        <f t="shared" si="24"/>
        <v>常勤</v>
      </c>
    </row>
    <row r="86" spans="1:38" ht="13.5" customHeight="1">
      <c r="A86" s="423" t="str">
        <f>IF(COUNTA(病棟!A84)&gt;=1,病棟!A84,"")</f>
        <v/>
      </c>
      <c r="B86" s="486" t="str">
        <f>IF(COUNTA(病棟!B84)&gt;=1,病棟!B84,"")</f>
        <v/>
      </c>
      <c r="C86" s="425" t="str">
        <f>IF(COUNTA(病棟!C84)&gt;=1,病棟!C84,"")</f>
        <v/>
      </c>
      <c r="D86" s="422" t="str">
        <f>IF(COUNTA(病棟!D84)&gt;=1,病棟!D84,"")</f>
        <v/>
      </c>
      <c r="E86" s="422" t="str">
        <f>IF(COUNTA(病棟!E84)&gt;=1,病棟!E84,"")</f>
        <v/>
      </c>
      <c r="F86" s="422" t="str">
        <f>IF(COUNTA(病棟!F84)&gt;=1,病棟!F84,"")</f>
        <v/>
      </c>
      <c r="G86" s="497" t="str">
        <f>IF(COUNTA(病棟!G84)&gt;=1,病棟!G84,"")</f>
        <v/>
      </c>
      <c r="H86" s="425" t="str">
        <f>IF(COUNTA(病棟!H84)&gt;=1,病棟!H84,"")</f>
        <v/>
      </c>
      <c r="I86" s="426" t="str">
        <f>IF(COUNTA(病棟!I84)&gt;=1,病棟!I84,"")</f>
        <v/>
      </c>
      <c r="J86" s="485" t="str">
        <f>IF(COUNTA(病棟!J84)&gt;=1,病棟!J84,"")</f>
        <v/>
      </c>
      <c r="K86" s="423" t="str">
        <f>IF(COUNTA(病棟!L84)&gt;=1,病棟!L84,"")</f>
        <v/>
      </c>
      <c r="L86" s="430" t="str">
        <f>IF(K86&lt;基本!$D$9,"非常勤","常勤")</f>
        <v>常勤</v>
      </c>
      <c r="M86" s="433">
        <f>IF(L86="非常勤",K86/基本!$D$9,1)</f>
        <v>1</v>
      </c>
      <c r="N86" s="204" t="e">
        <f>IF(DAYS360(P86,メイン!$N$3)&lt;500,"新"," ")</f>
        <v>#VALUE!</v>
      </c>
      <c r="O86" s="293"/>
      <c r="P86" s="483" t="str">
        <f>IF(COUNTA(病棟!K84)&gt;=1,病棟!K84,"")</f>
        <v/>
      </c>
      <c r="R86" s="477">
        <f t="shared" si="25"/>
        <v>0</v>
      </c>
      <c r="S86" s="477">
        <f t="shared" si="26"/>
        <v>0</v>
      </c>
      <c r="T86" s="477">
        <f t="shared" si="27"/>
        <v>0</v>
      </c>
      <c r="U86" s="477">
        <f t="shared" si="28"/>
        <v>0</v>
      </c>
      <c r="V86" s="477">
        <f t="shared" si="29"/>
        <v>0</v>
      </c>
      <c r="W86" s="477">
        <f t="shared" si="30"/>
        <v>0</v>
      </c>
      <c r="X86" s="477">
        <f t="shared" si="31"/>
        <v>0</v>
      </c>
      <c r="Y86" s="477">
        <f t="shared" si="32"/>
        <v>0</v>
      </c>
      <c r="Z86" s="477">
        <f t="shared" si="33"/>
        <v>0</v>
      </c>
      <c r="AA86" s="477">
        <f t="shared" si="34"/>
        <v>0</v>
      </c>
      <c r="AB86" s="477">
        <f t="shared" si="35"/>
        <v>0</v>
      </c>
      <c r="AC86" s="477">
        <f t="shared" si="36"/>
        <v>0</v>
      </c>
      <c r="AD86" s="477">
        <f t="shared" si="37"/>
        <v>0</v>
      </c>
      <c r="AE86" s="477">
        <f t="shared" si="38"/>
        <v>0</v>
      </c>
      <c r="AF86" s="480">
        <f t="shared" si="39"/>
        <v>0</v>
      </c>
      <c r="AH86" s="469" t="str">
        <f t="shared" si="21"/>
        <v/>
      </c>
      <c r="AI86" s="469" t="str">
        <f t="shared" si="20"/>
        <v>助産師常勤</v>
      </c>
      <c r="AJ86" s="469">
        <f t="shared" si="22"/>
        <v>1</v>
      </c>
      <c r="AK86" s="469" t="str">
        <f t="shared" si="23"/>
        <v>助産師</v>
      </c>
      <c r="AL86" s="469" t="str">
        <f t="shared" si="24"/>
        <v>常勤</v>
      </c>
    </row>
    <row r="87" spans="1:38" ht="13.5" customHeight="1">
      <c r="A87" s="423" t="str">
        <f>IF(COUNTA(病棟!A85)&gt;=1,病棟!A85,"")</f>
        <v/>
      </c>
      <c r="B87" s="486" t="str">
        <f>IF(COUNTA(病棟!B85)&gt;=1,病棟!B85,"")</f>
        <v/>
      </c>
      <c r="C87" s="425" t="str">
        <f>IF(COUNTA(病棟!C85)&gt;=1,病棟!C85,"")</f>
        <v/>
      </c>
      <c r="D87" s="422" t="str">
        <f>IF(COUNTA(病棟!D85)&gt;=1,病棟!D85,"")</f>
        <v/>
      </c>
      <c r="E87" s="422" t="str">
        <f>IF(COUNTA(病棟!E85)&gt;=1,病棟!E85,"")</f>
        <v/>
      </c>
      <c r="F87" s="422" t="str">
        <f>IF(COUNTA(病棟!F85)&gt;=1,病棟!F85,"")</f>
        <v/>
      </c>
      <c r="G87" s="497" t="str">
        <f>IF(COUNTA(病棟!G85)&gt;=1,病棟!G85,"")</f>
        <v/>
      </c>
      <c r="H87" s="425" t="str">
        <f>IF(COUNTA(病棟!H85)&gt;=1,病棟!H85,"")</f>
        <v/>
      </c>
      <c r="I87" s="426" t="str">
        <f>IF(COUNTA(病棟!I85)&gt;=1,病棟!I85,"")</f>
        <v/>
      </c>
      <c r="J87" s="485" t="str">
        <f>IF(COUNTA(病棟!J85)&gt;=1,病棟!J85,"")</f>
        <v/>
      </c>
      <c r="K87" s="423" t="str">
        <f>IF(COUNTA(病棟!L85)&gt;=1,病棟!L85,"")</f>
        <v/>
      </c>
      <c r="L87" s="430" t="str">
        <f>IF(K87&lt;基本!$D$9,"非常勤","常勤")</f>
        <v>常勤</v>
      </c>
      <c r="M87" s="433">
        <f>IF(L87="非常勤",K87/基本!$D$9,1)</f>
        <v>1</v>
      </c>
      <c r="N87" s="204" t="e">
        <f>IF(DAYS360(P87,メイン!$N$3)&lt;500,"新"," ")</f>
        <v>#VALUE!</v>
      </c>
      <c r="O87" s="293"/>
      <c r="P87" s="483" t="str">
        <f>IF(COUNTA(病棟!K85)&gt;=1,病棟!K85,"")</f>
        <v/>
      </c>
      <c r="R87" s="477">
        <f t="shared" si="25"/>
        <v>0</v>
      </c>
      <c r="S87" s="477">
        <f t="shared" si="26"/>
        <v>0</v>
      </c>
      <c r="T87" s="477">
        <f t="shared" si="27"/>
        <v>0</v>
      </c>
      <c r="U87" s="477">
        <f t="shared" si="28"/>
        <v>0</v>
      </c>
      <c r="V87" s="477">
        <f t="shared" si="29"/>
        <v>0</v>
      </c>
      <c r="W87" s="477">
        <f t="shared" si="30"/>
        <v>0</v>
      </c>
      <c r="X87" s="477">
        <f t="shared" si="31"/>
        <v>0</v>
      </c>
      <c r="Y87" s="477">
        <f t="shared" si="32"/>
        <v>0</v>
      </c>
      <c r="Z87" s="477">
        <f t="shared" si="33"/>
        <v>0</v>
      </c>
      <c r="AA87" s="477">
        <f t="shared" si="34"/>
        <v>0</v>
      </c>
      <c r="AB87" s="477">
        <f t="shared" si="35"/>
        <v>0</v>
      </c>
      <c r="AC87" s="477">
        <f t="shared" si="36"/>
        <v>0</v>
      </c>
      <c r="AD87" s="477">
        <f t="shared" si="37"/>
        <v>0</v>
      </c>
      <c r="AE87" s="477">
        <f t="shared" si="38"/>
        <v>0</v>
      </c>
      <c r="AF87" s="480">
        <f t="shared" si="39"/>
        <v>0</v>
      </c>
      <c r="AH87" s="469" t="str">
        <f t="shared" si="21"/>
        <v/>
      </c>
      <c r="AI87" s="469" t="str">
        <f t="shared" si="20"/>
        <v>助産師常勤</v>
      </c>
      <c r="AJ87" s="469">
        <f t="shared" si="22"/>
        <v>1</v>
      </c>
      <c r="AK87" s="469" t="str">
        <f t="shared" si="23"/>
        <v>助産師</v>
      </c>
      <c r="AL87" s="469" t="str">
        <f t="shared" si="24"/>
        <v>常勤</v>
      </c>
    </row>
    <row r="88" spans="1:38" ht="13.5" customHeight="1">
      <c r="A88" s="423" t="str">
        <f>IF(COUNTA(病棟!A86)&gt;=1,病棟!A86,"")</f>
        <v/>
      </c>
      <c r="B88" s="486" t="str">
        <f>IF(COUNTA(病棟!B86)&gt;=1,病棟!B86,"")</f>
        <v/>
      </c>
      <c r="C88" s="425" t="str">
        <f>IF(COUNTA(病棟!C86)&gt;=1,病棟!C86,"")</f>
        <v/>
      </c>
      <c r="D88" s="422" t="str">
        <f>IF(COUNTA(病棟!D86)&gt;=1,病棟!D86,"")</f>
        <v/>
      </c>
      <c r="E88" s="422" t="str">
        <f>IF(COUNTA(病棟!E86)&gt;=1,病棟!E86,"")</f>
        <v/>
      </c>
      <c r="F88" s="422" t="str">
        <f>IF(COUNTA(病棟!F86)&gt;=1,病棟!F86,"")</f>
        <v/>
      </c>
      <c r="G88" s="497" t="str">
        <f>IF(COUNTA(病棟!G86)&gt;=1,病棟!G86,"")</f>
        <v/>
      </c>
      <c r="H88" s="425" t="str">
        <f>IF(COUNTA(病棟!H86)&gt;=1,病棟!H86,"")</f>
        <v/>
      </c>
      <c r="I88" s="426" t="str">
        <f>IF(COUNTA(病棟!I86)&gt;=1,病棟!I86,"")</f>
        <v/>
      </c>
      <c r="J88" s="485" t="str">
        <f>IF(COUNTA(病棟!J86)&gt;=1,病棟!J86,"")</f>
        <v/>
      </c>
      <c r="K88" s="423" t="str">
        <f>IF(COUNTA(病棟!L86)&gt;=1,病棟!L86,"")</f>
        <v/>
      </c>
      <c r="L88" s="430" t="str">
        <f>IF(K88&lt;基本!$D$9,"非常勤","常勤")</f>
        <v>常勤</v>
      </c>
      <c r="M88" s="433">
        <f>IF(L88="非常勤",K88/基本!$D$9,1)</f>
        <v>1</v>
      </c>
      <c r="N88" s="204" t="e">
        <f>IF(DAYS360(P88,メイン!$N$3)&lt;500,"新"," ")</f>
        <v>#VALUE!</v>
      </c>
      <c r="O88" s="293"/>
      <c r="P88" s="483" t="str">
        <f>IF(COUNTA(病棟!K86)&gt;=1,病棟!K86,"")</f>
        <v/>
      </c>
      <c r="R88" s="477">
        <f t="shared" si="25"/>
        <v>0</v>
      </c>
      <c r="S88" s="477">
        <f t="shared" si="26"/>
        <v>0</v>
      </c>
      <c r="T88" s="477">
        <f t="shared" si="27"/>
        <v>0</v>
      </c>
      <c r="U88" s="477">
        <f t="shared" si="28"/>
        <v>0</v>
      </c>
      <c r="V88" s="477">
        <f t="shared" si="29"/>
        <v>0</v>
      </c>
      <c r="W88" s="477">
        <f t="shared" si="30"/>
        <v>0</v>
      </c>
      <c r="X88" s="477">
        <f t="shared" si="31"/>
        <v>0</v>
      </c>
      <c r="Y88" s="477">
        <f t="shared" si="32"/>
        <v>0</v>
      </c>
      <c r="Z88" s="477">
        <f t="shared" si="33"/>
        <v>0</v>
      </c>
      <c r="AA88" s="477">
        <f t="shared" si="34"/>
        <v>0</v>
      </c>
      <c r="AB88" s="477">
        <f t="shared" si="35"/>
        <v>0</v>
      </c>
      <c r="AC88" s="477">
        <f t="shared" si="36"/>
        <v>0</v>
      </c>
      <c r="AD88" s="477">
        <f t="shared" si="37"/>
        <v>0</v>
      </c>
      <c r="AE88" s="477">
        <f t="shared" si="38"/>
        <v>0</v>
      </c>
      <c r="AF88" s="480">
        <f t="shared" si="39"/>
        <v>0</v>
      </c>
      <c r="AH88" s="469" t="str">
        <f t="shared" si="21"/>
        <v/>
      </c>
      <c r="AI88" s="469" t="str">
        <f t="shared" si="20"/>
        <v>助産師常勤</v>
      </c>
      <c r="AJ88" s="469">
        <f t="shared" si="22"/>
        <v>1</v>
      </c>
      <c r="AK88" s="469" t="str">
        <f t="shared" si="23"/>
        <v>助産師</v>
      </c>
      <c r="AL88" s="469" t="str">
        <f t="shared" si="24"/>
        <v>常勤</v>
      </c>
    </row>
    <row r="89" spans="1:38" ht="13.5" customHeight="1">
      <c r="A89" s="423" t="str">
        <f>IF(COUNTA(病棟!A87)&gt;=1,病棟!A87,"")</f>
        <v/>
      </c>
      <c r="B89" s="486" t="str">
        <f>IF(COUNTA(病棟!B87)&gt;=1,病棟!B87,"")</f>
        <v/>
      </c>
      <c r="C89" s="425" t="str">
        <f>IF(COUNTA(病棟!C87)&gt;=1,病棟!C87,"")</f>
        <v/>
      </c>
      <c r="D89" s="422" t="str">
        <f>IF(COUNTA(病棟!D87)&gt;=1,病棟!D87,"")</f>
        <v/>
      </c>
      <c r="E89" s="422" t="str">
        <f>IF(COUNTA(病棟!E87)&gt;=1,病棟!E87,"")</f>
        <v/>
      </c>
      <c r="F89" s="422" t="str">
        <f>IF(COUNTA(病棟!F87)&gt;=1,病棟!F87,"")</f>
        <v/>
      </c>
      <c r="G89" s="497" t="str">
        <f>IF(COUNTA(病棟!G87)&gt;=1,病棟!G87,"")</f>
        <v/>
      </c>
      <c r="H89" s="425" t="str">
        <f>IF(COUNTA(病棟!H87)&gt;=1,病棟!H87,"")</f>
        <v/>
      </c>
      <c r="I89" s="426" t="str">
        <f>IF(COUNTA(病棟!I87)&gt;=1,病棟!I87,"")</f>
        <v/>
      </c>
      <c r="J89" s="485" t="str">
        <f>IF(COUNTA(病棟!J87)&gt;=1,病棟!J87,"")</f>
        <v/>
      </c>
      <c r="K89" s="423" t="str">
        <f>IF(COUNTA(病棟!L87)&gt;=1,病棟!L87,"")</f>
        <v/>
      </c>
      <c r="L89" s="430" t="str">
        <f>IF(K89&lt;基本!$D$9,"非常勤","常勤")</f>
        <v>常勤</v>
      </c>
      <c r="M89" s="433">
        <f>IF(L89="非常勤",K89/基本!$D$9,1)</f>
        <v>1</v>
      </c>
      <c r="N89" s="204" t="e">
        <f>IF(DAYS360(P89,メイン!$N$3)&lt;500,"新"," ")</f>
        <v>#VALUE!</v>
      </c>
      <c r="O89" s="293"/>
      <c r="P89" s="483" t="str">
        <f>IF(COUNTA(病棟!K87)&gt;=1,病棟!K87,"")</f>
        <v/>
      </c>
      <c r="R89" s="477">
        <f t="shared" si="25"/>
        <v>0</v>
      </c>
      <c r="S89" s="477">
        <f t="shared" si="26"/>
        <v>0</v>
      </c>
      <c r="T89" s="477">
        <f t="shared" si="27"/>
        <v>0</v>
      </c>
      <c r="U89" s="477">
        <f t="shared" si="28"/>
        <v>0</v>
      </c>
      <c r="V89" s="477">
        <f t="shared" si="29"/>
        <v>0</v>
      </c>
      <c r="W89" s="477">
        <f t="shared" si="30"/>
        <v>0</v>
      </c>
      <c r="X89" s="477">
        <f t="shared" si="31"/>
        <v>0</v>
      </c>
      <c r="Y89" s="477">
        <f t="shared" si="32"/>
        <v>0</v>
      </c>
      <c r="Z89" s="477">
        <f t="shared" si="33"/>
        <v>0</v>
      </c>
      <c r="AA89" s="477">
        <f t="shared" si="34"/>
        <v>0</v>
      </c>
      <c r="AB89" s="477">
        <f t="shared" si="35"/>
        <v>0</v>
      </c>
      <c r="AC89" s="477">
        <f t="shared" si="36"/>
        <v>0</v>
      </c>
      <c r="AD89" s="477">
        <f t="shared" si="37"/>
        <v>0</v>
      </c>
      <c r="AE89" s="477">
        <f t="shared" si="38"/>
        <v>0</v>
      </c>
      <c r="AF89" s="480">
        <f t="shared" si="39"/>
        <v>0</v>
      </c>
      <c r="AH89" s="469" t="str">
        <f t="shared" si="21"/>
        <v/>
      </c>
      <c r="AI89" s="469" t="str">
        <f t="shared" si="20"/>
        <v>助産師常勤</v>
      </c>
      <c r="AJ89" s="469">
        <f t="shared" si="22"/>
        <v>1</v>
      </c>
      <c r="AK89" s="469" t="str">
        <f t="shared" si="23"/>
        <v>助産師</v>
      </c>
      <c r="AL89" s="469" t="str">
        <f t="shared" si="24"/>
        <v>常勤</v>
      </c>
    </row>
    <row r="90" spans="1:38" ht="13.5" customHeight="1">
      <c r="A90" s="423" t="str">
        <f>IF(COUNTA(病棟!A88)&gt;=1,病棟!A88,"")</f>
        <v/>
      </c>
      <c r="B90" s="486" t="str">
        <f>IF(COUNTA(病棟!B88)&gt;=1,病棟!B88,"")</f>
        <v/>
      </c>
      <c r="C90" s="425" t="str">
        <f>IF(COUNTA(病棟!C88)&gt;=1,病棟!C88,"")</f>
        <v/>
      </c>
      <c r="D90" s="422" t="str">
        <f>IF(COUNTA(病棟!D88)&gt;=1,病棟!D88,"")</f>
        <v/>
      </c>
      <c r="E90" s="422" t="str">
        <f>IF(COUNTA(病棟!E88)&gt;=1,病棟!E88,"")</f>
        <v/>
      </c>
      <c r="F90" s="422" t="str">
        <f>IF(COUNTA(病棟!F88)&gt;=1,病棟!F88,"")</f>
        <v/>
      </c>
      <c r="G90" s="497" t="str">
        <f>IF(COUNTA(病棟!G88)&gt;=1,病棟!G88,"")</f>
        <v/>
      </c>
      <c r="H90" s="425" t="str">
        <f>IF(COUNTA(病棟!H88)&gt;=1,病棟!H88,"")</f>
        <v/>
      </c>
      <c r="I90" s="426" t="str">
        <f>IF(COUNTA(病棟!I88)&gt;=1,病棟!I88,"")</f>
        <v/>
      </c>
      <c r="J90" s="485" t="str">
        <f>IF(COUNTA(病棟!J88)&gt;=1,病棟!J88,"")</f>
        <v/>
      </c>
      <c r="K90" s="423" t="str">
        <f>IF(COUNTA(病棟!L88)&gt;=1,病棟!L88,"")</f>
        <v/>
      </c>
      <c r="L90" s="430" t="str">
        <f>IF(K90&lt;基本!$D$9,"非常勤","常勤")</f>
        <v>常勤</v>
      </c>
      <c r="M90" s="433">
        <f>IF(L90="非常勤",K90/基本!$D$9,1)</f>
        <v>1</v>
      </c>
      <c r="N90" s="204" t="e">
        <f>IF(DAYS360(P90,メイン!$N$3)&lt;500,"新"," ")</f>
        <v>#VALUE!</v>
      </c>
      <c r="O90" s="293"/>
      <c r="P90" s="483" t="str">
        <f>IF(COUNTA(病棟!K88)&gt;=1,病棟!K88,"")</f>
        <v/>
      </c>
      <c r="R90" s="477">
        <f t="shared" si="25"/>
        <v>0</v>
      </c>
      <c r="S90" s="477">
        <f t="shared" si="26"/>
        <v>0</v>
      </c>
      <c r="T90" s="477">
        <f t="shared" si="27"/>
        <v>0</v>
      </c>
      <c r="U90" s="477">
        <f t="shared" si="28"/>
        <v>0</v>
      </c>
      <c r="V90" s="477">
        <f t="shared" si="29"/>
        <v>0</v>
      </c>
      <c r="W90" s="477">
        <f t="shared" si="30"/>
        <v>0</v>
      </c>
      <c r="X90" s="477">
        <f t="shared" si="31"/>
        <v>0</v>
      </c>
      <c r="Y90" s="477">
        <f t="shared" si="32"/>
        <v>0</v>
      </c>
      <c r="Z90" s="477">
        <f t="shared" si="33"/>
        <v>0</v>
      </c>
      <c r="AA90" s="477">
        <f t="shared" si="34"/>
        <v>0</v>
      </c>
      <c r="AB90" s="477">
        <f t="shared" si="35"/>
        <v>0</v>
      </c>
      <c r="AC90" s="477">
        <f t="shared" si="36"/>
        <v>0</v>
      </c>
      <c r="AD90" s="477">
        <f t="shared" si="37"/>
        <v>0</v>
      </c>
      <c r="AE90" s="477">
        <f t="shared" si="38"/>
        <v>0</v>
      </c>
      <c r="AF90" s="480">
        <f t="shared" si="39"/>
        <v>0</v>
      </c>
      <c r="AH90" s="469" t="str">
        <f t="shared" si="21"/>
        <v/>
      </c>
      <c r="AI90" s="469" t="str">
        <f t="shared" si="20"/>
        <v>助産師常勤</v>
      </c>
      <c r="AJ90" s="469">
        <f t="shared" si="22"/>
        <v>1</v>
      </c>
      <c r="AK90" s="469" t="str">
        <f t="shared" si="23"/>
        <v>助産師</v>
      </c>
      <c r="AL90" s="469" t="str">
        <f t="shared" si="24"/>
        <v>常勤</v>
      </c>
    </row>
    <row r="91" spans="1:38" ht="13.5" customHeight="1">
      <c r="A91" s="423" t="str">
        <f>IF(COUNTA(病棟!A89)&gt;=1,病棟!A89,"")</f>
        <v/>
      </c>
      <c r="B91" s="486" t="str">
        <f>IF(COUNTA(病棟!B89)&gt;=1,病棟!B89,"")</f>
        <v/>
      </c>
      <c r="C91" s="425" t="str">
        <f>IF(COUNTA(病棟!C89)&gt;=1,病棟!C89,"")</f>
        <v/>
      </c>
      <c r="D91" s="422" t="str">
        <f>IF(COUNTA(病棟!D89)&gt;=1,病棟!D89,"")</f>
        <v/>
      </c>
      <c r="E91" s="422" t="str">
        <f>IF(COUNTA(病棟!E89)&gt;=1,病棟!E89,"")</f>
        <v/>
      </c>
      <c r="F91" s="422" t="str">
        <f>IF(COUNTA(病棟!F89)&gt;=1,病棟!F89,"")</f>
        <v/>
      </c>
      <c r="G91" s="497" t="str">
        <f>IF(COUNTA(病棟!G89)&gt;=1,病棟!G89,"")</f>
        <v/>
      </c>
      <c r="H91" s="425" t="str">
        <f>IF(COUNTA(病棟!H89)&gt;=1,病棟!H89,"")</f>
        <v/>
      </c>
      <c r="I91" s="426" t="str">
        <f>IF(COUNTA(病棟!I89)&gt;=1,病棟!I89,"")</f>
        <v/>
      </c>
      <c r="J91" s="485" t="str">
        <f>IF(COUNTA(病棟!J89)&gt;=1,病棟!J89,"")</f>
        <v/>
      </c>
      <c r="K91" s="423" t="str">
        <f>IF(COUNTA(病棟!L89)&gt;=1,病棟!L89,"")</f>
        <v/>
      </c>
      <c r="L91" s="430" t="str">
        <f>IF(K91&lt;基本!$D$9,"非常勤","常勤")</f>
        <v>常勤</v>
      </c>
      <c r="M91" s="433">
        <f>IF(L91="非常勤",K91/基本!$D$9,1)</f>
        <v>1</v>
      </c>
      <c r="N91" s="204" t="e">
        <f>IF(DAYS360(P91,メイン!$N$3)&lt;500,"新"," ")</f>
        <v>#VALUE!</v>
      </c>
      <c r="O91" s="293"/>
      <c r="P91" s="483" t="str">
        <f>IF(COUNTA(病棟!K89)&gt;=1,病棟!K89,"")</f>
        <v/>
      </c>
      <c r="R91" s="477">
        <f t="shared" si="25"/>
        <v>0</v>
      </c>
      <c r="S91" s="477">
        <f t="shared" si="26"/>
        <v>0</v>
      </c>
      <c r="T91" s="477">
        <f t="shared" si="27"/>
        <v>0</v>
      </c>
      <c r="U91" s="477">
        <f t="shared" si="28"/>
        <v>0</v>
      </c>
      <c r="V91" s="477">
        <f t="shared" si="29"/>
        <v>0</v>
      </c>
      <c r="W91" s="477">
        <f t="shared" si="30"/>
        <v>0</v>
      </c>
      <c r="X91" s="477">
        <f t="shared" si="31"/>
        <v>0</v>
      </c>
      <c r="Y91" s="477">
        <f t="shared" si="32"/>
        <v>0</v>
      </c>
      <c r="Z91" s="477">
        <f t="shared" si="33"/>
        <v>0</v>
      </c>
      <c r="AA91" s="477">
        <f t="shared" si="34"/>
        <v>0</v>
      </c>
      <c r="AB91" s="477">
        <f t="shared" si="35"/>
        <v>0</v>
      </c>
      <c r="AC91" s="477">
        <f t="shared" si="36"/>
        <v>0</v>
      </c>
      <c r="AD91" s="477">
        <f t="shared" si="37"/>
        <v>0</v>
      </c>
      <c r="AE91" s="477">
        <f t="shared" si="38"/>
        <v>0</v>
      </c>
      <c r="AF91" s="480">
        <f t="shared" si="39"/>
        <v>0</v>
      </c>
      <c r="AH91" s="469" t="str">
        <f t="shared" si="21"/>
        <v/>
      </c>
      <c r="AI91" s="469" t="str">
        <f t="shared" si="20"/>
        <v>助産師常勤</v>
      </c>
      <c r="AJ91" s="469">
        <f t="shared" si="22"/>
        <v>1</v>
      </c>
      <c r="AK91" s="469" t="str">
        <f t="shared" si="23"/>
        <v>助産師</v>
      </c>
      <c r="AL91" s="469" t="str">
        <f t="shared" si="24"/>
        <v>常勤</v>
      </c>
    </row>
    <row r="92" spans="1:38" ht="13.5" customHeight="1">
      <c r="A92" s="423" t="str">
        <f>IF(COUNTA(病棟!A90)&gt;=1,病棟!A90,"")</f>
        <v/>
      </c>
      <c r="B92" s="486" t="str">
        <f>IF(COUNTA(病棟!B90)&gt;=1,病棟!B90,"")</f>
        <v/>
      </c>
      <c r="C92" s="425" t="str">
        <f>IF(COUNTA(病棟!C90)&gt;=1,病棟!C90,"")</f>
        <v/>
      </c>
      <c r="D92" s="422" t="str">
        <f>IF(COUNTA(病棟!D90)&gt;=1,病棟!D90,"")</f>
        <v/>
      </c>
      <c r="E92" s="422" t="str">
        <f>IF(COUNTA(病棟!E90)&gt;=1,病棟!E90,"")</f>
        <v/>
      </c>
      <c r="F92" s="422" t="str">
        <f>IF(COUNTA(病棟!F90)&gt;=1,病棟!F90,"")</f>
        <v/>
      </c>
      <c r="G92" s="497" t="str">
        <f>IF(COUNTA(病棟!G90)&gt;=1,病棟!G90,"")</f>
        <v/>
      </c>
      <c r="H92" s="425" t="str">
        <f>IF(COUNTA(病棟!H90)&gt;=1,病棟!H90,"")</f>
        <v/>
      </c>
      <c r="I92" s="426" t="str">
        <f>IF(COUNTA(病棟!I90)&gt;=1,病棟!I90,"")</f>
        <v/>
      </c>
      <c r="J92" s="485" t="str">
        <f>IF(COUNTA(病棟!J90)&gt;=1,病棟!J90,"")</f>
        <v/>
      </c>
      <c r="K92" s="423" t="str">
        <f>IF(COUNTA(病棟!L90)&gt;=1,病棟!L90,"")</f>
        <v/>
      </c>
      <c r="L92" s="430" t="str">
        <f>IF(K92&lt;基本!$D$9,"非常勤","常勤")</f>
        <v>常勤</v>
      </c>
      <c r="M92" s="433">
        <f>IF(L92="非常勤",K92/基本!$D$9,1)</f>
        <v>1</v>
      </c>
      <c r="N92" s="204" t="e">
        <f>IF(DAYS360(P92,メイン!$N$3)&lt;500,"新"," ")</f>
        <v>#VALUE!</v>
      </c>
      <c r="O92" s="293"/>
      <c r="P92" s="483" t="str">
        <f>IF(COUNTA(病棟!K90)&gt;=1,病棟!K90,"")</f>
        <v/>
      </c>
      <c r="R92" s="477">
        <f t="shared" si="25"/>
        <v>0</v>
      </c>
      <c r="S92" s="477">
        <f t="shared" si="26"/>
        <v>0</v>
      </c>
      <c r="T92" s="477">
        <f t="shared" si="27"/>
        <v>0</v>
      </c>
      <c r="U92" s="477">
        <f t="shared" si="28"/>
        <v>0</v>
      </c>
      <c r="V92" s="477">
        <f t="shared" si="29"/>
        <v>0</v>
      </c>
      <c r="W92" s="477">
        <f t="shared" si="30"/>
        <v>0</v>
      </c>
      <c r="X92" s="477">
        <f t="shared" si="31"/>
        <v>0</v>
      </c>
      <c r="Y92" s="477">
        <f t="shared" si="32"/>
        <v>0</v>
      </c>
      <c r="Z92" s="477">
        <f t="shared" si="33"/>
        <v>0</v>
      </c>
      <c r="AA92" s="477">
        <f t="shared" si="34"/>
        <v>0</v>
      </c>
      <c r="AB92" s="477">
        <f t="shared" si="35"/>
        <v>0</v>
      </c>
      <c r="AC92" s="477">
        <f t="shared" si="36"/>
        <v>0</v>
      </c>
      <c r="AD92" s="477">
        <f t="shared" si="37"/>
        <v>0</v>
      </c>
      <c r="AE92" s="477">
        <f t="shared" si="38"/>
        <v>0</v>
      </c>
      <c r="AF92" s="480">
        <f t="shared" si="39"/>
        <v>0</v>
      </c>
      <c r="AH92" s="469" t="str">
        <f t="shared" si="21"/>
        <v/>
      </c>
      <c r="AI92" s="469" t="str">
        <f t="shared" si="20"/>
        <v>助産師常勤</v>
      </c>
      <c r="AJ92" s="469">
        <f t="shared" si="22"/>
        <v>1</v>
      </c>
      <c r="AK92" s="469" t="str">
        <f t="shared" si="23"/>
        <v>助産師</v>
      </c>
      <c r="AL92" s="469" t="str">
        <f t="shared" si="24"/>
        <v>常勤</v>
      </c>
    </row>
    <row r="93" spans="1:38" ht="13.5" customHeight="1">
      <c r="A93" s="423" t="str">
        <f>IF(COUNTA(病棟!A91)&gt;=1,病棟!A91,"")</f>
        <v/>
      </c>
      <c r="B93" s="486" t="str">
        <f>IF(COUNTA(病棟!B91)&gt;=1,病棟!B91,"")</f>
        <v/>
      </c>
      <c r="C93" s="425" t="str">
        <f>IF(COUNTA(病棟!C91)&gt;=1,病棟!C91,"")</f>
        <v/>
      </c>
      <c r="D93" s="422" t="str">
        <f>IF(COUNTA(病棟!D91)&gt;=1,病棟!D91,"")</f>
        <v/>
      </c>
      <c r="E93" s="422" t="str">
        <f>IF(COUNTA(病棟!E91)&gt;=1,病棟!E91,"")</f>
        <v/>
      </c>
      <c r="F93" s="422" t="str">
        <f>IF(COUNTA(病棟!F91)&gt;=1,病棟!F91,"")</f>
        <v/>
      </c>
      <c r="G93" s="497" t="str">
        <f>IF(COUNTA(病棟!G91)&gt;=1,病棟!G91,"")</f>
        <v/>
      </c>
      <c r="H93" s="425" t="str">
        <f>IF(COUNTA(病棟!H91)&gt;=1,病棟!H91,"")</f>
        <v/>
      </c>
      <c r="I93" s="426" t="str">
        <f>IF(COUNTA(病棟!I91)&gt;=1,病棟!I91,"")</f>
        <v/>
      </c>
      <c r="J93" s="485" t="str">
        <f>IF(COUNTA(病棟!J91)&gt;=1,病棟!J91,"")</f>
        <v/>
      </c>
      <c r="K93" s="423" t="str">
        <f>IF(COUNTA(病棟!L91)&gt;=1,病棟!L91,"")</f>
        <v/>
      </c>
      <c r="L93" s="430" t="str">
        <f>IF(K93&lt;基本!$D$9,"非常勤","常勤")</f>
        <v>常勤</v>
      </c>
      <c r="M93" s="433">
        <f>IF(L93="非常勤",K93/基本!$D$9,1)</f>
        <v>1</v>
      </c>
      <c r="N93" s="204" t="e">
        <f>IF(DAYS360(P93,メイン!$N$3)&lt;500,"新"," ")</f>
        <v>#VALUE!</v>
      </c>
      <c r="O93" s="293"/>
      <c r="P93" s="483" t="str">
        <f>IF(COUNTA(病棟!K91)&gt;=1,病棟!K91,"")</f>
        <v/>
      </c>
      <c r="R93" s="477">
        <f t="shared" si="25"/>
        <v>0</v>
      </c>
      <c r="S93" s="477">
        <f t="shared" si="26"/>
        <v>0</v>
      </c>
      <c r="T93" s="477">
        <f t="shared" si="27"/>
        <v>0</v>
      </c>
      <c r="U93" s="477">
        <f t="shared" si="28"/>
        <v>0</v>
      </c>
      <c r="V93" s="477">
        <f t="shared" si="29"/>
        <v>0</v>
      </c>
      <c r="W93" s="477">
        <f t="shared" si="30"/>
        <v>0</v>
      </c>
      <c r="X93" s="477">
        <f t="shared" si="31"/>
        <v>0</v>
      </c>
      <c r="Y93" s="477">
        <f t="shared" si="32"/>
        <v>0</v>
      </c>
      <c r="Z93" s="477">
        <f t="shared" si="33"/>
        <v>0</v>
      </c>
      <c r="AA93" s="477">
        <f t="shared" si="34"/>
        <v>0</v>
      </c>
      <c r="AB93" s="477">
        <f t="shared" si="35"/>
        <v>0</v>
      </c>
      <c r="AC93" s="477">
        <f t="shared" si="36"/>
        <v>0</v>
      </c>
      <c r="AD93" s="477">
        <f t="shared" si="37"/>
        <v>0</v>
      </c>
      <c r="AE93" s="477">
        <f t="shared" si="38"/>
        <v>0</v>
      </c>
      <c r="AF93" s="480">
        <f t="shared" si="39"/>
        <v>0</v>
      </c>
      <c r="AH93" s="469" t="str">
        <f t="shared" si="21"/>
        <v/>
      </c>
      <c r="AI93" s="469" t="str">
        <f t="shared" si="20"/>
        <v>助産師常勤</v>
      </c>
      <c r="AJ93" s="469">
        <f t="shared" si="22"/>
        <v>1</v>
      </c>
      <c r="AK93" s="469" t="str">
        <f t="shared" si="23"/>
        <v>助産師</v>
      </c>
      <c r="AL93" s="469" t="str">
        <f t="shared" si="24"/>
        <v>常勤</v>
      </c>
    </row>
    <row r="94" spans="1:38" ht="13.5" customHeight="1">
      <c r="A94" s="423" t="str">
        <f>IF(COUNTA(病棟!A92)&gt;=1,病棟!A92,"")</f>
        <v/>
      </c>
      <c r="B94" s="486" t="str">
        <f>IF(COUNTA(病棟!B92)&gt;=1,病棟!B92,"")</f>
        <v/>
      </c>
      <c r="C94" s="425" t="str">
        <f>IF(COUNTA(病棟!C92)&gt;=1,病棟!C92,"")</f>
        <v/>
      </c>
      <c r="D94" s="422" t="str">
        <f>IF(COUNTA(病棟!D92)&gt;=1,病棟!D92,"")</f>
        <v/>
      </c>
      <c r="E94" s="422" t="str">
        <f>IF(COUNTA(病棟!E92)&gt;=1,病棟!E92,"")</f>
        <v/>
      </c>
      <c r="F94" s="422" t="str">
        <f>IF(COUNTA(病棟!F92)&gt;=1,病棟!F92,"")</f>
        <v/>
      </c>
      <c r="G94" s="497" t="str">
        <f>IF(COUNTA(病棟!G92)&gt;=1,病棟!G92,"")</f>
        <v/>
      </c>
      <c r="H94" s="425" t="str">
        <f>IF(COUNTA(病棟!H92)&gt;=1,病棟!H92,"")</f>
        <v/>
      </c>
      <c r="I94" s="426" t="str">
        <f>IF(COUNTA(病棟!I92)&gt;=1,病棟!I92,"")</f>
        <v/>
      </c>
      <c r="J94" s="485" t="str">
        <f>IF(COUNTA(病棟!J92)&gt;=1,病棟!J92,"")</f>
        <v/>
      </c>
      <c r="K94" s="423" t="str">
        <f>IF(COUNTA(病棟!L92)&gt;=1,病棟!L92,"")</f>
        <v/>
      </c>
      <c r="L94" s="430" t="str">
        <f>IF(K94&lt;基本!$D$9,"非常勤","常勤")</f>
        <v>常勤</v>
      </c>
      <c r="M94" s="433">
        <f>IF(L94="非常勤",K94/基本!$D$9,1)</f>
        <v>1</v>
      </c>
      <c r="N94" s="204" t="e">
        <f>IF(DAYS360(P94,メイン!$N$3)&lt;500,"新"," ")</f>
        <v>#VALUE!</v>
      </c>
      <c r="O94" s="293"/>
      <c r="P94" s="483" t="str">
        <f>IF(COUNTA(病棟!K92)&gt;=1,病棟!K92,"")</f>
        <v/>
      </c>
      <c r="R94" s="477">
        <f t="shared" si="25"/>
        <v>0</v>
      </c>
      <c r="S94" s="477">
        <f t="shared" si="26"/>
        <v>0</v>
      </c>
      <c r="T94" s="477">
        <f t="shared" si="27"/>
        <v>0</v>
      </c>
      <c r="U94" s="477">
        <f t="shared" si="28"/>
        <v>0</v>
      </c>
      <c r="V94" s="477">
        <f t="shared" si="29"/>
        <v>0</v>
      </c>
      <c r="W94" s="477">
        <f t="shared" si="30"/>
        <v>0</v>
      </c>
      <c r="X94" s="477">
        <f t="shared" si="31"/>
        <v>0</v>
      </c>
      <c r="Y94" s="477">
        <f t="shared" si="32"/>
        <v>0</v>
      </c>
      <c r="Z94" s="477">
        <f t="shared" si="33"/>
        <v>0</v>
      </c>
      <c r="AA94" s="477">
        <f t="shared" si="34"/>
        <v>0</v>
      </c>
      <c r="AB94" s="477">
        <f t="shared" si="35"/>
        <v>0</v>
      </c>
      <c r="AC94" s="477">
        <f t="shared" si="36"/>
        <v>0</v>
      </c>
      <c r="AD94" s="477">
        <f t="shared" si="37"/>
        <v>0</v>
      </c>
      <c r="AE94" s="477">
        <f t="shared" si="38"/>
        <v>0</v>
      </c>
      <c r="AF94" s="480">
        <f t="shared" si="39"/>
        <v>0</v>
      </c>
      <c r="AH94" s="469" t="str">
        <f t="shared" si="21"/>
        <v/>
      </c>
      <c r="AI94" s="469" t="str">
        <f t="shared" si="20"/>
        <v>助産師常勤</v>
      </c>
      <c r="AJ94" s="469">
        <f t="shared" si="22"/>
        <v>1</v>
      </c>
      <c r="AK94" s="469" t="str">
        <f t="shared" si="23"/>
        <v>助産師</v>
      </c>
      <c r="AL94" s="469" t="str">
        <f t="shared" si="24"/>
        <v>常勤</v>
      </c>
    </row>
    <row r="95" spans="1:38" ht="13.5" customHeight="1">
      <c r="A95" s="423" t="str">
        <f>IF(COUNTA(病棟!A93)&gt;=1,病棟!A93,"")</f>
        <v/>
      </c>
      <c r="B95" s="486" t="str">
        <f>IF(COUNTA(病棟!B93)&gt;=1,病棟!B93,"")</f>
        <v/>
      </c>
      <c r="C95" s="425" t="str">
        <f>IF(COUNTA(病棟!C93)&gt;=1,病棟!C93,"")</f>
        <v/>
      </c>
      <c r="D95" s="422" t="str">
        <f>IF(COUNTA(病棟!D93)&gt;=1,病棟!D93,"")</f>
        <v/>
      </c>
      <c r="E95" s="422" t="str">
        <f>IF(COUNTA(病棟!E93)&gt;=1,病棟!E93,"")</f>
        <v/>
      </c>
      <c r="F95" s="422" t="str">
        <f>IF(COUNTA(病棟!F93)&gt;=1,病棟!F93,"")</f>
        <v/>
      </c>
      <c r="G95" s="497" t="str">
        <f>IF(COUNTA(病棟!G93)&gt;=1,病棟!G93,"")</f>
        <v/>
      </c>
      <c r="H95" s="425" t="str">
        <f>IF(COUNTA(病棟!H93)&gt;=1,病棟!H93,"")</f>
        <v/>
      </c>
      <c r="I95" s="426" t="str">
        <f>IF(COUNTA(病棟!I93)&gt;=1,病棟!I93,"")</f>
        <v/>
      </c>
      <c r="J95" s="485" t="str">
        <f>IF(COUNTA(病棟!J93)&gt;=1,病棟!J93,"")</f>
        <v/>
      </c>
      <c r="K95" s="423" t="str">
        <f>IF(COUNTA(病棟!L93)&gt;=1,病棟!L93,"")</f>
        <v/>
      </c>
      <c r="L95" s="430" t="str">
        <f>IF(K95&lt;基本!$D$9,"非常勤","常勤")</f>
        <v>常勤</v>
      </c>
      <c r="M95" s="433">
        <f>IF(L95="非常勤",K95/基本!$D$9,1)</f>
        <v>1</v>
      </c>
      <c r="N95" s="204" t="e">
        <f>IF(DAYS360(P95,メイン!$N$3)&lt;500,"新"," ")</f>
        <v>#VALUE!</v>
      </c>
      <c r="O95" s="293"/>
      <c r="P95" s="483" t="str">
        <f>IF(COUNTA(病棟!K93)&gt;=1,病棟!K93,"")</f>
        <v/>
      </c>
      <c r="R95" s="477">
        <f t="shared" si="25"/>
        <v>0</v>
      </c>
      <c r="S95" s="477">
        <f t="shared" si="26"/>
        <v>0</v>
      </c>
      <c r="T95" s="477">
        <f t="shared" si="27"/>
        <v>0</v>
      </c>
      <c r="U95" s="477">
        <f t="shared" si="28"/>
        <v>0</v>
      </c>
      <c r="V95" s="477">
        <f t="shared" si="29"/>
        <v>0</v>
      </c>
      <c r="W95" s="477">
        <f t="shared" si="30"/>
        <v>0</v>
      </c>
      <c r="X95" s="477">
        <f t="shared" si="31"/>
        <v>0</v>
      </c>
      <c r="Y95" s="477">
        <f t="shared" si="32"/>
        <v>0</v>
      </c>
      <c r="Z95" s="477">
        <f t="shared" si="33"/>
        <v>0</v>
      </c>
      <c r="AA95" s="477">
        <f t="shared" si="34"/>
        <v>0</v>
      </c>
      <c r="AB95" s="477">
        <f t="shared" si="35"/>
        <v>0</v>
      </c>
      <c r="AC95" s="477">
        <f t="shared" si="36"/>
        <v>0</v>
      </c>
      <c r="AD95" s="477">
        <f t="shared" si="37"/>
        <v>0</v>
      </c>
      <c r="AE95" s="477">
        <f t="shared" si="38"/>
        <v>0</v>
      </c>
      <c r="AF95" s="480">
        <f t="shared" si="39"/>
        <v>0</v>
      </c>
      <c r="AH95" s="469" t="str">
        <f t="shared" si="21"/>
        <v/>
      </c>
      <c r="AI95" s="469" t="str">
        <f t="shared" si="20"/>
        <v>助産師常勤</v>
      </c>
      <c r="AJ95" s="469">
        <f t="shared" si="22"/>
        <v>1</v>
      </c>
      <c r="AK95" s="469" t="str">
        <f t="shared" si="23"/>
        <v>助産師</v>
      </c>
      <c r="AL95" s="469" t="str">
        <f t="shared" si="24"/>
        <v>常勤</v>
      </c>
    </row>
    <row r="96" spans="1:38" ht="13.5" customHeight="1">
      <c r="A96" s="423" t="str">
        <f>IF(COUNTA(病棟!A94)&gt;=1,病棟!A94,"")</f>
        <v/>
      </c>
      <c r="B96" s="486" t="str">
        <f>IF(COUNTA(病棟!B94)&gt;=1,病棟!B94,"")</f>
        <v/>
      </c>
      <c r="C96" s="425" t="str">
        <f>IF(COUNTA(病棟!C94)&gt;=1,病棟!C94,"")</f>
        <v/>
      </c>
      <c r="D96" s="422" t="str">
        <f>IF(COUNTA(病棟!D94)&gt;=1,病棟!D94,"")</f>
        <v/>
      </c>
      <c r="E96" s="422" t="str">
        <f>IF(COUNTA(病棟!E94)&gt;=1,病棟!E94,"")</f>
        <v/>
      </c>
      <c r="F96" s="422" t="str">
        <f>IF(COUNTA(病棟!F94)&gt;=1,病棟!F94,"")</f>
        <v/>
      </c>
      <c r="G96" s="497" t="str">
        <f>IF(COUNTA(病棟!G94)&gt;=1,病棟!G94,"")</f>
        <v/>
      </c>
      <c r="H96" s="425" t="str">
        <f>IF(COUNTA(病棟!H94)&gt;=1,病棟!H94,"")</f>
        <v/>
      </c>
      <c r="I96" s="426" t="str">
        <f>IF(COUNTA(病棟!I94)&gt;=1,病棟!I94,"")</f>
        <v/>
      </c>
      <c r="J96" s="485" t="str">
        <f>IF(COUNTA(病棟!J94)&gt;=1,病棟!J94,"")</f>
        <v/>
      </c>
      <c r="K96" s="423" t="str">
        <f>IF(COUNTA(病棟!L94)&gt;=1,病棟!L94,"")</f>
        <v/>
      </c>
      <c r="L96" s="430" t="str">
        <f>IF(K96&lt;基本!$D$9,"非常勤","常勤")</f>
        <v>常勤</v>
      </c>
      <c r="M96" s="433">
        <f>IF(L96="非常勤",K96/基本!$D$9,1)</f>
        <v>1</v>
      </c>
      <c r="N96" s="204" t="e">
        <f>IF(DAYS360(P96,メイン!$N$3)&lt;500,"新"," ")</f>
        <v>#VALUE!</v>
      </c>
      <c r="O96" s="293"/>
      <c r="P96" s="483" t="str">
        <f>IF(COUNTA(病棟!K94)&gt;=1,病棟!K94,"")</f>
        <v/>
      </c>
      <c r="R96" s="477">
        <f t="shared" si="25"/>
        <v>0</v>
      </c>
      <c r="S96" s="477">
        <f t="shared" si="26"/>
        <v>0</v>
      </c>
      <c r="T96" s="477">
        <f t="shared" si="27"/>
        <v>0</v>
      </c>
      <c r="U96" s="477">
        <f t="shared" si="28"/>
        <v>0</v>
      </c>
      <c r="V96" s="477">
        <f t="shared" si="29"/>
        <v>0</v>
      </c>
      <c r="W96" s="477">
        <f t="shared" si="30"/>
        <v>0</v>
      </c>
      <c r="X96" s="477">
        <f t="shared" si="31"/>
        <v>0</v>
      </c>
      <c r="Y96" s="477">
        <f t="shared" si="32"/>
        <v>0</v>
      </c>
      <c r="Z96" s="477">
        <f t="shared" si="33"/>
        <v>0</v>
      </c>
      <c r="AA96" s="477">
        <f t="shared" si="34"/>
        <v>0</v>
      </c>
      <c r="AB96" s="477">
        <f t="shared" si="35"/>
        <v>0</v>
      </c>
      <c r="AC96" s="477">
        <f t="shared" si="36"/>
        <v>0</v>
      </c>
      <c r="AD96" s="477">
        <f t="shared" si="37"/>
        <v>0</v>
      </c>
      <c r="AE96" s="477">
        <f t="shared" si="38"/>
        <v>0</v>
      </c>
      <c r="AF96" s="480">
        <f t="shared" si="39"/>
        <v>0</v>
      </c>
      <c r="AH96" s="469" t="str">
        <f t="shared" si="21"/>
        <v/>
      </c>
      <c r="AI96" s="469" t="str">
        <f t="shared" si="20"/>
        <v>助産師常勤</v>
      </c>
      <c r="AJ96" s="469">
        <f t="shared" si="22"/>
        <v>1</v>
      </c>
      <c r="AK96" s="469" t="str">
        <f t="shared" si="23"/>
        <v>助産師</v>
      </c>
      <c r="AL96" s="469" t="str">
        <f t="shared" si="24"/>
        <v>常勤</v>
      </c>
    </row>
    <row r="97" spans="1:38" ht="13.5" customHeight="1">
      <c r="A97" s="423" t="str">
        <f>IF(COUNTA(病棟!A95)&gt;=1,病棟!A95,"")</f>
        <v/>
      </c>
      <c r="B97" s="486" t="str">
        <f>IF(COUNTA(病棟!B95)&gt;=1,病棟!B95,"")</f>
        <v/>
      </c>
      <c r="C97" s="425" t="str">
        <f>IF(COUNTA(病棟!C95)&gt;=1,病棟!C95,"")</f>
        <v/>
      </c>
      <c r="D97" s="422" t="str">
        <f>IF(COUNTA(病棟!D95)&gt;=1,病棟!D95,"")</f>
        <v/>
      </c>
      <c r="E97" s="422" t="str">
        <f>IF(COUNTA(病棟!E95)&gt;=1,病棟!E95,"")</f>
        <v/>
      </c>
      <c r="F97" s="422" t="str">
        <f>IF(COUNTA(病棟!F95)&gt;=1,病棟!F95,"")</f>
        <v/>
      </c>
      <c r="G97" s="497" t="str">
        <f>IF(COUNTA(病棟!G95)&gt;=1,病棟!G95,"")</f>
        <v/>
      </c>
      <c r="H97" s="425" t="str">
        <f>IF(COUNTA(病棟!H95)&gt;=1,病棟!H95,"")</f>
        <v/>
      </c>
      <c r="I97" s="426" t="str">
        <f>IF(COUNTA(病棟!I95)&gt;=1,病棟!I95,"")</f>
        <v/>
      </c>
      <c r="J97" s="485" t="str">
        <f>IF(COUNTA(病棟!J95)&gt;=1,病棟!J95,"")</f>
        <v/>
      </c>
      <c r="K97" s="423" t="str">
        <f>IF(COUNTA(病棟!L95)&gt;=1,病棟!L95,"")</f>
        <v/>
      </c>
      <c r="L97" s="430" t="str">
        <f>IF(K97&lt;基本!$D$9,"非常勤","常勤")</f>
        <v>常勤</v>
      </c>
      <c r="M97" s="433">
        <f>IF(L97="非常勤",K97/基本!$D$9,1)</f>
        <v>1</v>
      </c>
      <c r="N97" s="204" t="e">
        <f>IF(DAYS360(P97,メイン!$N$3)&lt;500,"新"," ")</f>
        <v>#VALUE!</v>
      </c>
      <c r="O97" s="293"/>
      <c r="P97" s="483" t="str">
        <f>IF(COUNTA(病棟!K95)&gt;=1,病棟!K95,"")</f>
        <v/>
      </c>
      <c r="R97" s="477">
        <f t="shared" si="25"/>
        <v>0</v>
      </c>
      <c r="S97" s="477">
        <f t="shared" si="26"/>
        <v>0</v>
      </c>
      <c r="T97" s="477">
        <f t="shared" si="27"/>
        <v>0</v>
      </c>
      <c r="U97" s="477">
        <f t="shared" si="28"/>
        <v>0</v>
      </c>
      <c r="V97" s="477">
        <f t="shared" si="29"/>
        <v>0</v>
      </c>
      <c r="W97" s="477">
        <f t="shared" si="30"/>
        <v>0</v>
      </c>
      <c r="X97" s="477">
        <f t="shared" si="31"/>
        <v>0</v>
      </c>
      <c r="Y97" s="477">
        <f t="shared" si="32"/>
        <v>0</v>
      </c>
      <c r="Z97" s="477">
        <f t="shared" si="33"/>
        <v>0</v>
      </c>
      <c r="AA97" s="477">
        <f t="shared" si="34"/>
        <v>0</v>
      </c>
      <c r="AB97" s="477">
        <f t="shared" si="35"/>
        <v>0</v>
      </c>
      <c r="AC97" s="477">
        <f t="shared" si="36"/>
        <v>0</v>
      </c>
      <c r="AD97" s="477">
        <f t="shared" si="37"/>
        <v>0</v>
      </c>
      <c r="AE97" s="477">
        <f t="shared" si="38"/>
        <v>0</v>
      </c>
      <c r="AF97" s="480">
        <f t="shared" si="39"/>
        <v>0</v>
      </c>
      <c r="AH97" s="469" t="str">
        <f t="shared" si="21"/>
        <v/>
      </c>
      <c r="AI97" s="469" t="str">
        <f t="shared" si="20"/>
        <v>助産師常勤</v>
      </c>
      <c r="AJ97" s="469">
        <f t="shared" si="22"/>
        <v>1</v>
      </c>
      <c r="AK97" s="469" t="str">
        <f t="shared" si="23"/>
        <v>助産師</v>
      </c>
      <c r="AL97" s="469" t="str">
        <f t="shared" si="24"/>
        <v>常勤</v>
      </c>
    </row>
    <row r="98" spans="1:38" ht="13.5" customHeight="1">
      <c r="A98" s="423" t="str">
        <f>IF(COUNTA(病棟!A96)&gt;=1,病棟!A96,"")</f>
        <v/>
      </c>
      <c r="B98" s="486" t="str">
        <f>IF(COUNTA(病棟!B96)&gt;=1,病棟!B96,"")</f>
        <v/>
      </c>
      <c r="C98" s="425" t="str">
        <f>IF(COUNTA(病棟!C96)&gt;=1,病棟!C96,"")</f>
        <v/>
      </c>
      <c r="D98" s="422" t="str">
        <f>IF(COUNTA(病棟!D96)&gt;=1,病棟!D96,"")</f>
        <v/>
      </c>
      <c r="E98" s="422" t="str">
        <f>IF(COUNTA(病棟!E96)&gt;=1,病棟!E96,"")</f>
        <v/>
      </c>
      <c r="F98" s="422" t="str">
        <f>IF(COUNTA(病棟!F96)&gt;=1,病棟!F96,"")</f>
        <v/>
      </c>
      <c r="G98" s="497" t="str">
        <f>IF(COUNTA(病棟!G96)&gt;=1,病棟!G96,"")</f>
        <v/>
      </c>
      <c r="H98" s="425" t="str">
        <f>IF(COUNTA(病棟!H96)&gt;=1,病棟!H96,"")</f>
        <v/>
      </c>
      <c r="I98" s="426" t="str">
        <f>IF(COUNTA(病棟!I96)&gt;=1,病棟!I96,"")</f>
        <v/>
      </c>
      <c r="J98" s="485" t="str">
        <f>IF(COUNTA(病棟!J96)&gt;=1,病棟!J96,"")</f>
        <v/>
      </c>
      <c r="K98" s="423" t="str">
        <f>IF(COUNTA(病棟!L96)&gt;=1,病棟!L96,"")</f>
        <v/>
      </c>
      <c r="L98" s="430" t="str">
        <f>IF(K98&lt;基本!$D$9,"非常勤","常勤")</f>
        <v>常勤</v>
      </c>
      <c r="M98" s="433">
        <f>IF(L98="非常勤",K98/基本!$D$9,1)</f>
        <v>1</v>
      </c>
      <c r="N98" s="204" t="e">
        <f>IF(DAYS360(P98,メイン!$N$3)&lt;500,"新"," ")</f>
        <v>#VALUE!</v>
      </c>
      <c r="O98" s="293"/>
      <c r="P98" s="483" t="str">
        <f>IF(COUNTA(病棟!K96)&gt;=1,病棟!K96,"")</f>
        <v/>
      </c>
      <c r="R98" s="477">
        <f t="shared" si="25"/>
        <v>0</v>
      </c>
      <c r="S98" s="477">
        <f t="shared" si="26"/>
        <v>0</v>
      </c>
      <c r="T98" s="477">
        <f t="shared" si="27"/>
        <v>0</v>
      </c>
      <c r="U98" s="477">
        <f t="shared" si="28"/>
        <v>0</v>
      </c>
      <c r="V98" s="477">
        <f t="shared" si="29"/>
        <v>0</v>
      </c>
      <c r="W98" s="477">
        <f t="shared" si="30"/>
        <v>0</v>
      </c>
      <c r="X98" s="477">
        <f t="shared" si="31"/>
        <v>0</v>
      </c>
      <c r="Y98" s="477">
        <f t="shared" si="32"/>
        <v>0</v>
      </c>
      <c r="Z98" s="477">
        <f t="shared" si="33"/>
        <v>0</v>
      </c>
      <c r="AA98" s="477">
        <f t="shared" si="34"/>
        <v>0</v>
      </c>
      <c r="AB98" s="477">
        <f t="shared" si="35"/>
        <v>0</v>
      </c>
      <c r="AC98" s="477">
        <f t="shared" si="36"/>
        <v>0</v>
      </c>
      <c r="AD98" s="477">
        <f t="shared" si="37"/>
        <v>0</v>
      </c>
      <c r="AE98" s="477">
        <f t="shared" si="38"/>
        <v>0</v>
      </c>
      <c r="AF98" s="480">
        <f t="shared" si="39"/>
        <v>0</v>
      </c>
      <c r="AH98" s="469" t="str">
        <f t="shared" si="21"/>
        <v/>
      </c>
      <c r="AI98" s="469" t="str">
        <f t="shared" si="20"/>
        <v>助産師常勤</v>
      </c>
      <c r="AJ98" s="469">
        <f t="shared" si="22"/>
        <v>1</v>
      </c>
      <c r="AK98" s="469" t="str">
        <f t="shared" si="23"/>
        <v>助産師</v>
      </c>
      <c r="AL98" s="469" t="str">
        <f t="shared" si="24"/>
        <v>常勤</v>
      </c>
    </row>
    <row r="99" spans="1:38" ht="13.5" customHeight="1">
      <c r="A99" s="423" t="str">
        <f>IF(COUNTA(病棟!A97)&gt;=1,病棟!A97,"")</f>
        <v/>
      </c>
      <c r="B99" s="486" t="str">
        <f>IF(COUNTA(病棟!B97)&gt;=1,病棟!B97,"")</f>
        <v/>
      </c>
      <c r="C99" s="425" t="str">
        <f>IF(COUNTA(病棟!C97)&gt;=1,病棟!C97,"")</f>
        <v/>
      </c>
      <c r="D99" s="422" t="str">
        <f>IF(COUNTA(病棟!D97)&gt;=1,病棟!D97,"")</f>
        <v/>
      </c>
      <c r="E99" s="422" t="str">
        <f>IF(COUNTA(病棟!E97)&gt;=1,病棟!E97,"")</f>
        <v/>
      </c>
      <c r="F99" s="422" t="str">
        <f>IF(COUNTA(病棟!F97)&gt;=1,病棟!F97,"")</f>
        <v/>
      </c>
      <c r="G99" s="497" t="str">
        <f>IF(COUNTA(病棟!G97)&gt;=1,病棟!G97,"")</f>
        <v/>
      </c>
      <c r="H99" s="425" t="str">
        <f>IF(COUNTA(病棟!H97)&gt;=1,病棟!H97,"")</f>
        <v/>
      </c>
      <c r="I99" s="426" t="str">
        <f>IF(COUNTA(病棟!I97)&gt;=1,病棟!I97,"")</f>
        <v/>
      </c>
      <c r="J99" s="485" t="str">
        <f>IF(COUNTA(病棟!J97)&gt;=1,病棟!J97,"")</f>
        <v/>
      </c>
      <c r="K99" s="423" t="str">
        <f>IF(COUNTA(病棟!L97)&gt;=1,病棟!L97,"")</f>
        <v/>
      </c>
      <c r="L99" s="430" t="str">
        <f>IF(K99&lt;基本!$D$9,"非常勤","常勤")</f>
        <v>常勤</v>
      </c>
      <c r="M99" s="433">
        <f>IF(L99="非常勤",K99/基本!$D$9,1)</f>
        <v>1</v>
      </c>
      <c r="N99" s="204" t="e">
        <f>IF(DAYS360(P99,メイン!$N$3)&lt;500,"新"," ")</f>
        <v>#VALUE!</v>
      </c>
      <c r="O99" s="293"/>
      <c r="P99" s="483" t="str">
        <f>IF(COUNTA(病棟!K97)&gt;=1,病棟!K97,"")</f>
        <v/>
      </c>
      <c r="R99" s="477">
        <f t="shared" si="25"/>
        <v>0</v>
      </c>
      <c r="S99" s="477">
        <f t="shared" si="26"/>
        <v>0</v>
      </c>
      <c r="T99" s="477">
        <f t="shared" si="27"/>
        <v>0</v>
      </c>
      <c r="U99" s="477">
        <f t="shared" si="28"/>
        <v>0</v>
      </c>
      <c r="V99" s="477">
        <f t="shared" si="29"/>
        <v>0</v>
      </c>
      <c r="W99" s="477">
        <f t="shared" si="30"/>
        <v>0</v>
      </c>
      <c r="X99" s="477">
        <f t="shared" si="31"/>
        <v>0</v>
      </c>
      <c r="Y99" s="477">
        <f t="shared" si="32"/>
        <v>0</v>
      </c>
      <c r="Z99" s="477">
        <f t="shared" si="33"/>
        <v>0</v>
      </c>
      <c r="AA99" s="477">
        <f t="shared" si="34"/>
        <v>0</v>
      </c>
      <c r="AB99" s="477">
        <f t="shared" si="35"/>
        <v>0</v>
      </c>
      <c r="AC99" s="477">
        <f t="shared" si="36"/>
        <v>0</v>
      </c>
      <c r="AD99" s="477">
        <f t="shared" si="37"/>
        <v>0</v>
      </c>
      <c r="AE99" s="477">
        <f t="shared" si="38"/>
        <v>0</v>
      </c>
      <c r="AF99" s="480">
        <f t="shared" si="39"/>
        <v>0</v>
      </c>
      <c r="AH99" s="469" t="str">
        <f t="shared" si="21"/>
        <v/>
      </c>
      <c r="AI99" s="469" t="str">
        <f t="shared" si="20"/>
        <v>助産師常勤</v>
      </c>
      <c r="AJ99" s="469">
        <f t="shared" si="22"/>
        <v>1</v>
      </c>
      <c r="AK99" s="469" t="str">
        <f t="shared" si="23"/>
        <v>助産師</v>
      </c>
      <c r="AL99" s="469" t="str">
        <f t="shared" si="24"/>
        <v>常勤</v>
      </c>
    </row>
    <row r="100" spans="1:38" ht="13.5" customHeight="1">
      <c r="A100" s="423" t="str">
        <f>IF(COUNTA(病棟!A98)&gt;=1,病棟!A98,"")</f>
        <v/>
      </c>
      <c r="B100" s="486" t="str">
        <f>IF(COUNTA(病棟!B98)&gt;=1,病棟!B98,"")</f>
        <v/>
      </c>
      <c r="C100" s="425" t="str">
        <f>IF(COUNTA(病棟!C98)&gt;=1,病棟!C98,"")</f>
        <v/>
      </c>
      <c r="D100" s="422" t="str">
        <f>IF(COUNTA(病棟!D98)&gt;=1,病棟!D98,"")</f>
        <v/>
      </c>
      <c r="E100" s="422" t="str">
        <f>IF(COUNTA(病棟!E98)&gt;=1,病棟!E98,"")</f>
        <v/>
      </c>
      <c r="F100" s="422" t="str">
        <f>IF(COUNTA(病棟!F98)&gt;=1,病棟!F98,"")</f>
        <v/>
      </c>
      <c r="G100" s="497" t="str">
        <f>IF(COUNTA(病棟!G98)&gt;=1,病棟!G98,"")</f>
        <v/>
      </c>
      <c r="H100" s="425" t="str">
        <f>IF(COUNTA(病棟!H98)&gt;=1,病棟!H98,"")</f>
        <v/>
      </c>
      <c r="I100" s="426" t="str">
        <f>IF(COUNTA(病棟!I98)&gt;=1,病棟!I98,"")</f>
        <v/>
      </c>
      <c r="J100" s="485" t="str">
        <f>IF(COUNTA(病棟!J98)&gt;=1,病棟!J98,"")</f>
        <v/>
      </c>
      <c r="K100" s="423" t="str">
        <f>IF(COUNTA(病棟!L98)&gt;=1,病棟!L98,"")</f>
        <v/>
      </c>
      <c r="L100" s="430" t="str">
        <f>IF(K100&lt;基本!$D$9,"非常勤","常勤")</f>
        <v>常勤</v>
      </c>
      <c r="M100" s="433">
        <f>IF(L100="非常勤",K100/基本!$D$9,1)</f>
        <v>1</v>
      </c>
      <c r="N100" s="204" t="e">
        <f>IF(DAYS360(P100,メイン!$N$3)&lt;500,"新"," ")</f>
        <v>#VALUE!</v>
      </c>
      <c r="O100" s="293"/>
      <c r="P100" s="483" t="str">
        <f>IF(COUNTA(病棟!K98)&gt;=1,病棟!K98,"")</f>
        <v/>
      </c>
      <c r="R100" s="477">
        <f t="shared" si="25"/>
        <v>0</v>
      </c>
      <c r="S100" s="477">
        <f t="shared" si="26"/>
        <v>0</v>
      </c>
      <c r="T100" s="477">
        <f t="shared" si="27"/>
        <v>0</v>
      </c>
      <c r="U100" s="477">
        <f t="shared" si="28"/>
        <v>0</v>
      </c>
      <c r="V100" s="477">
        <f t="shared" si="29"/>
        <v>0</v>
      </c>
      <c r="W100" s="477">
        <f t="shared" si="30"/>
        <v>0</v>
      </c>
      <c r="X100" s="477">
        <f t="shared" si="31"/>
        <v>0</v>
      </c>
      <c r="Y100" s="477">
        <f t="shared" si="32"/>
        <v>0</v>
      </c>
      <c r="Z100" s="477">
        <f t="shared" si="33"/>
        <v>0</v>
      </c>
      <c r="AA100" s="477">
        <f t="shared" si="34"/>
        <v>0</v>
      </c>
      <c r="AB100" s="477">
        <f t="shared" si="35"/>
        <v>0</v>
      </c>
      <c r="AC100" s="477">
        <f t="shared" si="36"/>
        <v>0</v>
      </c>
      <c r="AD100" s="477">
        <f t="shared" si="37"/>
        <v>0</v>
      </c>
      <c r="AE100" s="477">
        <f t="shared" si="38"/>
        <v>0</v>
      </c>
      <c r="AF100" s="480">
        <f t="shared" si="39"/>
        <v>0</v>
      </c>
      <c r="AH100" s="469" t="str">
        <f t="shared" si="21"/>
        <v/>
      </c>
      <c r="AI100" s="469" t="str">
        <f t="shared" si="20"/>
        <v>助産師常勤</v>
      </c>
      <c r="AJ100" s="469">
        <f t="shared" si="22"/>
        <v>1</v>
      </c>
      <c r="AK100" s="469" t="str">
        <f t="shared" si="23"/>
        <v>助産師</v>
      </c>
      <c r="AL100" s="469" t="str">
        <f t="shared" si="24"/>
        <v>常勤</v>
      </c>
    </row>
    <row r="101" spans="1:38" ht="13.5" customHeight="1">
      <c r="A101" s="423" t="str">
        <f>IF(COUNTA(病棟!A99)&gt;=1,病棟!A99,"")</f>
        <v/>
      </c>
      <c r="B101" s="486" t="str">
        <f>IF(COUNTA(病棟!B99)&gt;=1,病棟!B99,"")</f>
        <v/>
      </c>
      <c r="C101" s="425" t="str">
        <f>IF(COUNTA(病棟!C99)&gt;=1,病棟!C99,"")</f>
        <v/>
      </c>
      <c r="D101" s="422" t="str">
        <f>IF(COUNTA(病棟!D99)&gt;=1,病棟!D99,"")</f>
        <v/>
      </c>
      <c r="E101" s="422" t="str">
        <f>IF(COUNTA(病棟!E99)&gt;=1,病棟!E99,"")</f>
        <v/>
      </c>
      <c r="F101" s="422" t="str">
        <f>IF(COUNTA(病棟!F99)&gt;=1,病棟!F99,"")</f>
        <v/>
      </c>
      <c r="G101" s="497" t="str">
        <f>IF(COUNTA(病棟!G99)&gt;=1,病棟!G99,"")</f>
        <v/>
      </c>
      <c r="H101" s="425" t="str">
        <f>IF(COUNTA(病棟!H99)&gt;=1,病棟!H99,"")</f>
        <v/>
      </c>
      <c r="I101" s="426" t="str">
        <f>IF(COUNTA(病棟!I99)&gt;=1,病棟!I99,"")</f>
        <v/>
      </c>
      <c r="J101" s="485" t="str">
        <f>IF(COUNTA(病棟!J99)&gt;=1,病棟!J99,"")</f>
        <v/>
      </c>
      <c r="K101" s="423" t="str">
        <f>IF(COUNTA(病棟!L99)&gt;=1,病棟!L99,"")</f>
        <v/>
      </c>
      <c r="L101" s="430" t="str">
        <f>IF(K101&lt;基本!$D$9,"非常勤","常勤")</f>
        <v>常勤</v>
      </c>
      <c r="M101" s="433">
        <f>IF(L101="非常勤",K101/基本!$D$9,1)</f>
        <v>1</v>
      </c>
      <c r="N101" s="204" t="e">
        <f>IF(DAYS360(P101,メイン!$N$3)&lt;500,"新"," ")</f>
        <v>#VALUE!</v>
      </c>
      <c r="O101" s="293"/>
      <c r="P101" s="483" t="str">
        <f>IF(COUNTA(病棟!K99)&gt;=1,病棟!K99,"")</f>
        <v/>
      </c>
      <c r="R101" s="477">
        <f t="shared" si="25"/>
        <v>0</v>
      </c>
      <c r="S101" s="477">
        <f t="shared" si="26"/>
        <v>0</v>
      </c>
      <c r="T101" s="477">
        <f t="shared" si="27"/>
        <v>0</v>
      </c>
      <c r="U101" s="477">
        <f t="shared" si="28"/>
        <v>0</v>
      </c>
      <c r="V101" s="477">
        <f t="shared" si="29"/>
        <v>0</v>
      </c>
      <c r="W101" s="477">
        <f t="shared" si="30"/>
        <v>0</v>
      </c>
      <c r="X101" s="477">
        <f t="shared" si="31"/>
        <v>0</v>
      </c>
      <c r="Y101" s="477">
        <f t="shared" si="32"/>
        <v>0</v>
      </c>
      <c r="Z101" s="477">
        <f t="shared" si="33"/>
        <v>0</v>
      </c>
      <c r="AA101" s="477">
        <f t="shared" si="34"/>
        <v>0</v>
      </c>
      <c r="AB101" s="477">
        <f t="shared" si="35"/>
        <v>0</v>
      </c>
      <c r="AC101" s="477">
        <f t="shared" si="36"/>
        <v>0</v>
      </c>
      <c r="AD101" s="477">
        <f t="shared" si="37"/>
        <v>0</v>
      </c>
      <c r="AE101" s="477">
        <f t="shared" si="38"/>
        <v>0</v>
      </c>
      <c r="AF101" s="480">
        <f t="shared" si="39"/>
        <v>0</v>
      </c>
      <c r="AH101" s="469" t="str">
        <f t="shared" si="21"/>
        <v/>
      </c>
      <c r="AI101" s="469" t="str">
        <f t="shared" ref="AI101:AI164" si="40">CONCATENATE(AK101,AL101)</f>
        <v>助産師常勤</v>
      </c>
      <c r="AJ101" s="469">
        <f t="shared" si="22"/>
        <v>1</v>
      </c>
      <c r="AK101" s="469" t="str">
        <f t="shared" si="23"/>
        <v>助産師</v>
      </c>
      <c r="AL101" s="469" t="str">
        <f t="shared" si="24"/>
        <v>常勤</v>
      </c>
    </row>
    <row r="102" spans="1:38" ht="13.5" customHeight="1">
      <c r="A102" s="423" t="str">
        <f>IF(COUNTA(病棟!A100)&gt;=1,病棟!A100,"")</f>
        <v/>
      </c>
      <c r="B102" s="486" t="str">
        <f>IF(COUNTA(病棟!B100)&gt;=1,病棟!B100,"")</f>
        <v/>
      </c>
      <c r="C102" s="425" t="str">
        <f>IF(COUNTA(病棟!C100)&gt;=1,病棟!C100,"")</f>
        <v/>
      </c>
      <c r="D102" s="422" t="str">
        <f>IF(COUNTA(病棟!D100)&gt;=1,病棟!D100,"")</f>
        <v/>
      </c>
      <c r="E102" s="422" t="str">
        <f>IF(COUNTA(病棟!E100)&gt;=1,病棟!E100,"")</f>
        <v/>
      </c>
      <c r="F102" s="422" t="str">
        <f>IF(COUNTA(病棟!F100)&gt;=1,病棟!F100,"")</f>
        <v/>
      </c>
      <c r="G102" s="497" t="str">
        <f>IF(COUNTA(病棟!G100)&gt;=1,病棟!G100,"")</f>
        <v/>
      </c>
      <c r="H102" s="425" t="str">
        <f>IF(COUNTA(病棟!H100)&gt;=1,病棟!H100,"")</f>
        <v/>
      </c>
      <c r="I102" s="426" t="str">
        <f>IF(COUNTA(病棟!I100)&gt;=1,病棟!I100,"")</f>
        <v/>
      </c>
      <c r="J102" s="485" t="str">
        <f>IF(COUNTA(病棟!J100)&gt;=1,病棟!J100,"")</f>
        <v/>
      </c>
      <c r="K102" s="423" t="str">
        <f>IF(COUNTA(病棟!L100)&gt;=1,病棟!L100,"")</f>
        <v/>
      </c>
      <c r="L102" s="430" t="str">
        <f>IF(K102&lt;基本!$D$9,"非常勤","常勤")</f>
        <v>常勤</v>
      </c>
      <c r="M102" s="433">
        <f>IF(L102="非常勤",K102/基本!$D$9,1)</f>
        <v>1</v>
      </c>
      <c r="N102" s="204" t="e">
        <f>IF(DAYS360(P102,メイン!$N$3)&lt;500,"新"," ")</f>
        <v>#VALUE!</v>
      </c>
      <c r="O102" s="293"/>
      <c r="P102" s="483" t="str">
        <f>IF(COUNTA(病棟!K100)&gt;=1,病棟!K100,"")</f>
        <v/>
      </c>
      <c r="R102" s="477">
        <f t="shared" si="25"/>
        <v>0</v>
      </c>
      <c r="S102" s="477">
        <f t="shared" si="26"/>
        <v>0</v>
      </c>
      <c r="T102" s="477">
        <f t="shared" si="27"/>
        <v>0</v>
      </c>
      <c r="U102" s="477">
        <f t="shared" si="28"/>
        <v>0</v>
      </c>
      <c r="V102" s="477">
        <f t="shared" si="29"/>
        <v>0</v>
      </c>
      <c r="W102" s="477">
        <f t="shared" si="30"/>
        <v>0</v>
      </c>
      <c r="X102" s="477">
        <f t="shared" si="31"/>
        <v>0</v>
      </c>
      <c r="Y102" s="477">
        <f t="shared" si="32"/>
        <v>0</v>
      </c>
      <c r="Z102" s="477">
        <f t="shared" si="33"/>
        <v>0</v>
      </c>
      <c r="AA102" s="477">
        <f t="shared" si="34"/>
        <v>0</v>
      </c>
      <c r="AB102" s="477">
        <f t="shared" si="35"/>
        <v>0</v>
      </c>
      <c r="AC102" s="477">
        <f t="shared" si="36"/>
        <v>0</v>
      </c>
      <c r="AD102" s="477">
        <f t="shared" si="37"/>
        <v>0</v>
      </c>
      <c r="AE102" s="477">
        <f t="shared" si="38"/>
        <v>0</v>
      </c>
      <c r="AF102" s="480">
        <f t="shared" si="39"/>
        <v>0</v>
      </c>
      <c r="AH102" s="469" t="str">
        <f t="shared" si="21"/>
        <v/>
      </c>
      <c r="AI102" s="469" t="str">
        <f t="shared" si="40"/>
        <v>助産師常勤</v>
      </c>
      <c r="AJ102" s="469">
        <f t="shared" si="22"/>
        <v>1</v>
      </c>
      <c r="AK102" s="469" t="str">
        <f t="shared" si="23"/>
        <v>助産師</v>
      </c>
      <c r="AL102" s="469" t="str">
        <f t="shared" si="24"/>
        <v>常勤</v>
      </c>
    </row>
    <row r="103" spans="1:38" ht="13.5" customHeight="1">
      <c r="A103" s="423" t="str">
        <f>IF(COUNTA(病棟!A101)&gt;=1,病棟!A101,"")</f>
        <v/>
      </c>
      <c r="B103" s="486" t="str">
        <f>IF(COUNTA(病棟!B101)&gt;=1,病棟!B101,"")</f>
        <v/>
      </c>
      <c r="C103" s="425" t="str">
        <f>IF(COUNTA(病棟!C101)&gt;=1,病棟!C101,"")</f>
        <v/>
      </c>
      <c r="D103" s="422" t="str">
        <f>IF(COUNTA(病棟!D101)&gt;=1,病棟!D101,"")</f>
        <v/>
      </c>
      <c r="E103" s="422" t="str">
        <f>IF(COUNTA(病棟!E101)&gt;=1,病棟!E101,"")</f>
        <v/>
      </c>
      <c r="F103" s="422" t="str">
        <f>IF(COUNTA(病棟!F101)&gt;=1,病棟!F101,"")</f>
        <v/>
      </c>
      <c r="G103" s="497" t="str">
        <f>IF(COUNTA(病棟!G101)&gt;=1,病棟!G101,"")</f>
        <v/>
      </c>
      <c r="H103" s="425" t="str">
        <f>IF(COUNTA(病棟!H101)&gt;=1,病棟!H101,"")</f>
        <v/>
      </c>
      <c r="I103" s="426" t="str">
        <f>IF(COUNTA(病棟!I101)&gt;=1,病棟!I101,"")</f>
        <v/>
      </c>
      <c r="J103" s="485" t="str">
        <f>IF(COUNTA(病棟!J101)&gt;=1,病棟!J101,"")</f>
        <v/>
      </c>
      <c r="K103" s="423" t="str">
        <f>IF(COUNTA(病棟!L101)&gt;=1,病棟!L101,"")</f>
        <v/>
      </c>
      <c r="L103" s="430" t="str">
        <f>IF(K103&lt;基本!$D$9,"非常勤","常勤")</f>
        <v>常勤</v>
      </c>
      <c r="M103" s="433">
        <f>IF(L103="非常勤",K103/基本!$D$9,1)</f>
        <v>1</v>
      </c>
      <c r="N103" s="204" t="e">
        <f>IF(DAYS360(P103,メイン!$N$3)&lt;500,"新"," ")</f>
        <v>#VALUE!</v>
      </c>
      <c r="O103" s="293"/>
      <c r="P103" s="483" t="str">
        <f>IF(COUNTA(病棟!K101)&gt;=1,病棟!K101,"")</f>
        <v/>
      </c>
      <c r="R103" s="477">
        <f t="shared" si="25"/>
        <v>0</v>
      </c>
      <c r="S103" s="477">
        <f t="shared" si="26"/>
        <v>0</v>
      </c>
      <c r="T103" s="477">
        <f t="shared" si="27"/>
        <v>0</v>
      </c>
      <c r="U103" s="477">
        <f t="shared" si="28"/>
        <v>0</v>
      </c>
      <c r="V103" s="477">
        <f t="shared" si="29"/>
        <v>0</v>
      </c>
      <c r="W103" s="477">
        <f t="shared" si="30"/>
        <v>0</v>
      </c>
      <c r="X103" s="477">
        <f t="shared" si="31"/>
        <v>0</v>
      </c>
      <c r="Y103" s="477">
        <f t="shared" si="32"/>
        <v>0</v>
      </c>
      <c r="Z103" s="477">
        <f t="shared" si="33"/>
        <v>0</v>
      </c>
      <c r="AA103" s="477">
        <f t="shared" si="34"/>
        <v>0</v>
      </c>
      <c r="AB103" s="477">
        <f t="shared" si="35"/>
        <v>0</v>
      </c>
      <c r="AC103" s="477">
        <f t="shared" si="36"/>
        <v>0</v>
      </c>
      <c r="AD103" s="477">
        <f t="shared" si="37"/>
        <v>0</v>
      </c>
      <c r="AE103" s="477">
        <f t="shared" si="38"/>
        <v>0</v>
      </c>
      <c r="AF103" s="480">
        <f t="shared" si="39"/>
        <v>0</v>
      </c>
      <c r="AH103" s="469" t="str">
        <f t="shared" si="21"/>
        <v/>
      </c>
      <c r="AI103" s="469" t="str">
        <f t="shared" si="40"/>
        <v>助産師常勤</v>
      </c>
      <c r="AJ103" s="469">
        <f t="shared" si="22"/>
        <v>1</v>
      </c>
      <c r="AK103" s="469" t="str">
        <f t="shared" si="23"/>
        <v>助産師</v>
      </c>
      <c r="AL103" s="469" t="str">
        <f t="shared" si="24"/>
        <v>常勤</v>
      </c>
    </row>
    <row r="104" spans="1:38" ht="13.5" customHeight="1">
      <c r="A104" s="423" t="str">
        <f>IF(COUNTA(病棟!A102)&gt;=1,病棟!A102,"")</f>
        <v/>
      </c>
      <c r="B104" s="486" t="str">
        <f>IF(COUNTA(病棟!B102)&gt;=1,病棟!B102,"")</f>
        <v/>
      </c>
      <c r="C104" s="425" t="str">
        <f>IF(COUNTA(病棟!C102)&gt;=1,病棟!C102,"")</f>
        <v/>
      </c>
      <c r="D104" s="422" t="str">
        <f>IF(COUNTA(病棟!D102)&gt;=1,病棟!D102,"")</f>
        <v/>
      </c>
      <c r="E104" s="422" t="str">
        <f>IF(COUNTA(病棟!E102)&gt;=1,病棟!E102,"")</f>
        <v/>
      </c>
      <c r="F104" s="422" t="str">
        <f>IF(COUNTA(病棟!F102)&gt;=1,病棟!F102,"")</f>
        <v/>
      </c>
      <c r="G104" s="497" t="str">
        <f>IF(COUNTA(病棟!G102)&gt;=1,病棟!G102,"")</f>
        <v/>
      </c>
      <c r="H104" s="425" t="str">
        <f>IF(COUNTA(病棟!H102)&gt;=1,病棟!H102,"")</f>
        <v/>
      </c>
      <c r="I104" s="426" t="str">
        <f>IF(COUNTA(病棟!I102)&gt;=1,病棟!I102,"")</f>
        <v/>
      </c>
      <c r="J104" s="485" t="str">
        <f>IF(COUNTA(病棟!J102)&gt;=1,病棟!J102,"")</f>
        <v/>
      </c>
      <c r="K104" s="423" t="str">
        <f>IF(COUNTA(病棟!L102)&gt;=1,病棟!L102,"")</f>
        <v/>
      </c>
      <c r="L104" s="430" t="str">
        <f>IF(K104&lt;基本!$D$9,"非常勤","常勤")</f>
        <v>常勤</v>
      </c>
      <c r="M104" s="433">
        <f>IF(L104="非常勤",K104/基本!$D$9,1)</f>
        <v>1</v>
      </c>
      <c r="N104" s="204" t="e">
        <f>IF(DAYS360(P104,メイン!$N$3)&lt;500,"新"," ")</f>
        <v>#VALUE!</v>
      </c>
      <c r="O104" s="293"/>
      <c r="P104" s="483" t="str">
        <f>IF(COUNTA(病棟!K102)&gt;=1,病棟!K102,"")</f>
        <v/>
      </c>
      <c r="R104" s="477">
        <f t="shared" si="25"/>
        <v>0</v>
      </c>
      <c r="S104" s="477">
        <f t="shared" si="26"/>
        <v>0</v>
      </c>
      <c r="T104" s="477">
        <f t="shared" si="27"/>
        <v>0</v>
      </c>
      <c r="U104" s="477">
        <f t="shared" si="28"/>
        <v>0</v>
      </c>
      <c r="V104" s="477">
        <f t="shared" si="29"/>
        <v>0</v>
      </c>
      <c r="W104" s="477">
        <f t="shared" si="30"/>
        <v>0</v>
      </c>
      <c r="X104" s="477">
        <f t="shared" si="31"/>
        <v>0</v>
      </c>
      <c r="Y104" s="477">
        <f t="shared" si="32"/>
        <v>0</v>
      </c>
      <c r="Z104" s="477">
        <f t="shared" si="33"/>
        <v>0</v>
      </c>
      <c r="AA104" s="477">
        <f t="shared" si="34"/>
        <v>0</v>
      </c>
      <c r="AB104" s="477">
        <f t="shared" si="35"/>
        <v>0</v>
      </c>
      <c r="AC104" s="477">
        <f t="shared" si="36"/>
        <v>0</v>
      </c>
      <c r="AD104" s="477">
        <f t="shared" si="37"/>
        <v>0</v>
      </c>
      <c r="AE104" s="477">
        <f t="shared" si="38"/>
        <v>0</v>
      </c>
      <c r="AF104" s="480">
        <f t="shared" si="39"/>
        <v>0</v>
      </c>
      <c r="AH104" s="469" t="str">
        <f t="shared" si="21"/>
        <v/>
      </c>
      <c r="AI104" s="469" t="str">
        <f t="shared" si="40"/>
        <v>助産師常勤</v>
      </c>
      <c r="AJ104" s="469">
        <f t="shared" si="22"/>
        <v>1</v>
      </c>
      <c r="AK104" s="469" t="str">
        <f t="shared" si="23"/>
        <v>助産師</v>
      </c>
      <c r="AL104" s="469" t="str">
        <f t="shared" si="24"/>
        <v>常勤</v>
      </c>
    </row>
    <row r="105" spans="1:38" ht="13.5" customHeight="1">
      <c r="A105" s="423" t="str">
        <f>IF(COUNTA(病棟!A103)&gt;=1,病棟!A103,"")</f>
        <v/>
      </c>
      <c r="B105" s="486" t="str">
        <f>IF(COUNTA(病棟!B103)&gt;=1,病棟!B103,"")</f>
        <v/>
      </c>
      <c r="C105" s="425" t="str">
        <f>IF(COUNTA(病棟!C103)&gt;=1,病棟!C103,"")</f>
        <v/>
      </c>
      <c r="D105" s="422" t="str">
        <f>IF(COUNTA(病棟!D103)&gt;=1,病棟!D103,"")</f>
        <v/>
      </c>
      <c r="E105" s="422" t="str">
        <f>IF(COUNTA(病棟!E103)&gt;=1,病棟!E103,"")</f>
        <v/>
      </c>
      <c r="F105" s="422" t="str">
        <f>IF(COUNTA(病棟!F103)&gt;=1,病棟!F103,"")</f>
        <v/>
      </c>
      <c r="G105" s="497" t="str">
        <f>IF(COUNTA(病棟!G103)&gt;=1,病棟!G103,"")</f>
        <v/>
      </c>
      <c r="H105" s="425" t="str">
        <f>IF(COUNTA(病棟!H103)&gt;=1,病棟!H103,"")</f>
        <v/>
      </c>
      <c r="I105" s="426" t="str">
        <f>IF(COUNTA(病棟!I103)&gt;=1,病棟!I103,"")</f>
        <v/>
      </c>
      <c r="J105" s="485" t="str">
        <f>IF(COUNTA(病棟!J103)&gt;=1,病棟!J103,"")</f>
        <v/>
      </c>
      <c r="K105" s="423" t="str">
        <f>IF(COUNTA(病棟!L103)&gt;=1,病棟!L103,"")</f>
        <v/>
      </c>
      <c r="L105" s="430" t="str">
        <f>IF(K105&lt;基本!$D$9,"非常勤","常勤")</f>
        <v>常勤</v>
      </c>
      <c r="M105" s="433">
        <f>IF(L105="非常勤",K105/基本!$D$9,1)</f>
        <v>1</v>
      </c>
      <c r="N105" s="204" t="e">
        <f>IF(DAYS360(P105,メイン!$N$3)&lt;500,"新"," ")</f>
        <v>#VALUE!</v>
      </c>
      <c r="O105" s="293"/>
      <c r="P105" s="483" t="str">
        <f>IF(COUNTA(病棟!K103)&gt;=1,病棟!K103,"")</f>
        <v/>
      </c>
      <c r="R105" s="477">
        <f t="shared" si="25"/>
        <v>0</v>
      </c>
      <c r="S105" s="477">
        <f t="shared" si="26"/>
        <v>0</v>
      </c>
      <c r="T105" s="477">
        <f t="shared" si="27"/>
        <v>0</v>
      </c>
      <c r="U105" s="477">
        <f t="shared" si="28"/>
        <v>0</v>
      </c>
      <c r="V105" s="477">
        <f t="shared" si="29"/>
        <v>0</v>
      </c>
      <c r="W105" s="477">
        <f t="shared" si="30"/>
        <v>0</v>
      </c>
      <c r="X105" s="477">
        <f t="shared" si="31"/>
        <v>0</v>
      </c>
      <c r="Y105" s="477">
        <f t="shared" si="32"/>
        <v>0</v>
      </c>
      <c r="Z105" s="477">
        <f t="shared" si="33"/>
        <v>0</v>
      </c>
      <c r="AA105" s="477">
        <f t="shared" si="34"/>
        <v>0</v>
      </c>
      <c r="AB105" s="477">
        <f t="shared" si="35"/>
        <v>0</v>
      </c>
      <c r="AC105" s="477">
        <f t="shared" si="36"/>
        <v>0</v>
      </c>
      <c r="AD105" s="477">
        <f t="shared" si="37"/>
        <v>0</v>
      </c>
      <c r="AE105" s="477">
        <f t="shared" si="38"/>
        <v>0</v>
      </c>
      <c r="AF105" s="480">
        <f t="shared" si="39"/>
        <v>0</v>
      </c>
      <c r="AH105" s="469" t="str">
        <f t="shared" si="21"/>
        <v/>
      </c>
      <c r="AI105" s="469" t="str">
        <f t="shared" si="40"/>
        <v>助産師常勤</v>
      </c>
      <c r="AJ105" s="469">
        <f t="shared" si="22"/>
        <v>1</v>
      </c>
      <c r="AK105" s="469" t="str">
        <f t="shared" si="23"/>
        <v>助産師</v>
      </c>
      <c r="AL105" s="469" t="str">
        <f t="shared" si="24"/>
        <v>常勤</v>
      </c>
    </row>
    <row r="106" spans="1:38" ht="13.5" customHeight="1">
      <c r="A106" s="423" t="str">
        <f>IF(COUNTA(病棟!A104)&gt;=1,病棟!A104,"")</f>
        <v/>
      </c>
      <c r="B106" s="486" t="str">
        <f>IF(COUNTA(病棟!B104)&gt;=1,病棟!B104,"")</f>
        <v/>
      </c>
      <c r="C106" s="425" t="str">
        <f>IF(COUNTA(病棟!C104)&gt;=1,病棟!C104,"")</f>
        <v/>
      </c>
      <c r="D106" s="422" t="str">
        <f>IF(COUNTA(病棟!D104)&gt;=1,病棟!D104,"")</f>
        <v/>
      </c>
      <c r="E106" s="422" t="str">
        <f>IF(COUNTA(病棟!E104)&gt;=1,病棟!E104,"")</f>
        <v/>
      </c>
      <c r="F106" s="422" t="str">
        <f>IF(COUNTA(病棟!F104)&gt;=1,病棟!F104,"")</f>
        <v/>
      </c>
      <c r="G106" s="497" t="str">
        <f>IF(COUNTA(病棟!G104)&gt;=1,病棟!G104,"")</f>
        <v/>
      </c>
      <c r="H106" s="425" t="str">
        <f>IF(COUNTA(病棟!H104)&gt;=1,病棟!H104,"")</f>
        <v/>
      </c>
      <c r="I106" s="426" t="str">
        <f>IF(COUNTA(病棟!I104)&gt;=1,病棟!I104,"")</f>
        <v/>
      </c>
      <c r="J106" s="485" t="str">
        <f>IF(COUNTA(病棟!J104)&gt;=1,病棟!J104,"")</f>
        <v/>
      </c>
      <c r="K106" s="423" t="str">
        <f>IF(COUNTA(病棟!L104)&gt;=1,病棟!L104,"")</f>
        <v/>
      </c>
      <c r="L106" s="430" t="str">
        <f>IF(K106&lt;基本!$D$9,"非常勤","常勤")</f>
        <v>常勤</v>
      </c>
      <c r="M106" s="433">
        <f>IF(L106="非常勤",K106/基本!$D$9,1)</f>
        <v>1</v>
      </c>
      <c r="N106" s="204" t="e">
        <f>IF(DAYS360(P106,メイン!$N$3)&lt;500,"新"," ")</f>
        <v>#VALUE!</v>
      </c>
      <c r="O106" s="293"/>
      <c r="P106" s="483" t="str">
        <f>IF(COUNTA(病棟!K104)&gt;=1,病棟!K104,"")</f>
        <v/>
      </c>
      <c r="R106" s="477">
        <f t="shared" si="25"/>
        <v>0</v>
      </c>
      <c r="S106" s="477">
        <f t="shared" si="26"/>
        <v>0</v>
      </c>
      <c r="T106" s="477">
        <f t="shared" si="27"/>
        <v>0</v>
      </c>
      <c r="U106" s="477">
        <f t="shared" si="28"/>
        <v>0</v>
      </c>
      <c r="V106" s="477">
        <f t="shared" si="29"/>
        <v>0</v>
      </c>
      <c r="W106" s="477">
        <f t="shared" si="30"/>
        <v>0</v>
      </c>
      <c r="X106" s="477">
        <f t="shared" si="31"/>
        <v>0</v>
      </c>
      <c r="Y106" s="477">
        <f t="shared" si="32"/>
        <v>0</v>
      </c>
      <c r="Z106" s="477">
        <f t="shared" si="33"/>
        <v>0</v>
      </c>
      <c r="AA106" s="477">
        <f t="shared" si="34"/>
        <v>0</v>
      </c>
      <c r="AB106" s="477">
        <f t="shared" si="35"/>
        <v>0</v>
      </c>
      <c r="AC106" s="477">
        <f t="shared" si="36"/>
        <v>0</v>
      </c>
      <c r="AD106" s="477">
        <f t="shared" si="37"/>
        <v>0</v>
      </c>
      <c r="AE106" s="477">
        <f t="shared" si="38"/>
        <v>0</v>
      </c>
      <c r="AF106" s="480">
        <f t="shared" si="39"/>
        <v>0</v>
      </c>
      <c r="AH106" s="469" t="str">
        <f t="shared" si="21"/>
        <v/>
      </c>
      <c r="AI106" s="469" t="str">
        <f t="shared" si="40"/>
        <v>助産師常勤</v>
      </c>
      <c r="AJ106" s="469">
        <f t="shared" si="22"/>
        <v>1</v>
      </c>
      <c r="AK106" s="469" t="str">
        <f t="shared" si="23"/>
        <v>助産師</v>
      </c>
      <c r="AL106" s="469" t="str">
        <f t="shared" si="24"/>
        <v>常勤</v>
      </c>
    </row>
    <row r="107" spans="1:38" ht="13.5" customHeight="1">
      <c r="A107" s="423" t="str">
        <f>IF(COUNTA(病棟!A105)&gt;=1,病棟!A105,"")</f>
        <v/>
      </c>
      <c r="B107" s="486" t="str">
        <f>IF(COUNTA(病棟!B105)&gt;=1,病棟!B105,"")</f>
        <v/>
      </c>
      <c r="C107" s="425" t="str">
        <f>IF(COUNTA(病棟!C105)&gt;=1,病棟!C105,"")</f>
        <v/>
      </c>
      <c r="D107" s="422" t="str">
        <f>IF(COUNTA(病棟!D105)&gt;=1,病棟!D105,"")</f>
        <v/>
      </c>
      <c r="E107" s="422" t="str">
        <f>IF(COUNTA(病棟!E105)&gt;=1,病棟!E105,"")</f>
        <v/>
      </c>
      <c r="F107" s="422" t="str">
        <f>IF(COUNTA(病棟!F105)&gt;=1,病棟!F105,"")</f>
        <v/>
      </c>
      <c r="G107" s="497" t="str">
        <f>IF(COUNTA(病棟!G105)&gt;=1,病棟!G105,"")</f>
        <v/>
      </c>
      <c r="H107" s="425" t="str">
        <f>IF(COUNTA(病棟!H105)&gt;=1,病棟!H105,"")</f>
        <v/>
      </c>
      <c r="I107" s="426" t="str">
        <f>IF(COUNTA(病棟!I105)&gt;=1,病棟!I105,"")</f>
        <v/>
      </c>
      <c r="J107" s="485" t="str">
        <f>IF(COUNTA(病棟!J105)&gt;=1,病棟!J105,"")</f>
        <v/>
      </c>
      <c r="K107" s="423" t="str">
        <f>IF(COUNTA(病棟!L105)&gt;=1,病棟!L105,"")</f>
        <v/>
      </c>
      <c r="L107" s="430" t="str">
        <f>IF(K107&lt;基本!$D$9,"非常勤","常勤")</f>
        <v>常勤</v>
      </c>
      <c r="M107" s="433">
        <f>IF(L107="非常勤",K107/基本!$D$9,1)</f>
        <v>1</v>
      </c>
      <c r="N107" s="204" t="e">
        <f>IF(DAYS360(P107,メイン!$N$3)&lt;500,"新"," ")</f>
        <v>#VALUE!</v>
      </c>
      <c r="O107" s="293"/>
      <c r="P107" s="483" t="str">
        <f>IF(COUNTA(病棟!K105)&gt;=1,病棟!K105,"")</f>
        <v/>
      </c>
      <c r="R107" s="477">
        <f t="shared" si="25"/>
        <v>0</v>
      </c>
      <c r="S107" s="477">
        <f t="shared" si="26"/>
        <v>0</v>
      </c>
      <c r="T107" s="477">
        <f t="shared" si="27"/>
        <v>0</v>
      </c>
      <c r="U107" s="477">
        <f t="shared" si="28"/>
        <v>0</v>
      </c>
      <c r="V107" s="477">
        <f t="shared" si="29"/>
        <v>0</v>
      </c>
      <c r="W107" s="477">
        <f t="shared" si="30"/>
        <v>0</v>
      </c>
      <c r="X107" s="477">
        <f t="shared" si="31"/>
        <v>0</v>
      </c>
      <c r="Y107" s="477">
        <f t="shared" si="32"/>
        <v>0</v>
      </c>
      <c r="Z107" s="477">
        <f t="shared" si="33"/>
        <v>0</v>
      </c>
      <c r="AA107" s="477">
        <f t="shared" si="34"/>
        <v>0</v>
      </c>
      <c r="AB107" s="477">
        <f t="shared" si="35"/>
        <v>0</v>
      </c>
      <c r="AC107" s="477">
        <f t="shared" si="36"/>
        <v>0</v>
      </c>
      <c r="AD107" s="477">
        <f t="shared" si="37"/>
        <v>0</v>
      </c>
      <c r="AE107" s="477">
        <f t="shared" si="38"/>
        <v>0</v>
      </c>
      <c r="AF107" s="480">
        <f t="shared" si="39"/>
        <v>0</v>
      </c>
      <c r="AH107" s="469" t="str">
        <f t="shared" si="21"/>
        <v/>
      </c>
      <c r="AI107" s="469" t="str">
        <f t="shared" si="40"/>
        <v>助産師常勤</v>
      </c>
      <c r="AJ107" s="469">
        <f t="shared" si="22"/>
        <v>1</v>
      </c>
      <c r="AK107" s="469" t="str">
        <f t="shared" si="23"/>
        <v>助産師</v>
      </c>
      <c r="AL107" s="469" t="str">
        <f t="shared" si="24"/>
        <v>常勤</v>
      </c>
    </row>
    <row r="108" spans="1:38" ht="13.5" customHeight="1">
      <c r="A108" s="423" t="str">
        <f>IF(COUNTA(病棟!A106)&gt;=1,病棟!A106,"")</f>
        <v/>
      </c>
      <c r="B108" s="486" t="str">
        <f>IF(COUNTA(病棟!B106)&gt;=1,病棟!B106,"")</f>
        <v/>
      </c>
      <c r="C108" s="425" t="str">
        <f>IF(COUNTA(病棟!C106)&gt;=1,病棟!C106,"")</f>
        <v/>
      </c>
      <c r="D108" s="422" t="str">
        <f>IF(COUNTA(病棟!D106)&gt;=1,病棟!D106,"")</f>
        <v/>
      </c>
      <c r="E108" s="422" t="str">
        <f>IF(COUNTA(病棟!E106)&gt;=1,病棟!E106,"")</f>
        <v/>
      </c>
      <c r="F108" s="422" t="str">
        <f>IF(COUNTA(病棟!F106)&gt;=1,病棟!F106,"")</f>
        <v/>
      </c>
      <c r="G108" s="497" t="str">
        <f>IF(COUNTA(病棟!G106)&gt;=1,病棟!G106,"")</f>
        <v/>
      </c>
      <c r="H108" s="425" t="str">
        <f>IF(COUNTA(病棟!H106)&gt;=1,病棟!H106,"")</f>
        <v/>
      </c>
      <c r="I108" s="426" t="str">
        <f>IF(COUNTA(病棟!I106)&gt;=1,病棟!I106,"")</f>
        <v/>
      </c>
      <c r="J108" s="485" t="str">
        <f>IF(COUNTA(病棟!J106)&gt;=1,病棟!J106,"")</f>
        <v/>
      </c>
      <c r="K108" s="423" t="str">
        <f>IF(COUNTA(病棟!L106)&gt;=1,病棟!L106,"")</f>
        <v/>
      </c>
      <c r="L108" s="430" t="str">
        <f>IF(K108&lt;基本!$D$9,"非常勤","常勤")</f>
        <v>常勤</v>
      </c>
      <c r="M108" s="433">
        <f>IF(L108="非常勤",K108/基本!$D$9,1)</f>
        <v>1</v>
      </c>
      <c r="N108" s="204" t="e">
        <f>IF(DAYS360(P108,メイン!$N$3)&lt;500,"新"," ")</f>
        <v>#VALUE!</v>
      </c>
      <c r="O108" s="293"/>
      <c r="P108" s="483" t="str">
        <f>IF(COUNTA(病棟!K106)&gt;=1,病棟!K106,"")</f>
        <v/>
      </c>
      <c r="R108" s="477">
        <f t="shared" si="25"/>
        <v>0</v>
      </c>
      <c r="S108" s="477">
        <f t="shared" si="26"/>
        <v>0</v>
      </c>
      <c r="T108" s="477">
        <f t="shared" si="27"/>
        <v>0</v>
      </c>
      <c r="U108" s="477">
        <f t="shared" si="28"/>
        <v>0</v>
      </c>
      <c r="V108" s="477">
        <f t="shared" si="29"/>
        <v>0</v>
      </c>
      <c r="W108" s="477">
        <f t="shared" si="30"/>
        <v>0</v>
      </c>
      <c r="X108" s="477">
        <f t="shared" si="31"/>
        <v>0</v>
      </c>
      <c r="Y108" s="477">
        <f t="shared" si="32"/>
        <v>0</v>
      </c>
      <c r="Z108" s="477">
        <f t="shared" si="33"/>
        <v>0</v>
      </c>
      <c r="AA108" s="477">
        <f t="shared" si="34"/>
        <v>0</v>
      </c>
      <c r="AB108" s="477">
        <f t="shared" si="35"/>
        <v>0</v>
      </c>
      <c r="AC108" s="477">
        <f t="shared" si="36"/>
        <v>0</v>
      </c>
      <c r="AD108" s="477">
        <f t="shared" si="37"/>
        <v>0</v>
      </c>
      <c r="AE108" s="477">
        <f t="shared" si="38"/>
        <v>0</v>
      </c>
      <c r="AF108" s="480">
        <f t="shared" si="39"/>
        <v>0</v>
      </c>
      <c r="AH108" s="469" t="str">
        <f t="shared" si="21"/>
        <v/>
      </c>
      <c r="AI108" s="469" t="str">
        <f t="shared" si="40"/>
        <v>助産師常勤</v>
      </c>
      <c r="AJ108" s="469">
        <f t="shared" si="22"/>
        <v>1</v>
      </c>
      <c r="AK108" s="469" t="str">
        <f t="shared" si="23"/>
        <v>助産師</v>
      </c>
      <c r="AL108" s="469" t="str">
        <f t="shared" si="24"/>
        <v>常勤</v>
      </c>
    </row>
    <row r="109" spans="1:38" ht="13.5" customHeight="1">
      <c r="A109" s="423" t="str">
        <f>IF(COUNTA(病棟!A107)&gt;=1,病棟!A107,"")</f>
        <v/>
      </c>
      <c r="B109" s="486" t="str">
        <f>IF(COUNTA(病棟!B107)&gt;=1,病棟!B107,"")</f>
        <v/>
      </c>
      <c r="C109" s="425" t="str">
        <f>IF(COUNTA(病棟!C107)&gt;=1,病棟!C107,"")</f>
        <v/>
      </c>
      <c r="D109" s="422" t="str">
        <f>IF(COUNTA(病棟!D107)&gt;=1,病棟!D107,"")</f>
        <v/>
      </c>
      <c r="E109" s="422" t="str">
        <f>IF(COUNTA(病棟!E107)&gt;=1,病棟!E107,"")</f>
        <v/>
      </c>
      <c r="F109" s="422" t="str">
        <f>IF(COUNTA(病棟!F107)&gt;=1,病棟!F107,"")</f>
        <v/>
      </c>
      <c r="G109" s="497" t="str">
        <f>IF(COUNTA(病棟!G107)&gt;=1,病棟!G107,"")</f>
        <v/>
      </c>
      <c r="H109" s="425" t="str">
        <f>IF(COUNTA(病棟!H107)&gt;=1,病棟!H107,"")</f>
        <v/>
      </c>
      <c r="I109" s="426" t="str">
        <f>IF(COUNTA(病棟!I107)&gt;=1,病棟!I107,"")</f>
        <v/>
      </c>
      <c r="J109" s="485" t="str">
        <f>IF(COUNTA(病棟!J107)&gt;=1,病棟!J107,"")</f>
        <v/>
      </c>
      <c r="K109" s="423" t="str">
        <f>IF(COUNTA(病棟!L107)&gt;=1,病棟!L107,"")</f>
        <v/>
      </c>
      <c r="L109" s="430" t="str">
        <f>IF(K109&lt;基本!$D$9,"非常勤","常勤")</f>
        <v>常勤</v>
      </c>
      <c r="M109" s="433">
        <f>IF(L109="非常勤",K109/基本!$D$9,1)</f>
        <v>1</v>
      </c>
      <c r="N109" s="204" t="e">
        <f>IF(DAYS360(P109,メイン!$N$3)&lt;500,"新"," ")</f>
        <v>#VALUE!</v>
      </c>
      <c r="O109" s="293"/>
      <c r="P109" s="483" t="str">
        <f>IF(COUNTA(病棟!K107)&gt;=1,病棟!K107,"")</f>
        <v/>
      </c>
      <c r="R109" s="477">
        <f t="shared" si="25"/>
        <v>0</v>
      </c>
      <c r="S109" s="477">
        <f t="shared" si="26"/>
        <v>0</v>
      </c>
      <c r="T109" s="477">
        <f t="shared" si="27"/>
        <v>0</v>
      </c>
      <c r="U109" s="477">
        <f t="shared" si="28"/>
        <v>0</v>
      </c>
      <c r="V109" s="477">
        <f t="shared" si="29"/>
        <v>0</v>
      </c>
      <c r="W109" s="477">
        <f t="shared" si="30"/>
        <v>0</v>
      </c>
      <c r="X109" s="477">
        <f t="shared" si="31"/>
        <v>0</v>
      </c>
      <c r="Y109" s="477">
        <f t="shared" si="32"/>
        <v>0</v>
      </c>
      <c r="Z109" s="477">
        <f t="shared" si="33"/>
        <v>0</v>
      </c>
      <c r="AA109" s="477">
        <f t="shared" si="34"/>
        <v>0</v>
      </c>
      <c r="AB109" s="477">
        <f t="shared" si="35"/>
        <v>0</v>
      </c>
      <c r="AC109" s="477">
        <f t="shared" si="36"/>
        <v>0</v>
      </c>
      <c r="AD109" s="477">
        <f t="shared" si="37"/>
        <v>0</v>
      </c>
      <c r="AE109" s="477">
        <f t="shared" si="38"/>
        <v>0</v>
      </c>
      <c r="AF109" s="480">
        <f t="shared" si="39"/>
        <v>0</v>
      </c>
      <c r="AH109" s="469" t="str">
        <f t="shared" si="21"/>
        <v/>
      </c>
      <c r="AI109" s="469" t="str">
        <f t="shared" si="40"/>
        <v>助産師常勤</v>
      </c>
      <c r="AJ109" s="469">
        <f t="shared" si="22"/>
        <v>1</v>
      </c>
      <c r="AK109" s="469" t="str">
        <f t="shared" si="23"/>
        <v>助産師</v>
      </c>
      <c r="AL109" s="469" t="str">
        <f t="shared" si="24"/>
        <v>常勤</v>
      </c>
    </row>
    <row r="110" spans="1:38" ht="13.5" customHeight="1">
      <c r="A110" s="423" t="str">
        <f>IF(COUNTA(病棟!A108)&gt;=1,病棟!A108,"")</f>
        <v/>
      </c>
      <c r="B110" s="486" t="str">
        <f>IF(COUNTA(病棟!B108)&gt;=1,病棟!B108,"")</f>
        <v/>
      </c>
      <c r="C110" s="425" t="str">
        <f>IF(COUNTA(病棟!C108)&gt;=1,病棟!C108,"")</f>
        <v/>
      </c>
      <c r="D110" s="422" t="str">
        <f>IF(COUNTA(病棟!D108)&gt;=1,病棟!D108,"")</f>
        <v/>
      </c>
      <c r="E110" s="422" t="str">
        <f>IF(COUNTA(病棟!E108)&gt;=1,病棟!E108,"")</f>
        <v/>
      </c>
      <c r="F110" s="422" t="str">
        <f>IF(COUNTA(病棟!F108)&gt;=1,病棟!F108,"")</f>
        <v/>
      </c>
      <c r="G110" s="497" t="str">
        <f>IF(COUNTA(病棟!G108)&gt;=1,病棟!G108,"")</f>
        <v/>
      </c>
      <c r="H110" s="425" t="str">
        <f>IF(COUNTA(病棟!H108)&gt;=1,病棟!H108,"")</f>
        <v/>
      </c>
      <c r="I110" s="426" t="str">
        <f>IF(COUNTA(病棟!I108)&gt;=1,病棟!I108,"")</f>
        <v/>
      </c>
      <c r="J110" s="485" t="str">
        <f>IF(COUNTA(病棟!J108)&gt;=1,病棟!J108,"")</f>
        <v/>
      </c>
      <c r="K110" s="423" t="str">
        <f>IF(COUNTA(病棟!L108)&gt;=1,病棟!L108,"")</f>
        <v/>
      </c>
      <c r="L110" s="430" t="str">
        <f>IF(K110&lt;基本!$D$9,"非常勤","常勤")</f>
        <v>常勤</v>
      </c>
      <c r="M110" s="433">
        <f>IF(L110="非常勤",K110/基本!$D$9,1)</f>
        <v>1</v>
      </c>
      <c r="N110" s="204" t="e">
        <f>IF(DAYS360(P110,メイン!$N$3)&lt;500,"新"," ")</f>
        <v>#VALUE!</v>
      </c>
      <c r="O110" s="293"/>
      <c r="P110" s="483" t="str">
        <f>IF(COUNTA(病棟!K108)&gt;=1,病棟!K108,"")</f>
        <v/>
      </c>
      <c r="R110" s="477">
        <f t="shared" si="25"/>
        <v>0</v>
      </c>
      <c r="S110" s="477">
        <f t="shared" si="26"/>
        <v>0</v>
      </c>
      <c r="T110" s="477">
        <f t="shared" si="27"/>
        <v>0</v>
      </c>
      <c r="U110" s="477">
        <f t="shared" si="28"/>
        <v>0</v>
      </c>
      <c r="V110" s="477">
        <f t="shared" si="29"/>
        <v>0</v>
      </c>
      <c r="W110" s="477">
        <f t="shared" si="30"/>
        <v>0</v>
      </c>
      <c r="X110" s="477">
        <f t="shared" si="31"/>
        <v>0</v>
      </c>
      <c r="Y110" s="477">
        <f t="shared" si="32"/>
        <v>0</v>
      </c>
      <c r="Z110" s="477">
        <f t="shared" si="33"/>
        <v>0</v>
      </c>
      <c r="AA110" s="477">
        <f t="shared" si="34"/>
        <v>0</v>
      </c>
      <c r="AB110" s="477">
        <f t="shared" si="35"/>
        <v>0</v>
      </c>
      <c r="AC110" s="477">
        <f t="shared" si="36"/>
        <v>0</v>
      </c>
      <c r="AD110" s="477">
        <f t="shared" si="37"/>
        <v>0</v>
      </c>
      <c r="AE110" s="477">
        <f t="shared" si="38"/>
        <v>0</v>
      </c>
      <c r="AF110" s="480">
        <f t="shared" si="39"/>
        <v>0</v>
      </c>
      <c r="AH110" s="469" t="str">
        <f t="shared" si="21"/>
        <v/>
      </c>
      <c r="AI110" s="469" t="str">
        <f t="shared" si="40"/>
        <v>助産師常勤</v>
      </c>
      <c r="AJ110" s="469">
        <f t="shared" si="22"/>
        <v>1</v>
      </c>
      <c r="AK110" s="469" t="str">
        <f t="shared" si="23"/>
        <v>助産師</v>
      </c>
      <c r="AL110" s="469" t="str">
        <f t="shared" si="24"/>
        <v>常勤</v>
      </c>
    </row>
    <row r="111" spans="1:38" ht="13.5" customHeight="1">
      <c r="A111" s="423" t="str">
        <f>IF(COUNTA(病棟!A109)&gt;=1,病棟!A109,"")</f>
        <v/>
      </c>
      <c r="B111" s="486" t="str">
        <f>IF(COUNTA(病棟!B109)&gt;=1,病棟!B109,"")</f>
        <v/>
      </c>
      <c r="C111" s="425" t="str">
        <f>IF(COUNTA(病棟!C109)&gt;=1,病棟!C109,"")</f>
        <v/>
      </c>
      <c r="D111" s="422" t="str">
        <f>IF(COUNTA(病棟!D109)&gt;=1,病棟!D109,"")</f>
        <v/>
      </c>
      <c r="E111" s="422" t="str">
        <f>IF(COUNTA(病棟!E109)&gt;=1,病棟!E109,"")</f>
        <v/>
      </c>
      <c r="F111" s="422" t="str">
        <f>IF(COUNTA(病棟!F109)&gt;=1,病棟!F109,"")</f>
        <v/>
      </c>
      <c r="G111" s="497" t="str">
        <f>IF(COUNTA(病棟!G109)&gt;=1,病棟!G109,"")</f>
        <v/>
      </c>
      <c r="H111" s="425" t="str">
        <f>IF(COUNTA(病棟!H109)&gt;=1,病棟!H109,"")</f>
        <v/>
      </c>
      <c r="I111" s="426" t="str">
        <f>IF(COUNTA(病棟!I109)&gt;=1,病棟!I109,"")</f>
        <v/>
      </c>
      <c r="J111" s="485" t="str">
        <f>IF(COUNTA(病棟!J109)&gt;=1,病棟!J109,"")</f>
        <v/>
      </c>
      <c r="K111" s="423" t="str">
        <f>IF(COUNTA(病棟!L109)&gt;=1,病棟!L109,"")</f>
        <v/>
      </c>
      <c r="L111" s="430" t="str">
        <f>IF(K111&lt;基本!$D$9,"非常勤","常勤")</f>
        <v>常勤</v>
      </c>
      <c r="M111" s="433">
        <f>IF(L111="非常勤",K111/基本!$D$9,1)</f>
        <v>1</v>
      </c>
      <c r="N111" s="204" t="e">
        <f>IF(DAYS360(P111,メイン!$N$3)&lt;500,"新"," ")</f>
        <v>#VALUE!</v>
      </c>
      <c r="O111" s="293"/>
      <c r="P111" s="483" t="str">
        <f>IF(COUNTA(病棟!K109)&gt;=1,病棟!K109,"")</f>
        <v/>
      </c>
      <c r="R111" s="477">
        <f t="shared" si="25"/>
        <v>0</v>
      </c>
      <c r="S111" s="477">
        <f t="shared" si="26"/>
        <v>0</v>
      </c>
      <c r="T111" s="477">
        <f t="shared" si="27"/>
        <v>0</v>
      </c>
      <c r="U111" s="477">
        <f t="shared" si="28"/>
        <v>0</v>
      </c>
      <c r="V111" s="477">
        <f t="shared" si="29"/>
        <v>0</v>
      </c>
      <c r="W111" s="477">
        <f t="shared" si="30"/>
        <v>0</v>
      </c>
      <c r="X111" s="477">
        <f t="shared" si="31"/>
        <v>0</v>
      </c>
      <c r="Y111" s="477">
        <f t="shared" si="32"/>
        <v>0</v>
      </c>
      <c r="Z111" s="477">
        <f t="shared" si="33"/>
        <v>0</v>
      </c>
      <c r="AA111" s="477">
        <f t="shared" si="34"/>
        <v>0</v>
      </c>
      <c r="AB111" s="477">
        <f t="shared" si="35"/>
        <v>0</v>
      </c>
      <c r="AC111" s="477">
        <f t="shared" si="36"/>
        <v>0</v>
      </c>
      <c r="AD111" s="477">
        <f t="shared" si="37"/>
        <v>0</v>
      </c>
      <c r="AE111" s="477">
        <f t="shared" si="38"/>
        <v>0</v>
      </c>
      <c r="AF111" s="480">
        <f t="shared" si="39"/>
        <v>0</v>
      </c>
      <c r="AH111" s="469" t="str">
        <f t="shared" si="21"/>
        <v/>
      </c>
      <c r="AI111" s="469" t="str">
        <f t="shared" si="40"/>
        <v>助産師常勤</v>
      </c>
      <c r="AJ111" s="469">
        <f t="shared" si="22"/>
        <v>1</v>
      </c>
      <c r="AK111" s="469" t="str">
        <f t="shared" si="23"/>
        <v>助産師</v>
      </c>
      <c r="AL111" s="469" t="str">
        <f t="shared" si="24"/>
        <v>常勤</v>
      </c>
    </row>
    <row r="112" spans="1:38" ht="13.5" customHeight="1">
      <c r="A112" s="423" t="str">
        <f>IF(COUNTA(病棟!A110)&gt;=1,病棟!A110,"")</f>
        <v/>
      </c>
      <c r="B112" s="486" t="str">
        <f>IF(COUNTA(病棟!B110)&gt;=1,病棟!B110,"")</f>
        <v/>
      </c>
      <c r="C112" s="425" t="str">
        <f>IF(COUNTA(病棟!C110)&gt;=1,病棟!C110,"")</f>
        <v/>
      </c>
      <c r="D112" s="422" t="str">
        <f>IF(COUNTA(病棟!D110)&gt;=1,病棟!D110,"")</f>
        <v/>
      </c>
      <c r="E112" s="422" t="str">
        <f>IF(COUNTA(病棟!E110)&gt;=1,病棟!E110,"")</f>
        <v/>
      </c>
      <c r="F112" s="422" t="str">
        <f>IF(COUNTA(病棟!F110)&gt;=1,病棟!F110,"")</f>
        <v/>
      </c>
      <c r="G112" s="497" t="str">
        <f>IF(COUNTA(病棟!G110)&gt;=1,病棟!G110,"")</f>
        <v/>
      </c>
      <c r="H112" s="425" t="str">
        <f>IF(COUNTA(病棟!H110)&gt;=1,病棟!H110,"")</f>
        <v/>
      </c>
      <c r="I112" s="426" t="str">
        <f>IF(COUNTA(病棟!I110)&gt;=1,病棟!I110,"")</f>
        <v/>
      </c>
      <c r="J112" s="485" t="str">
        <f>IF(COUNTA(病棟!J110)&gt;=1,病棟!J110,"")</f>
        <v/>
      </c>
      <c r="K112" s="423" t="str">
        <f>IF(COUNTA(病棟!L110)&gt;=1,病棟!L110,"")</f>
        <v/>
      </c>
      <c r="L112" s="430" t="str">
        <f>IF(K112&lt;基本!$D$9,"非常勤","常勤")</f>
        <v>常勤</v>
      </c>
      <c r="M112" s="433">
        <f>IF(L112="非常勤",K112/基本!$D$9,1)</f>
        <v>1</v>
      </c>
      <c r="N112" s="204" t="e">
        <f>IF(DAYS360(P112,メイン!$N$3)&lt;500,"新"," ")</f>
        <v>#VALUE!</v>
      </c>
      <c r="O112" s="293"/>
      <c r="P112" s="483" t="str">
        <f>IF(COUNTA(病棟!K110)&gt;=1,病棟!K110,"")</f>
        <v/>
      </c>
      <c r="R112" s="477">
        <f t="shared" si="25"/>
        <v>0</v>
      </c>
      <c r="S112" s="477">
        <f t="shared" si="26"/>
        <v>0</v>
      </c>
      <c r="T112" s="477">
        <f t="shared" si="27"/>
        <v>0</v>
      </c>
      <c r="U112" s="477">
        <f t="shared" si="28"/>
        <v>0</v>
      </c>
      <c r="V112" s="477">
        <f t="shared" si="29"/>
        <v>0</v>
      </c>
      <c r="W112" s="477">
        <f t="shared" si="30"/>
        <v>0</v>
      </c>
      <c r="X112" s="477">
        <f t="shared" si="31"/>
        <v>0</v>
      </c>
      <c r="Y112" s="477">
        <f t="shared" si="32"/>
        <v>0</v>
      </c>
      <c r="Z112" s="477">
        <f t="shared" si="33"/>
        <v>0</v>
      </c>
      <c r="AA112" s="477">
        <f t="shared" si="34"/>
        <v>0</v>
      </c>
      <c r="AB112" s="477">
        <f t="shared" si="35"/>
        <v>0</v>
      </c>
      <c r="AC112" s="477">
        <f t="shared" si="36"/>
        <v>0</v>
      </c>
      <c r="AD112" s="477">
        <f t="shared" si="37"/>
        <v>0</v>
      </c>
      <c r="AE112" s="477">
        <f t="shared" si="38"/>
        <v>0</v>
      </c>
      <c r="AF112" s="480">
        <f t="shared" si="39"/>
        <v>0</v>
      </c>
      <c r="AH112" s="469" t="str">
        <f t="shared" si="21"/>
        <v/>
      </c>
      <c r="AI112" s="469" t="str">
        <f t="shared" si="40"/>
        <v>助産師常勤</v>
      </c>
      <c r="AJ112" s="469">
        <f t="shared" si="22"/>
        <v>1</v>
      </c>
      <c r="AK112" s="469" t="str">
        <f t="shared" si="23"/>
        <v>助産師</v>
      </c>
      <c r="AL112" s="469" t="str">
        <f t="shared" si="24"/>
        <v>常勤</v>
      </c>
    </row>
    <row r="113" spans="1:38" ht="13.5" customHeight="1">
      <c r="A113" s="423" t="str">
        <f>IF(COUNTA(病棟!A111)&gt;=1,病棟!A111,"")</f>
        <v/>
      </c>
      <c r="B113" s="486" t="str">
        <f>IF(COUNTA(病棟!B111)&gt;=1,病棟!B111,"")</f>
        <v/>
      </c>
      <c r="C113" s="425" t="str">
        <f>IF(COUNTA(病棟!C111)&gt;=1,病棟!C111,"")</f>
        <v/>
      </c>
      <c r="D113" s="422" t="str">
        <f>IF(COUNTA(病棟!D111)&gt;=1,病棟!D111,"")</f>
        <v/>
      </c>
      <c r="E113" s="422" t="str">
        <f>IF(COUNTA(病棟!E111)&gt;=1,病棟!E111,"")</f>
        <v/>
      </c>
      <c r="F113" s="422" t="str">
        <f>IF(COUNTA(病棟!F111)&gt;=1,病棟!F111,"")</f>
        <v/>
      </c>
      <c r="G113" s="497" t="str">
        <f>IF(COUNTA(病棟!G111)&gt;=1,病棟!G111,"")</f>
        <v/>
      </c>
      <c r="H113" s="425" t="str">
        <f>IF(COUNTA(病棟!H111)&gt;=1,病棟!H111,"")</f>
        <v/>
      </c>
      <c r="I113" s="426" t="str">
        <f>IF(COUNTA(病棟!I111)&gt;=1,病棟!I111,"")</f>
        <v/>
      </c>
      <c r="J113" s="485" t="str">
        <f>IF(COUNTA(病棟!J111)&gt;=1,病棟!J111,"")</f>
        <v/>
      </c>
      <c r="K113" s="423" t="str">
        <f>IF(COUNTA(病棟!L111)&gt;=1,病棟!L111,"")</f>
        <v/>
      </c>
      <c r="L113" s="430" t="str">
        <f>IF(K113&lt;基本!$D$9,"非常勤","常勤")</f>
        <v>常勤</v>
      </c>
      <c r="M113" s="433">
        <f>IF(L113="非常勤",K113/基本!$D$9,1)</f>
        <v>1</v>
      </c>
      <c r="N113" s="204" t="e">
        <f>IF(DAYS360(P113,メイン!$N$3)&lt;500,"新"," ")</f>
        <v>#VALUE!</v>
      </c>
      <c r="O113" s="293"/>
      <c r="P113" s="483" t="str">
        <f>IF(COUNTA(病棟!K111)&gt;=1,病棟!K111,"")</f>
        <v/>
      </c>
      <c r="R113" s="477">
        <f t="shared" si="25"/>
        <v>0</v>
      </c>
      <c r="S113" s="477">
        <f t="shared" si="26"/>
        <v>0</v>
      </c>
      <c r="T113" s="477">
        <f t="shared" si="27"/>
        <v>0</v>
      </c>
      <c r="U113" s="477">
        <f t="shared" si="28"/>
        <v>0</v>
      </c>
      <c r="V113" s="477">
        <f t="shared" si="29"/>
        <v>0</v>
      </c>
      <c r="W113" s="477">
        <f t="shared" si="30"/>
        <v>0</v>
      </c>
      <c r="X113" s="477">
        <f t="shared" si="31"/>
        <v>0</v>
      </c>
      <c r="Y113" s="477">
        <f t="shared" si="32"/>
        <v>0</v>
      </c>
      <c r="Z113" s="477">
        <f t="shared" si="33"/>
        <v>0</v>
      </c>
      <c r="AA113" s="477">
        <f t="shared" si="34"/>
        <v>0</v>
      </c>
      <c r="AB113" s="477">
        <f t="shared" si="35"/>
        <v>0</v>
      </c>
      <c r="AC113" s="477">
        <f t="shared" si="36"/>
        <v>0</v>
      </c>
      <c r="AD113" s="477">
        <f t="shared" si="37"/>
        <v>0</v>
      </c>
      <c r="AE113" s="477">
        <f t="shared" si="38"/>
        <v>0</v>
      </c>
      <c r="AF113" s="480">
        <f t="shared" si="39"/>
        <v>0</v>
      </c>
      <c r="AH113" s="469" t="str">
        <f t="shared" si="21"/>
        <v/>
      </c>
      <c r="AI113" s="469" t="str">
        <f t="shared" si="40"/>
        <v>助産師常勤</v>
      </c>
      <c r="AJ113" s="469">
        <f t="shared" si="22"/>
        <v>1</v>
      </c>
      <c r="AK113" s="469" t="str">
        <f t="shared" si="23"/>
        <v>助産師</v>
      </c>
      <c r="AL113" s="469" t="str">
        <f t="shared" si="24"/>
        <v>常勤</v>
      </c>
    </row>
    <row r="114" spans="1:38" ht="13.5" customHeight="1">
      <c r="A114" s="423" t="str">
        <f>IF(COUNTA(病棟!A112)&gt;=1,病棟!A112,"")</f>
        <v/>
      </c>
      <c r="B114" s="486" t="str">
        <f>IF(COUNTA(病棟!B112)&gt;=1,病棟!B112,"")</f>
        <v/>
      </c>
      <c r="C114" s="425" t="str">
        <f>IF(COUNTA(病棟!C112)&gt;=1,病棟!C112,"")</f>
        <v/>
      </c>
      <c r="D114" s="422" t="str">
        <f>IF(COUNTA(病棟!D112)&gt;=1,病棟!D112,"")</f>
        <v/>
      </c>
      <c r="E114" s="422" t="str">
        <f>IF(COUNTA(病棟!E112)&gt;=1,病棟!E112,"")</f>
        <v/>
      </c>
      <c r="F114" s="422" t="str">
        <f>IF(COUNTA(病棟!F112)&gt;=1,病棟!F112,"")</f>
        <v/>
      </c>
      <c r="G114" s="497" t="str">
        <f>IF(COUNTA(病棟!G112)&gt;=1,病棟!G112,"")</f>
        <v/>
      </c>
      <c r="H114" s="425" t="str">
        <f>IF(COUNTA(病棟!H112)&gt;=1,病棟!H112,"")</f>
        <v/>
      </c>
      <c r="I114" s="426" t="str">
        <f>IF(COUNTA(病棟!I112)&gt;=1,病棟!I112,"")</f>
        <v/>
      </c>
      <c r="J114" s="485" t="str">
        <f>IF(COUNTA(病棟!J112)&gt;=1,病棟!J112,"")</f>
        <v/>
      </c>
      <c r="K114" s="423" t="str">
        <f>IF(COUNTA(病棟!L112)&gt;=1,病棟!L112,"")</f>
        <v/>
      </c>
      <c r="L114" s="430" t="str">
        <f>IF(K114&lt;基本!$D$9,"非常勤","常勤")</f>
        <v>常勤</v>
      </c>
      <c r="M114" s="433">
        <f>IF(L114="非常勤",K114/基本!$D$9,1)</f>
        <v>1</v>
      </c>
      <c r="N114" s="204" t="e">
        <f>IF(DAYS360(P114,メイン!$N$3)&lt;500,"新"," ")</f>
        <v>#VALUE!</v>
      </c>
      <c r="O114" s="293"/>
      <c r="P114" s="483" t="str">
        <f>IF(COUNTA(病棟!K112)&gt;=1,病棟!K112,"")</f>
        <v/>
      </c>
      <c r="R114" s="477">
        <f t="shared" si="25"/>
        <v>0</v>
      </c>
      <c r="S114" s="477">
        <f t="shared" si="26"/>
        <v>0</v>
      </c>
      <c r="T114" s="477">
        <f t="shared" si="27"/>
        <v>0</v>
      </c>
      <c r="U114" s="477">
        <f t="shared" si="28"/>
        <v>0</v>
      </c>
      <c r="V114" s="477">
        <f t="shared" si="29"/>
        <v>0</v>
      </c>
      <c r="W114" s="477">
        <f t="shared" si="30"/>
        <v>0</v>
      </c>
      <c r="X114" s="477">
        <f t="shared" si="31"/>
        <v>0</v>
      </c>
      <c r="Y114" s="477">
        <f t="shared" si="32"/>
        <v>0</v>
      </c>
      <c r="Z114" s="477">
        <f t="shared" si="33"/>
        <v>0</v>
      </c>
      <c r="AA114" s="477">
        <f t="shared" si="34"/>
        <v>0</v>
      </c>
      <c r="AB114" s="477">
        <f t="shared" si="35"/>
        <v>0</v>
      </c>
      <c r="AC114" s="477">
        <f t="shared" si="36"/>
        <v>0</v>
      </c>
      <c r="AD114" s="477">
        <f t="shared" si="37"/>
        <v>0</v>
      </c>
      <c r="AE114" s="477">
        <f t="shared" si="38"/>
        <v>0</v>
      </c>
      <c r="AF114" s="480">
        <f t="shared" si="39"/>
        <v>0</v>
      </c>
      <c r="AH114" s="469" t="str">
        <f t="shared" si="21"/>
        <v/>
      </c>
      <c r="AI114" s="469" t="str">
        <f t="shared" si="40"/>
        <v>助産師常勤</v>
      </c>
      <c r="AJ114" s="469">
        <f t="shared" si="22"/>
        <v>1</v>
      </c>
      <c r="AK114" s="469" t="str">
        <f t="shared" si="23"/>
        <v>助産師</v>
      </c>
      <c r="AL114" s="469" t="str">
        <f t="shared" si="24"/>
        <v>常勤</v>
      </c>
    </row>
    <row r="115" spans="1:38" ht="13.5" customHeight="1">
      <c r="A115" s="423" t="str">
        <f>IF(COUNTA(病棟!A113)&gt;=1,病棟!A113,"")</f>
        <v/>
      </c>
      <c r="B115" s="486" t="str">
        <f>IF(COUNTA(病棟!B113)&gt;=1,病棟!B113,"")</f>
        <v/>
      </c>
      <c r="C115" s="425" t="str">
        <f>IF(COUNTA(病棟!C113)&gt;=1,病棟!C113,"")</f>
        <v/>
      </c>
      <c r="D115" s="422" t="str">
        <f>IF(COUNTA(病棟!D113)&gt;=1,病棟!D113,"")</f>
        <v/>
      </c>
      <c r="E115" s="422" t="str">
        <f>IF(COUNTA(病棟!E113)&gt;=1,病棟!E113,"")</f>
        <v/>
      </c>
      <c r="F115" s="422" t="str">
        <f>IF(COUNTA(病棟!F113)&gt;=1,病棟!F113,"")</f>
        <v/>
      </c>
      <c r="G115" s="497" t="str">
        <f>IF(COUNTA(病棟!G113)&gt;=1,病棟!G113,"")</f>
        <v/>
      </c>
      <c r="H115" s="425" t="str">
        <f>IF(COUNTA(病棟!H113)&gt;=1,病棟!H113,"")</f>
        <v/>
      </c>
      <c r="I115" s="426" t="str">
        <f>IF(COUNTA(病棟!I113)&gt;=1,病棟!I113,"")</f>
        <v/>
      </c>
      <c r="J115" s="485" t="str">
        <f>IF(COUNTA(病棟!J113)&gt;=1,病棟!J113,"")</f>
        <v/>
      </c>
      <c r="K115" s="423" t="str">
        <f>IF(COUNTA(病棟!L113)&gt;=1,病棟!L113,"")</f>
        <v/>
      </c>
      <c r="L115" s="430" t="str">
        <f>IF(K115&lt;基本!$D$9,"非常勤","常勤")</f>
        <v>常勤</v>
      </c>
      <c r="M115" s="433">
        <f>IF(L115="非常勤",K115/基本!$D$9,1)</f>
        <v>1</v>
      </c>
      <c r="N115" s="204" t="e">
        <f>IF(DAYS360(P115,メイン!$N$3)&lt;500,"新"," ")</f>
        <v>#VALUE!</v>
      </c>
      <c r="O115" s="293"/>
      <c r="P115" s="483" t="str">
        <f>IF(COUNTA(病棟!K113)&gt;=1,病棟!K113,"")</f>
        <v/>
      </c>
      <c r="R115" s="477">
        <f t="shared" si="25"/>
        <v>0</v>
      </c>
      <c r="S115" s="477">
        <f t="shared" si="26"/>
        <v>0</v>
      </c>
      <c r="T115" s="477">
        <f t="shared" si="27"/>
        <v>0</v>
      </c>
      <c r="U115" s="477">
        <f t="shared" si="28"/>
        <v>0</v>
      </c>
      <c r="V115" s="477">
        <f t="shared" si="29"/>
        <v>0</v>
      </c>
      <c r="W115" s="477">
        <f t="shared" si="30"/>
        <v>0</v>
      </c>
      <c r="X115" s="477">
        <f t="shared" si="31"/>
        <v>0</v>
      </c>
      <c r="Y115" s="477">
        <f t="shared" si="32"/>
        <v>0</v>
      </c>
      <c r="Z115" s="477">
        <f t="shared" si="33"/>
        <v>0</v>
      </c>
      <c r="AA115" s="477">
        <f t="shared" si="34"/>
        <v>0</v>
      </c>
      <c r="AB115" s="477">
        <f t="shared" si="35"/>
        <v>0</v>
      </c>
      <c r="AC115" s="477">
        <f t="shared" si="36"/>
        <v>0</v>
      </c>
      <c r="AD115" s="477">
        <f t="shared" si="37"/>
        <v>0</v>
      </c>
      <c r="AE115" s="477">
        <f t="shared" si="38"/>
        <v>0</v>
      </c>
      <c r="AF115" s="480">
        <f t="shared" si="39"/>
        <v>0</v>
      </c>
      <c r="AH115" s="469" t="str">
        <f t="shared" si="21"/>
        <v/>
      </c>
      <c r="AI115" s="469" t="str">
        <f t="shared" si="40"/>
        <v>助産師常勤</v>
      </c>
      <c r="AJ115" s="469">
        <f t="shared" si="22"/>
        <v>1</v>
      </c>
      <c r="AK115" s="469" t="str">
        <f t="shared" si="23"/>
        <v>助産師</v>
      </c>
      <c r="AL115" s="469" t="str">
        <f t="shared" si="24"/>
        <v>常勤</v>
      </c>
    </row>
    <row r="116" spans="1:38" ht="13.5" customHeight="1">
      <c r="A116" s="423" t="str">
        <f>IF(COUNTA(病棟!A114)&gt;=1,病棟!A114,"")</f>
        <v/>
      </c>
      <c r="B116" s="486" t="str">
        <f>IF(COUNTA(病棟!B114)&gt;=1,病棟!B114,"")</f>
        <v/>
      </c>
      <c r="C116" s="425" t="str">
        <f>IF(COUNTA(病棟!C114)&gt;=1,病棟!C114,"")</f>
        <v/>
      </c>
      <c r="D116" s="422" t="str">
        <f>IF(COUNTA(病棟!D114)&gt;=1,病棟!D114,"")</f>
        <v/>
      </c>
      <c r="E116" s="422" t="str">
        <f>IF(COUNTA(病棟!E114)&gt;=1,病棟!E114,"")</f>
        <v/>
      </c>
      <c r="F116" s="422" t="str">
        <f>IF(COUNTA(病棟!F114)&gt;=1,病棟!F114,"")</f>
        <v/>
      </c>
      <c r="G116" s="497" t="str">
        <f>IF(COUNTA(病棟!G114)&gt;=1,病棟!G114,"")</f>
        <v/>
      </c>
      <c r="H116" s="425" t="str">
        <f>IF(COUNTA(病棟!H114)&gt;=1,病棟!H114,"")</f>
        <v/>
      </c>
      <c r="I116" s="426" t="str">
        <f>IF(COUNTA(病棟!I114)&gt;=1,病棟!I114,"")</f>
        <v/>
      </c>
      <c r="J116" s="485" t="str">
        <f>IF(COUNTA(病棟!J114)&gt;=1,病棟!J114,"")</f>
        <v/>
      </c>
      <c r="K116" s="423" t="str">
        <f>IF(COUNTA(病棟!L114)&gt;=1,病棟!L114,"")</f>
        <v/>
      </c>
      <c r="L116" s="430" t="str">
        <f>IF(K116&lt;基本!$D$9,"非常勤","常勤")</f>
        <v>常勤</v>
      </c>
      <c r="M116" s="433">
        <f>IF(L116="非常勤",K116/基本!$D$9,1)</f>
        <v>1</v>
      </c>
      <c r="N116" s="204" t="e">
        <f>IF(DAYS360(P116,メイン!$N$3)&lt;500,"新"," ")</f>
        <v>#VALUE!</v>
      </c>
      <c r="O116" s="293"/>
      <c r="P116" s="483" t="str">
        <f>IF(COUNTA(病棟!K114)&gt;=1,病棟!K114,"")</f>
        <v/>
      </c>
      <c r="R116" s="477">
        <f t="shared" si="25"/>
        <v>0</v>
      </c>
      <c r="S116" s="477">
        <f t="shared" si="26"/>
        <v>0</v>
      </c>
      <c r="T116" s="477">
        <f t="shared" si="27"/>
        <v>0</v>
      </c>
      <c r="U116" s="477">
        <f t="shared" si="28"/>
        <v>0</v>
      </c>
      <c r="V116" s="477">
        <f t="shared" si="29"/>
        <v>0</v>
      </c>
      <c r="W116" s="477">
        <f t="shared" si="30"/>
        <v>0</v>
      </c>
      <c r="X116" s="477">
        <f t="shared" si="31"/>
        <v>0</v>
      </c>
      <c r="Y116" s="477">
        <f t="shared" si="32"/>
        <v>0</v>
      </c>
      <c r="Z116" s="477">
        <f t="shared" si="33"/>
        <v>0</v>
      </c>
      <c r="AA116" s="477">
        <f t="shared" si="34"/>
        <v>0</v>
      </c>
      <c r="AB116" s="477">
        <f t="shared" si="35"/>
        <v>0</v>
      </c>
      <c r="AC116" s="477">
        <f t="shared" si="36"/>
        <v>0</v>
      </c>
      <c r="AD116" s="477">
        <f t="shared" si="37"/>
        <v>0</v>
      </c>
      <c r="AE116" s="477">
        <f t="shared" si="38"/>
        <v>0</v>
      </c>
      <c r="AF116" s="480">
        <f t="shared" si="39"/>
        <v>0</v>
      </c>
      <c r="AH116" s="469" t="str">
        <f t="shared" si="21"/>
        <v/>
      </c>
      <c r="AI116" s="469" t="str">
        <f t="shared" si="40"/>
        <v>助産師常勤</v>
      </c>
      <c r="AJ116" s="469">
        <f t="shared" si="22"/>
        <v>1</v>
      </c>
      <c r="AK116" s="469" t="str">
        <f t="shared" si="23"/>
        <v>助産師</v>
      </c>
      <c r="AL116" s="469" t="str">
        <f t="shared" si="24"/>
        <v>常勤</v>
      </c>
    </row>
    <row r="117" spans="1:38" ht="13.5" customHeight="1">
      <c r="A117" s="423" t="str">
        <f>IF(COUNTA(病棟!A115)&gt;=1,病棟!A115,"")</f>
        <v/>
      </c>
      <c r="B117" s="486" t="str">
        <f>IF(COUNTA(病棟!B115)&gt;=1,病棟!B115,"")</f>
        <v/>
      </c>
      <c r="C117" s="425" t="str">
        <f>IF(COUNTA(病棟!C115)&gt;=1,病棟!C115,"")</f>
        <v/>
      </c>
      <c r="D117" s="422" t="str">
        <f>IF(COUNTA(病棟!D115)&gt;=1,病棟!D115,"")</f>
        <v/>
      </c>
      <c r="E117" s="422" t="str">
        <f>IF(COUNTA(病棟!E115)&gt;=1,病棟!E115,"")</f>
        <v/>
      </c>
      <c r="F117" s="422" t="str">
        <f>IF(COUNTA(病棟!F115)&gt;=1,病棟!F115,"")</f>
        <v/>
      </c>
      <c r="G117" s="497" t="str">
        <f>IF(COUNTA(病棟!G115)&gt;=1,病棟!G115,"")</f>
        <v/>
      </c>
      <c r="H117" s="425" t="str">
        <f>IF(COUNTA(病棟!H115)&gt;=1,病棟!H115,"")</f>
        <v/>
      </c>
      <c r="I117" s="426" t="str">
        <f>IF(COUNTA(病棟!I115)&gt;=1,病棟!I115,"")</f>
        <v/>
      </c>
      <c r="J117" s="485" t="str">
        <f>IF(COUNTA(病棟!J115)&gt;=1,病棟!J115,"")</f>
        <v/>
      </c>
      <c r="K117" s="423" t="str">
        <f>IF(COUNTA(病棟!L115)&gt;=1,病棟!L115,"")</f>
        <v/>
      </c>
      <c r="L117" s="430" t="str">
        <f>IF(K117&lt;基本!$D$9,"非常勤","常勤")</f>
        <v>常勤</v>
      </c>
      <c r="M117" s="433">
        <f>IF(L117="非常勤",K117/基本!$D$9,1)</f>
        <v>1</v>
      </c>
      <c r="N117" s="204" t="e">
        <f>IF(DAYS360(P117,メイン!$N$3)&lt;500,"新"," ")</f>
        <v>#VALUE!</v>
      </c>
      <c r="O117" s="293"/>
      <c r="P117" s="483" t="str">
        <f>IF(COUNTA(病棟!K115)&gt;=1,病棟!K115,"")</f>
        <v/>
      </c>
      <c r="R117" s="477">
        <f t="shared" si="25"/>
        <v>0</v>
      </c>
      <c r="S117" s="477">
        <f t="shared" si="26"/>
        <v>0</v>
      </c>
      <c r="T117" s="477">
        <f t="shared" si="27"/>
        <v>0</v>
      </c>
      <c r="U117" s="477">
        <f t="shared" si="28"/>
        <v>0</v>
      </c>
      <c r="V117" s="477">
        <f t="shared" si="29"/>
        <v>0</v>
      </c>
      <c r="W117" s="477">
        <f t="shared" si="30"/>
        <v>0</v>
      </c>
      <c r="X117" s="477">
        <f t="shared" si="31"/>
        <v>0</v>
      </c>
      <c r="Y117" s="477">
        <f t="shared" si="32"/>
        <v>0</v>
      </c>
      <c r="Z117" s="477">
        <f t="shared" si="33"/>
        <v>0</v>
      </c>
      <c r="AA117" s="477">
        <f t="shared" si="34"/>
        <v>0</v>
      </c>
      <c r="AB117" s="477">
        <f t="shared" si="35"/>
        <v>0</v>
      </c>
      <c r="AC117" s="477">
        <f t="shared" si="36"/>
        <v>0</v>
      </c>
      <c r="AD117" s="477">
        <f t="shared" si="37"/>
        <v>0</v>
      </c>
      <c r="AE117" s="477">
        <f t="shared" si="38"/>
        <v>0</v>
      </c>
      <c r="AF117" s="480">
        <f t="shared" si="39"/>
        <v>0</v>
      </c>
      <c r="AH117" s="469" t="str">
        <f t="shared" si="21"/>
        <v/>
      </c>
      <c r="AI117" s="469" t="str">
        <f t="shared" si="40"/>
        <v>助産師常勤</v>
      </c>
      <c r="AJ117" s="469">
        <f t="shared" si="22"/>
        <v>1</v>
      </c>
      <c r="AK117" s="469" t="str">
        <f t="shared" si="23"/>
        <v>助産師</v>
      </c>
      <c r="AL117" s="469" t="str">
        <f t="shared" si="24"/>
        <v>常勤</v>
      </c>
    </row>
    <row r="118" spans="1:38" ht="13.5" customHeight="1">
      <c r="A118" s="423" t="str">
        <f>IF(COUNTA(病棟!A116)&gt;=1,病棟!A116,"")</f>
        <v/>
      </c>
      <c r="B118" s="486" t="str">
        <f>IF(COUNTA(病棟!B116)&gt;=1,病棟!B116,"")</f>
        <v/>
      </c>
      <c r="C118" s="425" t="str">
        <f>IF(COUNTA(病棟!C116)&gt;=1,病棟!C116,"")</f>
        <v/>
      </c>
      <c r="D118" s="422" t="str">
        <f>IF(COUNTA(病棟!D116)&gt;=1,病棟!D116,"")</f>
        <v/>
      </c>
      <c r="E118" s="422" t="str">
        <f>IF(COUNTA(病棟!E116)&gt;=1,病棟!E116,"")</f>
        <v/>
      </c>
      <c r="F118" s="422" t="str">
        <f>IF(COUNTA(病棟!F116)&gt;=1,病棟!F116,"")</f>
        <v/>
      </c>
      <c r="G118" s="497" t="str">
        <f>IF(COUNTA(病棟!G116)&gt;=1,病棟!G116,"")</f>
        <v/>
      </c>
      <c r="H118" s="425" t="str">
        <f>IF(COUNTA(病棟!H116)&gt;=1,病棟!H116,"")</f>
        <v/>
      </c>
      <c r="I118" s="426" t="str">
        <f>IF(COUNTA(病棟!I116)&gt;=1,病棟!I116,"")</f>
        <v/>
      </c>
      <c r="J118" s="485" t="str">
        <f>IF(COUNTA(病棟!J116)&gt;=1,病棟!J116,"")</f>
        <v/>
      </c>
      <c r="K118" s="423" t="str">
        <f>IF(COUNTA(病棟!L116)&gt;=1,病棟!L116,"")</f>
        <v/>
      </c>
      <c r="L118" s="430" t="str">
        <f>IF(K118&lt;基本!$D$9,"非常勤","常勤")</f>
        <v>常勤</v>
      </c>
      <c r="M118" s="433">
        <f>IF(L118="非常勤",K118/基本!$D$9,1)</f>
        <v>1</v>
      </c>
      <c r="N118" s="204" t="e">
        <f>IF(DAYS360(P118,メイン!$N$3)&lt;500,"新"," ")</f>
        <v>#VALUE!</v>
      </c>
      <c r="O118" s="293"/>
      <c r="P118" s="483" t="str">
        <f>IF(COUNTA(病棟!K116)&gt;=1,病棟!K116,"")</f>
        <v/>
      </c>
      <c r="R118" s="477">
        <f t="shared" si="25"/>
        <v>0</v>
      </c>
      <c r="S118" s="477">
        <f t="shared" si="26"/>
        <v>0</v>
      </c>
      <c r="T118" s="477">
        <f t="shared" si="27"/>
        <v>0</v>
      </c>
      <c r="U118" s="477">
        <f t="shared" si="28"/>
        <v>0</v>
      </c>
      <c r="V118" s="477">
        <f t="shared" si="29"/>
        <v>0</v>
      </c>
      <c r="W118" s="477">
        <f t="shared" si="30"/>
        <v>0</v>
      </c>
      <c r="X118" s="477">
        <f t="shared" si="31"/>
        <v>0</v>
      </c>
      <c r="Y118" s="477">
        <f t="shared" si="32"/>
        <v>0</v>
      </c>
      <c r="Z118" s="477">
        <f t="shared" si="33"/>
        <v>0</v>
      </c>
      <c r="AA118" s="477">
        <f t="shared" si="34"/>
        <v>0</v>
      </c>
      <c r="AB118" s="477">
        <f t="shared" si="35"/>
        <v>0</v>
      </c>
      <c r="AC118" s="477">
        <f t="shared" si="36"/>
        <v>0</v>
      </c>
      <c r="AD118" s="477">
        <f t="shared" si="37"/>
        <v>0</v>
      </c>
      <c r="AE118" s="477">
        <f t="shared" si="38"/>
        <v>0</v>
      </c>
      <c r="AF118" s="480">
        <f t="shared" si="39"/>
        <v>0</v>
      </c>
      <c r="AH118" s="469" t="str">
        <f t="shared" si="21"/>
        <v/>
      </c>
      <c r="AI118" s="469" t="str">
        <f t="shared" si="40"/>
        <v>助産師常勤</v>
      </c>
      <c r="AJ118" s="469">
        <f t="shared" si="22"/>
        <v>1</v>
      </c>
      <c r="AK118" s="469" t="str">
        <f t="shared" si="23"/>
        <v>助産師</v>
      </c>
      <c r="AL118" s="469" t="str">
        <f t="shared" si="24"/>
        <v>常勤</v>
      </c>
    </row>
    <row r="119" spans="1:38" ht="13.5" customHeight="1">
      <c r="A119" s="423" t="str">
        <f>IF(COUNTA(病棟!A117)&gt;=1,病棟!A117,"")</f>
        <v/>
      </c>
      <c r="B119" s="486" t="str">
        <f>IF(COUNTA(病棟!B117)&gt;=1,病棟!B117,"")</f>
        <v/>
      </c>
      <c r="C119" s="425" t="str">
        <f>IF(COUNTA(病棟!C117)&gt;=1,病棟!C117,"")</f>
        <v/>
      </c>
      <c r="D119" s="422" t="str">
        <f>IF(COUNTA(病棟!D117)&gt;=1,病棟!D117,"")</f>
        <v/>
      </c>
      <c r="E119" s="422" t="str">
        <f>IF(COUNTA(病棟!E117)&gt;=1,病棟!E117,"")</f>
        <v/>
      </c>
      <c r="F119" s="422" t="str">
        <f>IF(COUNTA(病棟!F117)&gt;=1,病棟!F117,"")</f>
        <v/>
      </c>
      <c r="G119" s="497" t="str">
        <f>IF(COUNTA(病棟!G117)&gt;=1,病棟!G117,"")</f>
        <v/>
      </c>
      <c r="H119" s="425" t="str">
        <f>IF(COUNTA(病棟!H117)&gt;=1,病棟!H117,"")</f>
        <v/>
      </c>
      <c r="I119" s="426" t="str">
        <f>IF(COUNTA(病棟!I117)&gt;=1,病棟!I117,"")</f>
        <v/>
      </c>
      <c r="J119" s="485" t="str">
        <f>IF(COUNTA(病棟!J117)&gt;=1,病棟!J117,"")</f>
        <v/>
      </c>
      <c r="K119" s="423" t="str">
        <f>IF(COUNTA(病棟!L117)&gt;=1,病棟!L117,"")</f>
        <v/>
      </c>
      <c r="L119" s="430" t="str">
        <f>IF(K119&lt;基本!$D$9,"非常勤","常勤")</f>
        <v>常勤</v>
      </c>
      <c r="M119" s="433">
        <f>IF(L119="非常勤",K119/基本!$D$9,1)</f>
        <v>1</v>
      </c>
      <c r="N119" s="204" t="e">
        <f>IF(DAYS360(P119,メイン!$N$3)&lt;500,"新"," ")</f>
        <v>#VALUE!</v>
      </c>
      <c r="O119" s="293"/>
      <c r="P119" s="483" t="str">
        <f>IF(COUNTA(病棟!K117)&gt;=1,病棟!K117,"")</f>
        <v/>
      </c>
      <c r="R119" s="477">
        <f t="shared" si="25"/>
        <v>0</v>
      </c>
      <c r="S119" s="477">
        <f t="shared" si="26"/>
        <v>0</v>
      </c>
      <c r="T119" s="477">
        <f t="shared" si="27"/>
        <v>0</v>
      </c>
      <c r="U119" s="477">
        <f t="shared" si="28"/>
        <v>0</v>
      </c>
      <c r="V119" s="477">
        <f t="shared" si="29"/>
        <v>0</v>
      </c>
      <c r="W119" s="477">
        <f t="shared" si="30"/>
        <v>0</v>
      </c>
      <c r="X119" s="477">
        <f t="shared" si="31"/>
        <v>0</v>
      </c>
      <c r="Y119" s="477">
        <f t="shared" si="32"/>
        <v>0</v>
      </c>
      <c r="Z119" s="477">
        <f t="shared" si="33"/>
        <v>0</v>
      </c>
      <c r="AA119" s="477">
        <f t="shared" si="34"/>
        <v>0</v>
      </c>
      <c r="AB119" s="477">
        <f t="shared" si="35"/>
        <v>0</v>
      </c>
      <c r="AC119" s="477">
        <f t="shared" si="36"/>
        <v>0</v>
      </c>
      <c r="AD119" s="477">
        <f t="shared" si="37"/>
        <v>0</v>
      </c>
      <c r="AE119" s="477">
        <f t="shared" si="38"/>
        <v>0</v>
      </c>
      <c r="AF119" s="480">
        <f t="shared" si="39"/>
        <v>0</v>
      </c>
      <c r="AH119" s="469" t="str">
        <f t="shared" si="21"/>
        <v/>
      </c>
      <c r="AI119" s="469" t="str">
        <f t="shared" si="40"/>
        <v>助産師常勤</v>
      </c>
      <c r="AJ119" s="469">
        <f t="shared" si="22"/>
        <v>1</v>
      </c>
      <c r="AK119" s="469" t="str">
        <f t="shared" si="23"/>
        <v>助産師</v>
      </c>
      <c r="AL119" s="469" t="str">
        <f t="shared" si="24"/>
        <v>常勤</v>
      </c>
    </row>
    <row r="120" spans="1:38" ht="13.5" customHeight="1">
      <c r="A120" s="423" t="str">
        <f>IF(COUNTA(病棟!A118)&gt;=1,病棟!A118,"")</f>
        <v/>
      </c>
      <c r="B120" s="486" t="str">
        <f>IF(COUNTA(病棟!B118)&gt;=1,病棟!B118,"")</f>
        <v/>
      </c>
      <c r="C120" s="425" t="str">
        <f>IF(COUNTA(病棟!C118)&gt;=1,病棟!C118,"")</f>
        <v/>
      </c>
      <c r="D120" s="422" t="str">
        <f>IF(COUNTA(病棟!D118)&gt;=1,病棟!D118,"")</f>
        <v/>
      </c>
      <c r="E120" s="422" t="str">
        <f>IF(COUNTA(病棟!E118)&gt;=1,病棟!E118,"")</f>
        <v/>
      </c>
      <c r="F120" s="422" t="str">
        <f>IF(COUNTA(病棟!F118)&gt;=1,病棟!F118,"")</f>
        <v/>
      </c>
      <c r="G120" s="497" t="str">
        <f>IF(COUNTA(病棟!G118)&gt;=1,病棟!G118,"")</f>
        <v/>
      </c>
      <c r="H120" s="425" t="str">
        <f>IF(COUNTA(病棟!H118)&gt;=1,病棟!H118,"")</f>
        <v/>
      </c>
      <c r="I120" s="426" t="str">
        <f>IF(COUNTA(病棟!I118)&gt;=1,病棟!I118,"")</f>
        <v/>
      </c>
      <c r="J120" s="485" t="str">
        <f>IF(COUNTA(病棟!J118)&gt;=1,病棟!J118,"")</f>
        <v/>
      </c>
      <c r="K120" s="423" t="str">
        <f>IF(COUNTA(病棟!L118)&gt;=1,病棟!L118,"")</f>
        <v/>
      </c>
      <c r="L120" s="430" t="str">
        <f>IF(K120&lt;基本!$D$9,"非常勤","常勤")</f>
        <v>常勤</v>
      </c>
      <c r="M120" s="433">
        <f>IF(L120="非常勤",K120/基本!$D$9,1)</f>
        <v>1</v>
      </c>
      <c r="N120" s="204" t="e">
        <f>IF(DAYS360(P120,メイン!$N$3)&lt;500,"新"," ")</f>
        <v>#VALUE!</v>
      </c>
      <c r="O120" s="293"/>
      <c r="P120" s="483" t="str">
        <f>IF(COUNTA(病棟!K118)&gt;=1,病棟!K118,"")</f>
        <v/>
      </c>
      <c r="R120" s="477">
        <f t="shared" si="25"/>
        <v>0</v>
      </c>
      <c r="S120" s="477">
        <f t="shared" si="26"/>
        <v>0</v>
      </c>
      <c r="T120" s="477">
        <f t="shared" si="27"/>
        <v>0</v>
      </c>
      <c r="U120" s="477">
        <f t="shared" si="28"/>
        <v>0</v>
      </c>
      <c r="V120" s="477">
        <f t="shared" si="29"/>
        <v>0</v>
      </c>
      <c r="W120" s="477">
        <f t="shared" si="30"/>
        <v>0</v>
      </c>
      <c r="X120" s="477">
        <f t="shared" si="31"/>
        <v>0</v>
      </c>
      <c r="Y120" s="477">
        <f t="shared" si="32"/>
        <v>0</v>
      </c>
      <c r="Z120" s="477">
        <f t="shared" si="33"/>
        <v>0</v>
      </c>
      <c r="AA120" s="477">
        <f t="shared" si="34"/>
        <v>0</v>
      </c>
      <c r="AB120" s="477">
        <f t="shared" si="35"/>
        <v>0</v>
      </c>
      <c r="AC120" s="477">
        <f t="shared" si="36"/>
        <v>0</v>
      </c>
      <c r="AD120" s="477">
        <f t="shared" si="37"/>
        <v>0</v>
      </c>
      <c r="AE120" s="477">
        <f t="shared" si="38"/>
        <v>0</v>
      </c>
      <c r="AF120" s="480">
        <f t="shared" si="39"/>
        <v>0</v>
      </c>
      <c r="AH120" s="469" t="str">
        <f t="shared" si="21"/>
        <v/>
      </c>
      <c r="AI120" s="469" t="str">
        <f t="shared" si="40"/>
        <v>助産師常勤</v>
      </c>
      <c r="AJ120" s="469">
        <f t="shared" si="22"/>
        <v>1</v>
      </c>
      <c r="AK120" s="469" t="str">
        <f t="shared" si="23"/>
        <v>助産師</v>
      </c>
      <c r="AL120" s="469" t="str">
        <f t="shared" si="24"/>
        <v>常勤</v>
      </c>
    </row>
    <row r="121" spans="1:38" ht="13.5" customHeight="1">
      <c r="A121" s="423" t="str">
        <f>IF(COUNTA(病棟!A119)&gt;=1,病棟!A119,"")</f>
        <v/>
      </c>
      <c r="B121" s="486" t="str">
        <f>IF(COUNTA(病棟!B119)&gt;=1,病棟!B119,"")</f>
        <v/>
      </c>
      <c r="C121" s="425" t="str">
        <f>IF(COUNTA(病棟!C119)&gt;=1,病棟!C119,"")</f>
        <v/>
      </c>
      <c r="D121" s="422" t="str">
        <f>IF(COUNTA(病棟!D119)&gt;=1,病棟!D119,"")</f>
        <v/>
      </c>
      <c r="E121" s="422" t="str">
        <f>IF(COUNTA(病棟!E119)&gt;=1,病棟!E119,"")</f>
        <v/>
      </c>
      <c r="F121" s="422" t="str">
        <f>IF(COUNTA(病棟!F119)&gt;=1,病棟!F119,"")</f>
        <v/>
      </c>
      <c r="G121" s="497" t="str">
        <f>IF(COUNTA(病棟!G119)&gt;=1,病棟!G119,"")</f>
        <v/>
      </c>
      <c r="H121" s="425" t="str">
        <f>IF(COUNTA(病棟!H119)&gt;=1,病棟!H119,"")</f>
        <v/>
      </c>
      <c r="I121" s="426" t="str">
        <f>IF(COUNTA(病棟!I119)&gt;=1,病棟!I119,"")</f>
        <v/>
      </c>
      <c r="J121" s="485" t="str">
        <f>IF(COUNTA(病棟!J119)&gt;=1,病棟!J119,"")</f>
        <v/>
      </c>
      <c r="K121" s="423" t="str">
        <f>IF(COUNTA(病棟!L119)&gt;=1,病棟!L119,"")</f>
        <v/>
      </c>
      <c r="L121" s="430" t="str">
        <f>IF(K121&lt;基本!$D$9,"非常勤","常勤")</f>
        <v>常勤</v>
      </c>
      <c r="M121" s="433">
        <f>IF(L121="非常勤",K121/基本!$D$9,1)</f>
        <v>1</v>
      </c>
      <c r="N121" s="204" t="e">
        <f>IF(DAYS360(P121,メイン!$N$3)&lt;500,"新"," ")</f>
        <v>#VALUE!</v>
      </c>
      <c r="O121" s="293"/>
      <c r="P121" s="483" t="str">
        <f>IF(COUNTA(病棟!K119)&gt;=1,病棟!K119,"")</f>
        <v/>
      </c>
      <c r="R121" s="477">
        <f t="shared" si="25"/>
        <v>0</v>
      </c>
      <c r="S121" s="477">
        <f t="shared" si="26"/>
        <v>0</v>
      </c>
      <c r="T121" s="477">
        <f t="shared" si="27"/>
        <v>0</v>
      </c>
      <c r="U121" s="477">
        <f t="shared" si="28"/>
        <v>0</v>
      </c>
      <c r="V121" s="477">
        <f t="shared" si="29"/>
        <v>0</v>
      </c>
      <c r="W121" s="477">
        <f t="shared" si="30"/>
        <v>0</v>
      </c>
      <c r="X121" s="477">
        <f t="shared" si="31"/>
        <v>0</v>
      </c>
      <c r="Y121" s="477">
        <f t="shared" si="32"/>
        <v>0</v>
      </c>
      <c r="Z121" s="477">
        <f t="shared" si="33"/>
        <v>0</v>
      </c>
      <c r="AA121" s="477">
        <f t="shared" si="34"/>
        <v>0</v>
      </c>
      <c r="AB121" s="477">
        <f t="shared" si="35"/>
        <v>0</v>
      </c>
      <c r="AC121" s="477">
        <f t="shared" si="36"/>
        <v>0</v>
      </c>
      <c r="AD121" s="477">
        <f t="shared" si="37"/>
        <v>0</v>
      </c>
      <c r="AE121" s="477">
        <f t="shared" si="38"/>
        <v>0</v>
      </c>
      <c r="AF121" s="480">
        <f t="shared" si="39"/>
        <v>0</v>
      </c>
      <c r="AH121" s="469" t="str">
        <f t="shared" si="21"/>
        <v/>
      </c>
      <c r="AI121" s="469" t="str">
        <f t="shared" si="40"/>
        <v>助産師常勤</v>
      </c>
      <c r="AJ121" s="469">
        <f t="shared" si="22"/>
        <v>1</v>
      </c>
      <c r="AK121" s="469" t="str">
        <f t="shared" si="23"/>
        <v>助産師</v>
      </c>
      <c r="AL121" s="469" t="str">
        <f t="shared" si="24"/>
        <v>常勤</v>
      </c>
    </row>
    <row r="122" spans="1:38" ht="13.5" customHeight="1">
      <c r="A122" s="423" t="str">
        <f>IF(COUNTA(病棟!A120)&gt;=1,病棟!A120,"")</f>
        <v/>
      </c>
      <c r="B122" s="486" t="str">
        <f>IF(COUNTA(病棟!B120)&gt;=1,病棟!B120,"")</f>
        <v/>
      </c>
      <c r="C122" s="425" t="str">
        <f>IF(COUNTA(病棟!C120)&gt;=1,病棟!C120,"")</f>
        <v/>
      </c>
      <c r="D122" s="422" t="str">
        <f>IF(COUNTA(病棟!D120)&gt;=1,病棟!D120,"")</f>
        <v/>
      </c>
      <c r="E122" s="422" t="str">
        <f>IF(COUNTA(病棟!E120)&gt;=1,病棟!E120,"")</f>
        <v/>
      </c>
      <c r="F122" s="422" t="str">
        <f>IF(COUNTA(病棟!F120)&gt;=1,病棟!F120,"")</f>
        <v/>
      </c>
      <c r="G122" s="497" t="str">
        <f>IF(COUNTA(病棟!G120)&gt;=1,病棟!G120,"")</f>
        <v/>
      </c>
      <c r="H122" s="425" t="str">
        <f>IF(COUNTA(病棟!H120)&gt;=1,病棟!H120,"")</f>
        <v/>
      </c>
      <c r="I122" s="426" t="str">
        <f>IF(COUNTA(病棟!I120)&gt;=1,病棟!I120,"")</f>
        <v/>
      </c>
      <c r="J122" s="485" t="str">
        <f>IF(COUNTA(病棟!J120)&gt;=1,病棟!J120,"")</f>
        <v/>
      </c>
      <c r="K122" s="423" t="str">
        <f>IF(COUNTA(病棟!L120)&gt;=1,病棟!L120,"")</f>
        <v/>
      </c>
      <c r="L122" s="430" t="str">
        <f>IF(K122&lt;基本!$D$9,"非常勤","常勤")</f>
        <v>常勤</v>
      </c>
      <c r="M122" s="433">
        <f>IF(L122="非常勤",K122/基本!$D$9,1)</f>
        <v>1</v>
      </c>
      <c r="N122" s="204" t="e">
        <f>IF(DAYS360(P122,メイン!$N$3)&lt;500,"新"," ")</f>
        <v>#VALUE!</v>
      </c>
      <c r="O122" s="293"/>
      <c r="P122" s="483" t="str">
        <f>IF(COUNTA(病棟!K120)&gt;=1,病棟!K120,"")</f>
        <v/>
      </c>
      <c r="R122" s="477">
        <f t="shared" si="25"/>
        <v>0</v>
      </c>
      <c r="S122" s="477">
        <f t="shared" si="26"/>
        <v>0</v>
      </c>
      <c r="T122" s="477">
        <f t="shared" si="27"/>
        <v>0</v>
      </c>
      <c r="U122" s="477">
        <f t="shared" si="28"/>
        <v>0</v>
      </c>
      <c r="V122" s="477">
        <f t="shared" si="29"/>
        <v>0</v>
      </c>
      <c r="W122" s="477">
        <f t="shared" si="30"/>
        <v>0</v>
      </c>
      <c r="X122" s="477">
        <f t="shared" si="31"/>
        <v>0</v>
      </c>
      <c r="Y122" s="477">
        <f t="shared" si="32"/>
        <v>0</v>
      </c>
      <c r="Z122" s="477">
        <f t="shared" si="33"/>
        <v>0</v>
      </c>
      <c r="AA122" s="477">
        <f t="shared" si="34"/>
        <v>0</v>
      </c>
      <c r="AB122" s="477">
        <f t="shared" si="35"/>
        <v>0</v>
      </c>
      <c r="AC122" s="477">
        <f t="shared" si="36"/>
        <v>0</v>
      </c>
      <c r="AD122" s="477">
        <f t="shared" si="37"/>
        <v>0</v>
      </c>
      <c r="AE122" s="477">
        <f t="shared" si="38"/>
        <v>0</v>
      </c>
      <c r="AF122" s="480">
        <f t="shared" si="39"/>
        <v>0</v>
      </c>
      <c r="AH122" s="469" t="str">
        <f t="shared" si="21"/>
        <v/>
      </c>
      <c r="AI122" s="469" t="str">
        <f t="shared" si="40"/>
        <v>助産師常勤</v>
      </c>
      <c r="AJ122" s="469">
        <f t="shared" si="22"/>
        <v>1</v>
      </c>
      <c r="AK122" s="469" t="str">
        <f t="shared" si="23"/>
        <v>助産師</v>
      </c>
      <c r="AL122" s="469" t="str">
        <f t="shared" si="24"/>
        <v>常勤</v>
      </c>
    </row>
    <row r="123" spans="1:38" ht="13.5" customHeight="1">
      <c r="A123" s="423" t="str">
        <f>IF(COUNTA(病棟!A121)&gt;=1,病棟!A121,"")</f>
        <v/>
      </c>
      <c r="B123" s="486" t="str">
        <f>IF(COUNTA(病棟!B121)&gt;=1,病棟!B121,"")</f>
        <v/>
      </c>
      <c r="C123" s="425" t="str">
        <f>IF(COUNTA(病棟!C121)&gt;=1,病棟!C121,"")</f>
        <v/>
      </c>
      <c r="D123" s="422" t="str">
        <f>IF(COUNTA(病棟!D121)&gt;=1,病棟!D121,"")</f>
        <v/>
      </c>
      <c r="E123" s="422" t="str">
        <f>IF(COUNTA(病棟!E121)&gt;=1,病棟!E121,"")</f>
        <v/>
      </c>
      <c r="F123" s="422" t="str">
        <f>IF(COUNTA(病棟!F121)&gt;=1,病棟!F121,"")</f>
        <v/>
      </c>
      <c r="G123" s="497" t="str">
        <f>IF(COUNTA(病棟!G121)&gt;=1,病棟!G121,"")</f>
        <v/>
      </c>
      <c r="H123" s="425" t="str">
        <f>IF(COUNTA(病棟!H121)&gt;=1,病棟!H121,"")</f>
        <v/>
      </c>
      <c r="I123" s="426" t="str">
        <f>IF(COUNTA(病棟!I121)&gt;=1,病棟!I121,"")</f>
        <v/>
      </c>
      <c r="J123" s="485" t="str">
        <f>IF(COUNTA(病棟!J121)&gt;=1,病棟!J121,"")</f>
        <v/>
      </c>
      <c r="K123" s="423" t="str">
        <f>IF(COUNTA(病棟!L121)&gt;=1,病棟!L121,"")</f>
        <v/>
      </c>
      <c r="L123" s="430" t="str">
        <f>IF(K123&lt;基本!$D$9,"非常勤","常勤")</f>
        <v>常勤</v>
      </c>
      <c r="M123" s="433">
        <f>IF(L123="非常勤",K123/基本!$D$9,1)</f>
        <v>1</v>
      </c>
      <c r="N123" s="204" t="e">
        <f>IF(DAYS360(P123,メイン!$N$3)&lt;500,"新"," ")</f>
        <v>#VALUE!</v>
      </c>
      <c r="O123" s="293"/>
      <c r="P123" s="483" t="str">
        <f>IF(COUNTA(病棟!K121)&gt;=1,病棟!K121,"")</f>
        <v/>
      </c>
      <c r="R123" s="477">
        <f t="shared" si="25"/>
        <v>0</v>
      </c>
      <c r="S123" s="477">
        <f t="shared" si="26"/>
        <v>0</v>
      </c>
      <c r="T123" s="477">
        <f t="shared" si="27"/>
        <v>0</v>
      </c>
      <c r="U123" s="477">
        <f t="shared" si="28"/>
        <v>0</v>
      </c>
      <c r="V123" s="477">
        <f t="shared" si="29"/>
        <v>0</v>
      </c>
      <c r="W123" s="477">
        <f t="shared" si="30"/>
        <v>0</v>
      </c>
      <c r="X123" s="477">
        <f t="shared" si="31"/>
        <v>0</v>
      </c>
      <c r="Y123" s="477">
        <f t="shared" si="32"/>
        <v>0</v>
      </c>
      <c r="Z123" s="477">
        <f t="shared" si="33"/>
        <v>0</v>
      </c>
      <c r="AA123" s="477">
        <f t="shared" si="34"/>
        <v>0</v>
      </c>
      <c r="AB123" s="477">
        <f t="shared" si="35"/>
        <v>0</v>
      </c>
      <c r="AC123" s="477">
        <f t="shared" si="36"/>
        <v>0</v>
      </c>
      <c r="AD123" s="477">
        <f t="shared" si="37"/>
        <v>0</v>
      </c>
      <c r="AE123" s="477">
        <f t="shared" si="38"/>
        <v>0</v>
      </c>
      <c r="AF123" s="480">
        <f t="shared" si="39"/>
        <v>0</v>
      </c>
      <c r="AH123" s="469" t="str">
        <f t="shared" si="21"/>
        <v/>
      </c>
      <c r="AI123" s="469" t="str">
        <f t="shared" si="40"/>
        <v>助産師常勤</v>
      </c>
      <c r="AJ123" s="469">
        <f t="shared" si="22"/>
        <v>1</v>
      </c>
      <c r="AK123" s="469" t="str">
        <f t="shared" si="23"/>
        <v>助産師</v>
      </c>
      <c r="AL123" s="469" t="str">
        <f t="shared" si="24"/>
        <v>常勤</v>
      </c>
    </row>
    <row r="124" spans="1:38" ht="13.5" customHeight="1">
      <c r="A124" s="423" t="str">
        <f>IF(COUNTA(病棟!A122)&gt;=1,病棟!A122,"")</f>
        <v/>
      </c>
      <c r="B124" s="486" t="str">
        <f>IF(COUNTA(病棟!B122)&gt;=1,病棟!B122,"")</f>
        <v/>
      </c>
      <c r="C124" s="425" t="str">
        <f>IF(COUNTA(病棟!C122)&gt;=1,病棟!C122,"")</f>
        <v/>
      </c>
      <c r="D124" s="422" t="str">
        <f>IF(COUNTA(病棟!D122)&gt;=1,病棟!D122,"")</f>
        <v/>
      </c>
      <c r="E124" s="422" t="str">
        <f>IF(COUNTA(病棟!E122)&gt;=1,病棟!E122,"")</f>
        <v/>
      </c>
      <c r="F124" s="422" t="str">
        <f>IF(COUNTA(病棟!F122)&gt;=1,病棟!F122,"")</f>
        <v/>
      </c>
      <c r="G124" s="497" t="str">
        <f>IF(COUNTA(病棟!G122)&gt;=1,病棟!G122,"")</f>
        <v/>
      </c>
      <c r="H124" s="425" t="str">
        <f>IF(COUNTA(病棟!H122)&gt;=1,病棟!H122,"")</f>
        <v/>
      </c>
      <c r="I124" s="426" t="str">
        <f>IF(COUNTA(病棟!I122)&gt;=1,病棟!I122,"")</f>
        <v/>
      </c>
      <c r="J124" s="485" t="str">
        <f>IF(COUNTA(病棟!J122)&gt;=1,病棟!J122,"")</f>
        <v/>
      </c>
      <c r="K124" s="423" t="str">
        <f>IF(COUNTA(病棟!L122)&gt;=1,病棟!L122,"")</f>
        <v/>
      </c>
      <c r="L124" s="430" t="str">
        <f>IF(K124&lt;基本!$D$9,"非常勤","常勤")</f>
        <v>常勤</v>
      </c>
      <c r="M124" s="433">
        <f>IF(L124="非常勤",K124/基本!$D$9,1)</f>
        <v>1</v>
      </c>
      <c r="N124" s="204" t="e">
        <f>IF(DAYS360(P124,メイン!$N$3)&lt;500,"新"," ")</f>
        <v>#VALUE!</v>
      </c>
      <c r="O124" s="293"/>
      <c r="P124" s="483" t="str">
        <f>IF(COUNTA(病棟!K122)&gt;=1,病棟!K122,"")</f>
        <v/>
      </c>
      <c r="R124" s="477">
        <f t="shared" si="25"/>
        <v>0</v>
      </c>
      <c r="S124" s="477">
        <f t="shared" si="26"/>
        <v>0</v>
      </c>
      <c r="T124" s="477">
        <f t="shared" si="27"/>
        <v>0</v>
      </c>
      <c r="U124" s="477">
        <f t="shared" si="28"/>
        <v>0</v>
      </c>
      <c r="V124" s="477">
        <f t="shared" si="29"/>
        <v>0</v>
      </c>
      <c r="W124" s="477">
        <f t="shared" si="30"/>
        <v>0</v>
      </c>
      <c r="X124" s="477">
        <f t="shared" si="31"/>
        <v>0</v>
      </c>
      <c r="Y124" s="477">
        <f t="shared" si="32"/>
        <v>0</v>
      </c>
      <c r="Z124" s="477">
        <f t="shared" si="33"/>
        <v>0</v>
      </c>
      <c r="AA124" s="477">
        <f t="shared" si="34"/>
        <v>0</v>
      </c>
      <c r="AB124" s="477">
        <f t="shared" si="35"/>
        <v>0</v>
      </c>
      <c r="AC124" s="477">
        <f t="shared" si="36"/>
        <v>0</v>
      </c>
      <c r="AD124" s="477">
        <f t="shared" si="37"/>
        <v>0</v>
      </c>
      <c r="AE124" s="477">
        <f t="shared" si="38"/>
        <v>0</v>
      </c>
      <c r="AF124" s="480">
        <f t="shared" si="39"/>
        <v>0</v>
      </c>
      <c r="AH124" s="469" t="str">
        <f t="shared" si="21"/>
        <v/>
      </c>
      <c r="AI124" s="469" t="str">
        <f t="shared" si="40"/>
        <v>助産師常勤</v>
      </c>
      <c r="AJ124" s="469">
        <f t="shared" si="22"/>
        <v>1</v>
      </c>
      <c r="AK124" s="469" t="str">
        <f t="shared" si="23"/>
        <v>助産師</v>
      </c>
      <c r="AL124" s="469" t="str">
        <f t="shared" si="24"/>
        <v>常勤</v>
      </c>
    </row>
    <row r="125" spans="1:38" ht="13.5" customHeight="1">
      <c r="A125" s="423" t="str">
        <f>IF(COUNTA(病棟!A123)&gt;=1,病棟!A123,"")</f>
        <v/>
      </c>
      <c r="B125" s="486" t="str">
        <f>IF(COUNTA(病棟!B123)&gt;=1,病棟!B123,"")</f>
        <v/>
      </c>
      <c r="C125" s="425" t="str">
        <f>IF(COUNTA(病棟!C123)&gt;=1,病棟!C123,"")</f>
        <v/>
      </c>
      <c r="D125" s="422" t="str">
        <f>IF(COUNTA(病棟!D123)&gt;=1,病棟!D123,"")</f>
        <v/>
      </c>
      <c r="E125" s="422" t="str">
        <f>IF(COUNTA(病棟!E123)&gt;=1,病棟!E123,"")</f>
        <v/>
      </c>
      <c r="F125" s="422" t="str">
        <f>IF(COUNTA(病棟!F123)&gt;=1,病棟!F123,"")</f>
        <v/>
      </c>
      <c r="G125" s="497" t="str">
        <f>IF(COUNTA(病棟!G123)&gt;=1,病棟!G123,"")</f>
        <v/>
      </c>
      <c r="H125" s="425" t="str">
        <f>IF(COUNTA(病棟!H123)&gt;=1,病棟!H123,"")</f>
        <v/>
      </c>
      <c r="I125" s="426" t="str">
        <f>IF(COUNTA(病棟!I123)&gt;=1,病棟!I123,"")</f>
        <v/>
      </c>
      <c r="J125" s="485" t="str">
        <f>IF(COUNTA(病棟!J123)&gt;=1,病棟!J123,"")</f>
        <v/>
      </c>
      <c r="K125" s="423" t="str">
        <f>IF(COUNTA(病棟!L123)&gt;=1,病棟!L123,"")</f>
        <v/>
      </c>
      <c r="L125" s="430" t="str">
        <f>IF(K125&lt;基本!$D$9,"非常勤","常勤")</f>
        <v>常勤</v>
      </c>
      <c r="M125" s="433">
        <f>IF(L125="非常勤",K125/基本!$D$9,1)</f>
        <v>1</v>
      </c>
      <c r="N125" s="204" t="e">
        <f>IF(DAYS360(P125,メイン!$N$3)&lt;500,"新"," ")</f>
        <v>#VALUE!</v>
      </c>
      <c r="O125" s="293"/>
      <c r="P125" s="483" t="str">
        <f>IF(COUNTA(病棟!K123)&gt;=1,病棟!K123,"")</f>
        <v/>
      </c>
      <c r="R125" s="477">
        <f t="shared" si="25"/>
        <v>0</v>
      </c>
      <c r="S125" s="477">
        <f t="shared" si="26"/>
        <v>0</v>
      </c>
      <c r="T125" s="477">
        <f t="shared" si="27"/>
        <v>0</v>
      </c>
      <c r="U125" s="477">
        <f t="shared" si="28"/>
        <v>0</v>
      </c>
      <c r="V125" s="477">
        <f t="shared" si="29"/>
        <v>0</v>
      </c>
      <c r="W125" s="477">
        <f t="shared" si="30"/>
        <v>0</v>
      </c>
      <c r="X125" s="477">
        <f t="shared" si="31"/>
        <v>0</v>
      </c>
      <c r="Y125" s="477">
        <f t="shared" si="32"/>
        <v>0</v>
      </c>
      <c r="Z125" s="477">
        <f t="shared" si="33"/>
        <v>0</v>
      </c>
      <c r="AA125" s="477">
        <f t="shared" si="34"/>
        <v>0</v>
      </c>
      <c r="AB125" s="477">
        <f t="shared" si="35"/>
        <v>0</v>
      </c>
      <c r="AC125" s="477">
        <f t="shared" si="36"/>
        <v>0</v>
      </c>
      <c r="AD125" s="477">
        <f t="shared" si="37"/>
        <v>0</v>
      </c>
      <c r="AE125" s="477">
        <f t="shared" si="38"/>
        <v>0</v>
      </c>
      <c r="AF125" s="480">
        <f t="shared" si="39"/>
        <v>0</v>
      </c>
      <c r="AH125" s="469" t="str">
        <f t="shared" si="21"/>
        <v/>
      </c>
      <c r="AI125" s="469" t="str">
        <f t="shared" si="40"/>
        <v>助産師常勤</v>
      </c>
      <c r="AJ125" s="469">
        <f t="shared" si="22"/>
        <v>1</v>
      </c>
      <c r="AK125" s="469" t="str">
        <f t="shared" si="23"/>
        <v>助産師</v>
      </c>
      <c r="AL125" s="469" t="str">
        <f t="shared" si="24"/>
        <v>常勤</v>
      </c>
    </row>
    <row r="126" spans="1:38" ht="13.5" customHeight="1">
      <c r="A126" s="423" t="str">
        <f>IF(COUNTA(病棟!A124)&gt;=1,病棟!A124,"")</f>
        <v/>
      </c>
      <c r="B126" s="486" t="str">
        <f>IF(COUNTA(病棟!B124)&gt;=1,病棟!B124,"")</f>
        <v/>
      </c>
      <c r="C126" s="425" t="str">
        <f>IF(COUNTA(病棟!C124)&gt;=1,病棟!C124,"")</f>
        <v/>
      </c>
      <c r="D126" s="422" t="str">
        <f>IF(COUNTA(病棟!D124)&gt;=1,病棟!D124,"")</f>
        <v/>
      </c>
      <c r="E126" s="422" t="str">
        <f>IF(COUNTA(病棟!E124)&gt;=1,病棟!E124,"")</f>
        <v/>
      </c>
      <c r="F126" s="422" t="str">
        <f>IF(COUNTA(病棟!F124)&gt;=1,病棟!F124,"")</f>
        <v/>
      </c>
      <c r="G126" s="497" t="str">
        <f>IF(COUNTA(病棟!G124)&gt;=1,病棟!G124,"")</f>
        <v/>
      </c>
      <c r="H126" s="425" t="str">
        <f>IF(COUNTA(病棟!H124)&gt;=1,病棟!H124,"")</f>
        <v/>
      </c>
      <c r="I126" s="426" t="str">
        <f>IF(COUNTA(病棟!I124)&gt;=1,病棟!I124,"")</f>
        <v/>
      </c>
      <c r="J126" s="485" t="str">
        <f>IF(COUNTA(病棟!J124)&gt;=1,病棟!J124,"")</f>
        <v/>
      </c>
      <c r="K126" s="423" t="str">
        <f>IF(COUNTA(病棟!L124)&gt;=1,病棟!L124,"")</f>
        <v/>
      </c>
      <c r="L126" s="430" t="str">
        <f>IF(K126&lt;基本!$D$9,"非常勤","常勤")</f>
        <v>常勤</v>
      </c>
      <c r="M126" s="433">
        <f>IF(L126="非常勤",K126/基本!$D$9,1)</f>
        <v>1</v>
      </c>
      <c r="N126" s="204" t="e">
        <f>IF(DAYS360(P126,メイン!$N$3)&lt;500,"新"," ")</f>
        <v>#VALUE!</v>
      </c>
      <c r="O126" s="293"/>
      <c r="P126" s="483" t="str">
        <f>IF(COUNTA(病棟!K124)&gt;=1,病棟!K124,"")</f>
        <v/>
      </c>
      <c r="R126" s="477">
        <f t="shared" si="25"/>
        <v>0</v>
      </c>
      <c r="S126" s="477">
        <f t="shared" si="26"/>
        <v>0</v>
      </c>
      <c r="T126" s="477">
        <f t="shared" si="27"/>
        <v>0</v>
      </c>
      <c r="U126" s="477">
        <f t="shared" si="28"/>
        <v>0</v>
      </c>
      <c r="V126" s="477">
        <f t="shared" si="29"/>
        <v>0</v>
      </c>
      <c r="W126" s="477">
        <f t="shared" si="30"/>
        <v>0</v>
      </c>
      <c r="X126" s="477">
        <f t="shared" si="31"/>
        <v>0</v>
      </c>
      <c r="Y126" s="477">
        <f t="shared" si="32"/>
        <v>0</v>
      </c>
      <c r="Z126" s="477">
        <f t="shared" si="33"/>
        <v>0</v>
      </c>
      <c r="AA126" s="477">
        <f t="shared" si="34"/>
        <v>0</v>
      </c>
      <c r="AB126" s="477">
        <f t="shared" si="35"/>
        <v>0</v>
      </c>
      <c r="AC126" s="477">
        <f t="shared" si="36"/>
        <v>0</v>
      </c>
      <c r="AD126" s="477">
        <f t="shared" si="37"/>
        <v>0</v>
      </c>
      <c r="AE126" s="477">
        <f t="shared" si="38"/>
        <v>0</v>
      </c>
      <c r="AF126" s="480">
        <f t="shared" si="39"/>
        <v>0</v>
      </c>
      <c r="AH126" s="469" t="str">
        <f t="shared" si="21"/>
        <v/>
      </c>
      <c r="AI126" s="469" t="str">
        <f t="shared" si="40"/>
        <v>助産師常勤</v>
      </c>
      <c r="AJ126" s="469">
        <f t="shared" si="22"/>
        <v>1</v>
      </c>
      <c r="AK126" s="469" t="str">
        <f t="shared" si="23"/>
        <v>助産師</v>
      </c>
      <c r="AL126" s="469" t="str">
        <f t="shared" si="24"/>
        <v>常勤</v>
      </c>
    </row>
    <row r="127" spans="1:38" ht="13.5" customHeight="1">
      <c r="A127" s="423" t="str">
        <f>IF(COUNTA(病棟!A125)&gt;=1,病棟!A125,"")</f>
        <v/>
      </c>
      <c r="B127" s="486" t="str">
        <f>IF(COUNTA(病棟!B125)&gt;=1,病棟!B125,"")</f>
        <v/>
      </c>
      <c r="C127" s="425" t="str">
        <f>IF(COUNTA(病棟!C125)&gt;=1,病棟!C125,"")</f>
        <v/>
      </c>
      <c r="D127" s="422" t="str">
        <f>IF(COUNTA(病棟!D125)&gt;=1,病棟!D125,"")</f>
        <v/>
      </c>
      <c r="E127" s="422" t="str">
        <f>IF(COUNTA(病棟!E125)&gt;=1,病棟!E125,"")</f>
        <v/>
      </c>
      <c r="F127" s="422" t="str">
        <f>IF(COUNTA(病棟!F125)&gt;=1,病棟!F125,"")</f>
        <v/>
      </c>
      <c r="G127" s="497" t="str">
        <f>IF(COUNTA(病棟!G125)&gt;=1,病棟!G125,"")</f>
        <v/>
      </c>
      <c r="H127" s="425" t="str">
        <f>IF(COUNTA(病棟!H125)&gt;=1,病棟!H125,"")</f>
        <v/>
      </c>
      <c r="I127" s="426" t="str">
        <f>IF(COUNTA(病棟!I125)&gt;=1,病棟!I125,"")</f>
        <v/>
      </c>
      <c r="J127" s="485" t="str">
        <f>IF(COUNTA(病棟!J125)&gt;=1,病棟!J125,"")</f>
        <v/>
      </c>
      <c r="K127" s="423" t="str">
        <f>IF(COUNTA(病棟!L125)&gt;=1,病棟!L125,"")</f>
        <v/>
      </c>
      <c r="L127" s="430" t="str">
        <f>IF(K127&lt;基本!$D$9,"非常勤","常勤")</f>
        <v>常勤</v>
      </c>
      <c r="M127" s="433">
        <f>IF(L127="非常勤",K127/基本!$D$9,1)</f>
        <v>1</v>
      </c>
      <c r="N127" s="204" t="e">
        <f>IF(DAYS360(P127,メイン!$N$3)&lt;500,"新"," ")</f>
        <v>#VALUE!</v>
      </c>
      <c r="O127" s="293"/>
      <c r="P127" s="483" t="str">
        <f>IF(COUNTA(病棟!K125)&gt;=1,病棟!K125,"")</f>
        <v/>
      </c>
      <c r="R127" s="477">
        <f t="shared" si="25"/>
        <v>0</v>
      </c>
      <c r="S127" s="477">
        <f t="shared" si="26"/>
        <v>0</v>
      </c>
      <c r="T127" s="477">
        <f t="shared" si="27"/>
        <v>0</v>
      </c>
      <c r="U127" s="477">
        <f t="shared" si="28"/>
        <v>0</v>
      </c>
      <c r="V127" s="477">
        <f t="shared" si="29"/>
        <v>0</v>
      </c>
      <c r="W127" s="477">
        <f t="shared" si="30"/>
        <v>0</v>
      </c>
      <c r="X127" s="477">
        <f t="shared" si="31"/>
        <v>0</v>
      </c>
      <c r="Y127" s="477">
        <f t="shared" si="32"/>
        <v>0</v>
      </c>
      <c r="Z127" s="477">
        <f t="shared" si="33"/>
        <v>0</v>
      </c>
      <c r="AA127" s="477">
        <f t="shared" si="34"/>
        <v>0</v>
      </c>
      <c r="AB127" s="477">
        <f t="shared" si="35"/>
        <v>0</v>
      </c>
      <c r="AC127" s="477">
        <f t="shared" si="36"/>
        <v>0</v>
      </c>
      <c r="AD127" s="477">
        <f t="shared" si="37"/>
        <v>0</v>
      </c>
      <c r="AE127" s="477">
        <f t="shared" si="38"/>
        <v>0</v>
      </c>
      <c r="AF127" s="480">
        <f t="shared" si="39"/>
        <v>0</v>
      </c>
      <c r="AH127" s="469" t="str">
        <f t="shared" si="21"/>
        <v/>
      </c>
      <c r="AI127" s="469" t="str">
        <f t="shared" si="40"/>
        <v>助産師常勤</v>
      </c>
      <c r="AJ127" s="469">
        <f t="shared" si="22"/>
        <v>1</v>
      </c>
      <c r="AK127" s="469" t="str">
        <f t="shared" si="23"/>
        <v>助産師</v>
      </c>
      <c r="AL127" s="469" t="str">
        <f t="shared" si="24"/>
        <v>常勤</v>
      </c>
    </row>
    <row r="128" spans="1:38" ht="13.5" customHeight="1">
      <c r="A128" s="423" t="str">
        <f>IF(COUNTA(病棟!A126)&gt;=1,病棟!A126,"")</f>
        <v/>
      </c>
      <c r="B128" s="486" t="str">
        <f>IF(COUNTA(病棟!B126)&gt;=1,病棟!B126,"")</f>
        <v/>
      </c>
      <c r="C128" s="425" t="str">
        <f>IF(COUNTA(病棟!C126)&gt;=1,病棟!C126,"")</f>
        <v/>
      </c>
      <c r="D128" s="422" t="str">
        <f>IF(COUNTA(病棟!D126)&gt;=1,病棟!D126,"")</f>
        <v/>
      </c>
      <c r="E128" s="422" t="str">
        <f>IF(COUNTA(病棟!E126)&gt;=1,病棟!E126,"")</f>
        <v/>
      </c>
      <c r="F128" s="422" t="str">
        <f>IF(COUNTA(病棟!F126)&gt;=1,病棟!F126,"")</f>
        <v/>
      </c>
      <c r="G128" s="497" t="str">
        <f>IF(COUNTA(病棟!G126)&gt;=1,病棟!G126,"")</f>
        <v/>
      </c>
      <c r="H128" s="425" t="str">
        <f>IF(COUNTA(病棟!H126)&gt;=1,病棟!H126,"")</f>
        <v/>
      </c>
      <c r="I128" s="426" t="str">
        <f>IF(COUNTA(病棟!I126)&gt;=1,病棟!I126,"")</f>
        <v/>
      </c>
      <c r="J128" s="485" t="str">
        <f>IF(COUNTA(病棟!J126)&gt;=1,病棟!J126,"")</f>
        <v/>
      </c>
      <c r="K128" s="423" t="str">
        <f>IF(COUNTA(病棟!L126)&gt;=1,病棟!L126,"")</f>
        <v/>
      </c>
      <c r="L128" s="430" t="str">
        <f>IF(K128&lt;基本!$D$9,"非常勤","常勤")</f>
        <v>常勤</v>
      </c>
      <c r="M128" s="433">
        <f>IF(L128="非常勤",K128/基本!$D$9,1)</f>
        <v>1</v>
      </c>
      <c r="N128" s="204" t="e">
        <f>IF(DAYS360(P128,メイン!$N$3)&lt;500,"新"," ")</f>
        <v>#VALUE!</v>
      </c>
      <c r="O128" s="293"/>
      <c r="P128" s="483" t="str">
        <f>IF(COUNTA(病棟!K126)&gt;=1,病棟!K126,"")</f>
        <v/>
      </c>
      <c r="R128" s="477">
        <f t="shared" si="25"/>
        <v>0</v>
      </c>
      <c r="S128" s="477">
        <f t="shared" si="26"/>
        <v>0</v>
      </c>
      <c r="T128" s="477">
        <f t="shared" si="27"/>
        <v>0</v>
      </c>
      <c r="U128" s="477">
        <f t="shared" si="28"/>
        <v>0</v>
      </c>
      <c r="V128" s="477">
        <f t="shared" si="29"/>
        <v>0</v>
      </c>
      <c r="W128" s="477">
        <f t="shared" si="30"/>
        <v>0</v>
      </c>
      <c r="X128" s="477">
        <f t="shared" si="31"/>
        <v>0</v>
      </c>
      <c r="Y128" s="477">
        <f t="shared" si="32"/>
        <v>0</v>
      </c>
      <c r="Z128" s="477">
        <f t="shared" si="33"/>
        <v>0</v>
      </c>
      <c r="AA128" s="477">
        <f t="shared" si="34"/>
        <v>0</v>
      </c>
      <c r="AB128" s="477">
        <f t="shared" si="35"/>
        <v>0</v>
      </c>
      <c r="AC128" s="477">
        <f t="shared" si="36"/>
        <v>0</v>
      </c>
      <c r="AD128" s="477">
        <f t="shared" si="37"/>
        <v>0</v>
      </c>
      <c r="AE128" s="477">
        <f t="shared" si="38"/>
        <v>0</v>
      </c>
      <c r="AF128" s="480">
        <f t="shared" si="39"/>
        <v>0</v>
      </c>
      <c r="AH128" s="469" t="str">
        <f t="shared" si="21"/>
        <v/>
      </c>
      <c r="AI128" s="469" t="str">
        <f t="shared" si="40"/>
        <v>助産師常勤</v>
      </c>
      <c r="AJ128" s="469">
        <f t="shared" si="22"/>
        <v>1</v>
      </c>
      <c r="AK128" s="469" t="str">
        <f t="shared" si="23"/>
        <v>助産師</v>
      </c>
      <c r="AL128" s="469" t="str">
        <f t="shared" si="24"/>
        <v>常勤</v>
      </c>
    </row>
    <row r="129" spans="1:38" ht="13.5" customHeight="1">
      <c r="A129" s="423" t="str">
        <f>IF(COUNTA(病棟!A127)&gt;=1,病棟!A127,"")</f>
        <v/>
      </c>
      <c r="B129" s="486" t="str">
        <f>IF(COUNTA(病棟!B127)&gt;=1,病棟!B127,"")</f>
        <v/>
      </c>
      <c r="C129" s="425" t="str">
        <f>IF(COUNTA(病棟!C127)&gt;=1,病棟!C127,"")</f>
        <v/>
      </c>
      <c r="D129" s="422" t="str">
        <f>IF(COUNTA(病棟!D127)&gt;=1,病棟!D127,"")</f>
        <v/>
      </c>
      <c r="E129" s="422" t="str">
        <f>IF(COUNTA(病棟!E127)&gt;=1,病棟!E127,"")</f>
        <v/>
      </c>
      <c r="F129" s="422" t="str">
        <f>IF(COUNTA(病棟!F127)&gt;=1,病棟!F127,"")</f>
        <v/>
      </c>
      <c r="G129" s="497" t="str">
        <f>IF(COUNTA(病棟!G127)&gt;=1,病棟!G127,"")</f>
        <v/>
      </c>
      <c r="H129" s="425" t="str">
        <f>IF(COUNTA(病棟!H127)&gt;=1,病棟!H127,"")</f>
        <v/>
      </c>
      <c r="I129" s="426" t="str">
        <f>IF(COUNTA(病棟!I127)&gt;=1,病棟!I127,"")</f>
        <v/>
      </c>
      <c r="J129" s="485" t="str">
        <f>IF(COUNTA(病棟!J127)&gt;=1,病棟!J127,"")</f>
        <v/>
      </c>
      <c r="K129" s="423" t="str">
        <f>IF(COUNTA(病棟!L127)&gt;=1,病棟!L127,"")</f>
        <v/>
      </c>
      <c r="L129" s="430" t="str">
        <f>IF(K129&lt;基本!$D$9,"非常勤","常勤")</f>
        <v>常勤</v>
      </c>
      <c r="M129" s="433">
        <f>IF(L129="非常勤",K129/基本!$D$9,1)</f>
        <v>1</v>
      </c>
      <c r="N129" s="204" t="e">
        <f>IF(DAYS360(P129,メイン!$N$3)&lt;500,"新"," ")</f>
        <v>#VALUE!</v>
      </c>
      <c r="O129" s="293"/>
      <c r="P129" s="483" t="str">
        <f>IF(COUNTA(病棟!K127)&gt;=1,病棟!K127,"")</f>
        <v/>
      </c>
      <c r="R129" s="477">
        <f t="shared" si="25"/>
        <v>0</v>
      </c>
      <c r="S129" s="477">
        <f t="shared" si="26"/>
        <v>0</v>
      </c>
      <c r="T129" s="477">
        <f t="shared" si="27"/>
        <v>0</v>
      </c>
      <c r="U129" s="477">
        <f t="shared" si="28"/>
        <v>0</v>
      </c>
      <c r="V129" s="477">
        <f t="shared" si="29"/>
        <v>0</v>
      </c>
      <c r="W129" s="477">
        <f t="shared" si="30"/>
        <v>0</v>
      </c>
      <c r="X129" s="477">
        <f t="shared" si="31"/>
        <v>0</v>
      </c>
      <c r="Y129" s="477">
        <f t="shared" si="32"/>
        <v>0</v>
      </c>
      <c r="Z129" s="477">
        <f t="shared" si="33"/>
        <v>0</v>
      </c>
      <c r="AA129" s="477">
        <f t="shared" si="34"/>
        <v>0</v>
      </c>
      <c r="AB129" s="477">
        <f t="shared" si="35"/>
        <v>0</v>
      </c>
      <c r="AC129" s="477">
        <f t="shared" si="36"/>
        <v>0</v>
      </c>
      <c r="AD129" s="477">
        <f t="shared" si="37"/>
        <v>0</v>
      </c>
      <c r="AE129" s="477">
        <f t="shared" si="38"/>
        <v>0</v>
      </c>
      <c r="AF129" s="480">
        <f t="shared" si="39"/>
        <v>0</v>
      </c>
      <c r="AH129" s="469" t="str">
        <f t="shared" si="21"/>
        <v/>
      </c>
      <c r="AI129" s="469" t="str">
        <f t="shared" si="40"/>
        <v>助産師常勤</v>
      </c>
      <c r="AJ129" s="469">
        <f t="shared" si="22"/>
        <v>1</v>
      </c>
      <c r="AK129" s="469" t="str">
        <f t="shared" si="23"/>
        <v>助産師</v>
      </c>
      <c r="AL129" s="469" t="str">
        <f t="shared" si="24"/>
        <v>常勤</v>
      </c>
    </row>
    <row r="130" spans="1:38" ht="13.5" customHeight="1">
      <c r="A130" s="423" t="str">
        <f>IF(COUNTA(病棟!A128)&gt;=1,病棟!A128,"")</f>
        <v/>
      </c>
      <c r="B130" s="486" t="str">
        <f>IF(COUNTA(病棟!B128)&gt;=1,病棟!B128,"")</f>
        <v/>
      </c>
      <c r="C130" s="425" t="str">
        <f>IF(COUNTA(病棟!C128)&gt;=1,病棟!C128,"")</f>
        <v/>
      </c>
      <c r="D130" s="422" t="str">
        <f>IF(COUNTA(病棟!D128)&gt;=1,病棟!D128,"")</f>
        <v/>
      </c>
      <c r="E130" s="422" t="str">
        <f>IF(COUNTA(病棟!E128)&gt;=1,病棟!E128,"")</f>
        <v/>
      </c>
      <c r="F130" s="422" t="str">
        <f>IF(COUNTA(病棟!F128)&gt;=1,病棟!F128,"")</f>
        <v/>
      </c>
      <c r="G130" s="497" t="str">
        <f>IF(COUNTA(病棟!G128)&gt;=1,病棟!G128,"")</f>
        <v/>
      </c>
      <c r="H130" s="425" t="str">
        <f>IF(COUNTA(病棟!H128)&gt;=1,病棟!H128,"")</f>
        <v/>
      </c>
      <c r="I130" s="426" t="str">
        <f>IF(COUNTA(病棟!I128)&gt;=1,病棟!I128,"")</f>
        <v/>
      </c>
      <c r="J130" s="485" t="str">
        <f>IF(COUNTA(病棟!J128)&gt;=1,病棟!J128,"")</f>
        <v/>
      </c>
      <c r="K130" s="423" t="str">
        <f>IF(COUNTA(病棟!L128)&gt;=1,病棟!L128,"")</f>
        <v/>
      </c>
      <c r="L130" s="430" t="str">
        <f>IF(K130&lt;基本!$D$9,"非常勤","常勤")</f>
        <v>常勤</v>
      </c>
      <c r="M130" s="433">
        <f>IF(L130="非常勤",K130/基本!$D$9,1)</f>
        <v>1</v>
      </c>
      <c r="N130" s="204" t="e">
        <f>IF(DAYS360(P130,メイン!$N$3)&lt;500,"新"," ")</f>
        <v>#VALUE!</v>
      </c>
      <c r="O130" s="293"/>
      <c r="P130" s="483" t="str">
        <f>IF(COUNTA(病棟!K128)&gt;=1,病棟!K128,"")</f>
        <v/>
      </c>
      <c r="R130" s="477">
        <f t="shared" si="25"/>
        <v>0</v>
      </c>
      <c r="S130" s="477">
        <f t="shared" si="26"/>
        <v>0</v>
      </c>
      <c r="T130" s="477">
        <f t="shared" si="27"/>
        <v>0</v>
      </c>
      <c r="U130" s="477">
        <f t="shared" si="28"/>
        <v>0</v>
      </c>
      <c r="V130" s="477">
        <f t="shared" si="29"/>
        <v>0</v>
      </c>
      <c r="W130" s="477">
        <f t="shared" si="30"/>
        <v>0</v>
      </c>
      <c r="X130" s="477">
        <f t="shared" si="31"/>
        <v>0</v>
      </c>
      <c r="Y130" s="477">
        <f t="shared" si="32"/>
        <v>0</v>
      </c>
      <c r="Z130" s="477">
        <f t="shared" si="33"/>
        <v>0</v>
      </c>
      <c r="AA130" s="477">
        <f t="shared" si="34"/>
        <v>0</v>
      </c>
      <c r="AB130" s="477">
        <f t="shared" si="35"/>
        <v>0</v>
      </c>
      <c r="AC130" s="477">
        <f t="shared" si="36"/>
        <v>0</v>
      </c>
      <c r="AD130" s="477">
        <f t="shared" si="37"/>
        <v>0</v>
      </c>
      <c r="AE130" s="477">
        <f t="shared" si="38"/>
        <v>0</v>
      </c>
      <c r="AF130" s="480">
        <f t="shared" si="39"/>
        <v>0</v>
      </c>
      <c r="AH130" s="469" t="str">
        <f t="shared" si="21"/>
        <v/>
      </c>
      <c r="AI130" s="469" t="str">
        <f t="shared" si="40"/>
        <v>助産師常勤</v>
      </c>
      <c r="AJ130" s="469">
        <f t="shared" si="22"/>
        <v>1</v>
      </c>
      <c r="AK130" s="469" t="str">
        <f t="shared" si="23"/>
        <v>助産師</v>
      </c>
      <c r="AL130" s="469" t="str">
        <f t="shared" si="24"/>
        <v>常勤</v>
      </c>
    </row>
    <row r="131" spans="1:38" ht="13.5" customHeight="1">
      <c r="A131" s="423" t="str">
        <f>IF(COUNTA(病棟!A129)&gt;=1,病棟!A129,"")</f>
        <v/>
      </c>
      <c r="B131" s="486" t="str">
        <f>IF(COUNTA(病棟!B129)&gt;=1,病棟!B129,"")</f>
        <v/>
      </c>
      <c r="C131" s="425" t="str">
        <f>IF(COUNTA(病棟!C129)&gt;=1,病棟!C129,"")</f>
        <v/>
      </c>
      <c r="D131" s="422" t="str">
        <f>IF(COUNTA(病棟!D129)&gt;=1,病棟!D129,"")</f>
        <v/>
      </c>
      <c r="E131" s="422" t="str">
        <f>IF(COUNTA(病棟!E129)&gt;=1,病棟!E129,"")</f>
        <v/>
      </c>
      <c r="F131" s="422" t="str">
        <f>IF(COUNTA(病棟!F129)&gt;=1,病棟!F129,"")</f>
        <v/>
      </c>
      <c r="G131" s="497" t="str">
        <f>IF(COUNTA(病棟!G129)&gt;=1,病棟!G129,"")</f>
        <v/>
      </c>
      <c r="H131" s="425" t="str">
        <f>IF(COUNTA(病棟!H129)&gt;=1,病棟!H129,"")</f>
        <v/>
      </c>
      <c r="I131" s="426" t="str">
        <f>IF(COUNTA(病棟!I129)&gt;=1,病棟!I129,"")</f>
        <v/>
      </c>
      <c r="J131" s="485" t="str">
        <f>IF(COUNTA(病棟!J129)&gt;=1,病棟!J129,"")</f>
        <v/>
      </c>
      <c r="K131" s="423" t="str">
        <f>IF(COUNTA(病棟!L129)&gt;=1,病棟!L129,"")</f>
        <v/>
      </c>
      <c r="L131" s="430" t="str">
        <f>IF(K131&lt;基本!$D$9,"非常勤","常勤")</f>
        <v>常勤</v>
      </c>
      <c r="M131" s="433">
        <f>IF(L131="非常勤",K131/基本!$D$9,1)</f>
        <v>1</v>
      </c>
      <c r="N131" s="204" t="e">
        <f>IF(DAYS360(P131,メイン!$N$3)&lt;500,"新"," ")</f>
        <v>#VALUE!</v>
      </c>
      <c r="O131" s="293"/>
      <c r="P131" s="483" t="str">
        <f>IF(COUNTA(病棟!K129)&gt;=1,病棟!K129,"")</f>
        <v/>
      </c>
      <c r="R131" s="477">
        <f t="shared" si="25"/>
        <v>0</v>
      </c>
      <c r="S131" s="477">
        <f t="shared" si="26"/>
        <v>0</v>
      </c>
      <c r="T131" s="477">
        <f t="shared" si="27"/>
        <v>0</v>
      </c>
      <c r="U131" s="477">
        <f t="shared" si="28"/>
        <v>0</v>
      </c>
      <c r="V131" s="477">
        <f t="shared" si="29"/>
        <v>0</v>
      </c>
      <c r="W131" s="477">
        <f t="shared" si="30"/>
        <v>0</v>
      </c>
      <c r="X131" s="477">
        <f t="shared" si="31"/>
        <v>0</v>
      </c>
      <c r="Y131" s="477">
        <f t="shared" si="32"/>
        <v>0</v>
      </c>
      <c r="Z131" s="477">
        <f t="shared" si="33"/>
        <v>0</v>
      </c>
      <c r="AA131" s="477">
        <f t="shared" si="34"/>
        <v>0</v>
      </c>
      <c r="AB131" s="477">
        <f t="shared" si="35"/>
        <v>0</v>
      </c>
      <c r="AC131" s="477">
        <f t="shared" si="36"/>
        <v>0</v>
      </c>
      <c r="AD131" s="477">
        <f t="shared" si="37"/>
        <v>0</v>
      </c>
      <c r="AE131" s="477">
        <f t="shared" si="38"/>
        <v>0</v>
      </c>
      <c r="AF131" s="480">
        <f t="shared" si="39"/>
        <v>0</v>
      </c>
      <c r="AH131" s="469" t="str">
        <f t="shared" si="21"/>
        <v/>
      </c>
      <c r="AI131" s="469" t="str">
        <f t="shared" si="40"/>
        <v>助産師常勤</v>
      </c>
      <c r="AJ131" s="469">
        <f t="shared" si="22"/>
        <v>1</v>
      </c>
      <c r="AK131" s="469" t="str">
        <f t="shared" si="23"/>
        <v>助産師</v>
      </c>
      <c r="AL131" s="469" t="str">
        <f t="shared" si="24"/>
        <v>常勤</v>
      </c>
    </row>
    <row r="132" spans="1:38" ht="13.5" customHeight="1">
      <c r="A132" s="423" t="str">
        <f>IF(COUNTA(病棟!A130)&gt;=1,病棟!A130,"")</f>
        <v/>
      </c>
      <c r="B132" s="486" t="str">
        <f>IF(COUNTA(病棟!B130)&gt;=1,病棟!B130,"")</f>
        <v/>
      </c>
      <c r="C132" s="425" t="str">
        <f>IF(COUNTA(病棟!C130)&gt;=1,病棟!C130,"")</f>
        <v/>
      </c>
      <c r="D132" s="422" t="str">
        <f>IF(COUNTA(病棟!D130)&gt;=1,病棟!D130,"")</f>
        <v/>
      </c>
      <c r="E132" s="422" t="str">
        <f>IF(COUNTA(病棟!E130)&gt;=1,病棟!E130,"")</f>
        <v/>
      </c>
      <c r="F132" s="422" t="str">
        <f>IF(COUNTA(病棟!F130)&gt;=1,病棟!F130,"")</f>
        <v/>
      </c>
      <c r="G132" s="497" t="str">
        <f>IF(COUNTA(病棟!G130)&gt;=1,病棟!G130,"")</f>
        <v/>
      </c>
      <c r="H132" s="425" t="str">
        <f>IF(COUNTA(病棟!H130)&gt;=1,病棟!H130,"")</f>
        <v/>
      </c>
      <c r="I132" s="426" t="str">
        <f>IF(COUNTA(病棟!I130)&gt;=1,病棟!I130,"")</f>
        <v/>
      </c>
      <c r="J132" s="485" t="str">
        <f>IF(COUNTA(病棟!J130)&gt;=1,病棟!J130,"")</f>
        <v/>
      </c>
      <c r="K132" s="423" t="str">
        <f>IF(COUNTA(病棟!L130)&gt;=1,病棟!L130,"")</f>
        <v/>
      </c>
      <c r="L132" s="430" t="str">
        <f>IF(K132&lt;基本!$D$9,"非常勤","常勤")</f>
        <v>常勤</v>
      </c>
      <c r="M132" s="433">
        <f>IF(L132="非常勤",K132/基本!$D$9,1)</f>
        <v>1</v>
      </c>
      <c r="N132" s="204" t="e">
        <f>IF(DAYS360(P132,メイン!$N$3)&lt;500,"新"," ")</f>
        <v>#VALUE!</v>
      </c>
      <c r="O132" s="293"/>
      <c r="P132" s="483" t="str">
        <f>IF(COUNTA(病棟!K130)&gt;=1,病棟!K130,"")</f>
        <v/>
      </c>
      <c r="R132" s="477">
        <f t="shared" si="25"/>
        <v>0</v>
      </c>
      <c r="S132" s="477">
        <f t="shared" si="26"/>
        <v>0</v>
      </c>
      <c r="T132" s="477">
        <f t="shared" si="27"/>
        <v>0</v>
      </c>
      <c r="U132" s="477">
        <f t="shared" si="28"/>
        <v>0</v>
      </c>
      <c r="V132" s="477">
        <f t="shared" si="29"/>
        <v>0</v>
      </c>
      <c r="W132" s="477">
        <f t="shared" si="30"/>
        <v>0</v>
      </c>
      <c r="X132" s="477">
        <f t="shared" si="31"/>
        <v>0</v>
      </c>
      <c r="Y132" s="477">
        <f t="shared" si="32"/>
        <v>0</v>
      </c>
      <c r="Z132" s="477">
        <f t="shared" si="33"/>
        <v>0</v>
      </c>
      <c r="AA132" s="477">
        <f t="shared" si="34"/>
        <v>0</v>
      </c>
      <c r="AB132" s="477">
        <f t="shared" si="35"/>
        <v>0</v>
      </c>
      <c r="AC132" s="477">
        <f t="shared" si="36"/>
        <v>0</v>
      </c>
      <c r="AD132" s="477">
        <f t="shared" si="37"/>
        <v>0</v>
      </c>
      <c r="AE132" s="477">
        <f t="shared" si="38"/>
        <v>0</v>
      </c>
      <c r="AF132" s="480">
        <f t="shared" si="39"/>
        <v>0</v>
      </c>
      <c r="AH132" s="469" t="str">
        <f t="shared" si="21"/>
        <v/>
      </c>
      <c r="AI132" s="469" t="str">
        <f t="shared" si="40"/>
        <v>助産師常勤</v>
      </c>
      <c r="AJ132" s="469">
        <f t="shared" si="22"/>
        <v>1</v>
      </c>
      <c r="AK132" s="469" t="str">
        <f t="shared" si="23"/>
        <v>助産師</v>
      </c>
      <c r="AL132" s="469" t="str">
        <f t="shared" si="24"/>
        <v>常勤</v>
      </c>
    </row>
    <row r="133" spans="1:38" ht="13.5" customHeight="1">
      <c r="A133" s="423" t="str">
        <f>IF(COUNTA(病棟!A131)&gt;=1,病棟!A131,"")</f>
        <v/>
      </c>
      <c r="B133" s="486" t="str">
        <f>IF(COUNTA(病棟!B131)&gt;=1,病棟!B131,"")</f>
        <v/>
      </c>
      <c r="C133" s="425" t="str">
        <f>IF(COUNTA(病棟!C131)&gt;=1,病棟!C131,"")</f>
        <v/>
      </c>
      <c r="D133" s="422" t="str">
        <f>IF(COUNTA(病棟!D131)&gt;=1,病棟!D131,"")</f>
        <v/>
      </c>
      <c r="E133" s="422" t="str">
        <f>IF(COUNTA(病棟!E131)&gt;=1,病棟!E131,"")</f>
        <v/>
      </c>
      <c r="F133" s="422" t="str">
        <f>IF(COUNTA(病棟!F131)&gt;=1,病棟!F131,"")</f>
        <v/>
      </c>
      <c r="G133" s="497" t="str">
        <f>IF(COUNTA(病棟!G131)&gt;=1,病棟!G131,"")</f>
        <v/>
      </c>
      <c r="H133" s="425" t="str">
        <f>IF(COUNTA(病棟!H131)&gt;=1,病棟!H131,"")</f>
        <v/>
      </c>
      <c r="I133" s="426" t="str">
        <f>IF(COUNTA(病棟!I131)&gt;=1,病棟!I131,"")</f>
        <v/>
      </c>
      <c r="J133" s="485" t="str">
        <f>IF(COUNTA(病棟!J131)&gt;=1,病棟!J131,"")</f>
        <v/>
      </c>
      <c r="K133" s="423" t="str">
        <f>IF(COUNTA(病棟!L131)&gt;=1,病棟!L131,"")</f>
        <v/>
      </c>
      <c r="L133" s="430" t="str">
        <f>IF(K133&lt;基本!$D$9,"非常勤","常勤")</f>
        <v>常勤</v>
      </c>
      <c r="M133" s="433">
        <f>IF(L133="非常勤",K133/基本!$D$9,1)</f>
        <v>1</v>
      </c>
      <c r="N133" s="204" t="e">
        <f>IF(DAYS360(P133,メイン!$N$3)&lt;500,"新"," ")</f>
        <v>#VALUE!</v>
      </c>
      <c r="O133" s="293"/>
      <c r="P133" s="483" t="str">
        <f>IF(COUNTA(病棟!K131)&gt;=1,病棟!K131,"")</f>
        <v/>
      </c>
      <c r="R133" s="477">
        <f t="shared" si="25"/>
        <v>0</v>
      </c>
      <c r="S133" s="477">
        <f t="shared" si="26"/>
        <v>0</v>
      </c>
      <c r="T133" s="477">
        <f t="shared" si="27"/>
        <v>0</v>
      </c>
      <c r="U133" s="477">
        <f t="shared" si="28"/>
        <v>0</v>
      </c>
      <c r="V133" s="477">
        <f t="shared" si="29"/>
        <v>0</v>
      </c>
      <c r="W133" s="477">
        <f t="shared" si="30"/>
        <v>0</v>
      </c>
      <c r="X133" s="477">
        <f t="shared" si="31"/>
        <v>0</v>
      </c>
      <c r="Y133" s="477">
        <f t="shared" si="32"/>
        <v>0</v>
      </c>
      <c r="Z133" s="477">
        <f t="shared" si="33"/>
        <v>0</v>
      </c>
      <c r="AA133" s="477">
        <f t="shared" si="34"/>
        <v>0</v>
      </c>
      <c r="AB133" s="477">
        <f t="shared" si="35"/>
        <v>0</v>
      </c>
      <c r="AC133" s="477">
        <f t="shared" si="36"/>
        <v>0</v>
      </c>
      <c r="AD133" s="477">
        <f t="shared" si="37"/>
        <v>0</v>
      </c>
      <c r="AE133" s="477">
        <f t="shared" si="38"/>
        <v>0</v>
      </c>
      <c r="AF133" s="480">
        <f t="shared" si="39"/>
        <v>0</v>
      </c>
      <c r="AH133" s="469" t="str">
        <f t="shared" si="21"/>
        <v/>
      </c>
      <c r="AI133" s="469" t="str">
        <f t="shared" si="40"/>
        <v>助産師常勤</v>
      </c>
      <c r="AJ133" s="469">
        <f t="shared" si="22"/>
        <v>1</v>
      </c>
      <c r="AK133" s="469" t="str">
        <f t="shared" si="23"/>
        <v>助産師</v>
      </c>
      <c r="AL133" s="469" t="str">
        <f t="shared" si="24"/>
        <v>常勤</v>
      </c>
    </row>
    <row r="134" spans="1:38" ht="13.5" customHeight="1">
      <c r="A134" s="423" t="str">
        <f>IF(COUNTA(病棟!A132)&gt;=1,病棟!A132,"")</f>
        <v/>
      </c>
      <c r="B134" s="486" t="str">
        <f>IF(COUNTA(病棟!B132)&gt;=1,病棟!B132,"")</f>
        <v/>
      </c>
      <c r="C134" s="425" t="str">
        <f>IF(COUNTA(病棟!C132)&gt;=1,病棟!C132,"")</f>
        <v/>
      </c>
      <c r="D134" s="422" t="str">
        <f>IF(COUNTA(病棟!D132)&gt;=1,病棟!D132,"")</f>
        <v/>
      </c>
      <c r="E134" s="422" t="str">
        <f>IF(COUNTA(病棟!E132)&gt;=1,病棟!E132,"")</f>
        <v/>
      </c>
      <c r="F134" s="422" t="str">
        <f>IF(COUNTA(病棟!F132)&gt;=1,病棟!F132,"")</f>
        <v/>
      </c>
      <c r="G134" s="497" t="str">
        <f>IF(COUNTA(病棟!G132)&gt;=1,病棟!G132,"")</f>
        <v/>
      </c>
      <c r="H134" s="425" t="str">
        <f>IF(COUNTA(病棟!H132)&gt;=1,病棟!H132,"")</f>
        <v/>
      </c>
      <c r="I134" s="426" t="str">
        <f>IF(COUNTA(病棟!I132)&gt;=1,病棟!I132,"")</f>
        <v/>
      </c>
      <c r="J134" s="485" t="str">
        <f>IF(COUNTA(病棟!J132)&gt;=1,病棟!J132,"")</f>
        <v/>
      </c>
      <c r="K134" s="423" t="str">
        <f>IF(COUNTA(病棟!L132)&gt;=1,病棟!L132,"")</f>
        <v/>
      </c>
      <c r="L134" s="430" t="str">
        <f>IF(K134&lt;基本!$D$9,"非常勤","常勤")</f>
        <v>常勤</v>
      </c>
      <c r="M134" s="433">
        <f>IF(L134="非常勤",K134/基本!$D$9,1)</f>
        <v>1</v>
      </c>
      <c r="N134" s="204" t="e">
        <f>IF(DAYS360(P134,メイン!$N$3)&lt;500,"新"," ")</f>
        <v>#VALUE!</v>
      </c>
      <c r="O134" s="293"/>
      <c r="P134" s="483" t="str">
        <f>IF(COUNTA(病棟!K132)&gt;=1,病棟!K132,"")</f>
        <v/>
      </c>
      <c r="R134" s="477">
        <f t="shared" si="25"/>
        <v>0</v>
      </c>
      <c r="S134" s="477">
        <f t="shared" si="26"/>
        <v>0</v>
      </c>
      <c r="T134" s="477">
        <f t="shared" si="27"/>
        <v>0</v>
      </c>
      <c r="U134" s="477">
        <f t="shared" si="28"/>
        <v>0</v>
      </c>
      <c r="V134" s="477">
        <f t="shared" si="29"/>
        <v>0</v>
      </c>
      <c r="W134" s="477">
        <f t="shared" si="30"/>
        <v>0</v>
      </c>
      <c r="X134" s="477">
        <f t="shared" si="31"/>
        <v>0</v>
      </c>
      <c r="Y134" s="477">
        <f t="shared" si="32"/>
        <v>0</v>
      </c>
      <c r="Z134" s="477">
        <f t="shared" si="33"/>
        <v>0</v>
      </c>
      <c r="AA134" s="477">
        <f t="shared" si="34"/>
        <v>0</v>
      </c>
      <c r="AB134" s="477">
        <f t="shared" si="35"/>
        <v>0</v>
      </c>
      <c r="AC134" s="477">
        <f t="shared" si="36"/>
        <v>0</v>
      </c>
      <c r="AD134" s="477">
        <f t="shared" si="37"/>
        <v>0</v>
      </c>
      <c r="AE134" s="477">
        <f t="shared" si="38"/>
        <v>0</v>
      </c>
      <c r="AF134" s="480">
        <f t="shared" si="39"/>
        <v>0</v>
      </c>
      <c r="AH134" s="469" t="str">
        <f t="shared" ref="AH134:AH197" si="41">A134</f>
        <v/>
      </c>
      <c r="AI134" s="469" t="str">
        <f t="shared" si="40"/>
        <v>助産師常勤</v>
      </c>
      <c r="AJ134" s="469">
        <f t="shared" ref="AJ134:AJ197" si="42">M134</f>
        <v>1</v>
      </c>
      <c r="AK134" s="469" t="str">
        <f t="shared" ref="AK134:AK197" si="43">IF(COUNTA(C134)=1,"助産師",IF(COUNTA(E134)=1,"看護師",IF(COUNTA(F134)=1,"准看護師",IF(COUNTA(G134)=1,"看護補助者",""))))</f>
        <v>助産師</v>
      </c>
      <c r="AL134" s="469" t="str">
        <f t="shared" ref="AL134:AL197" si="44">IF(L134="常勤","常勤",IF(M134&gt;0,"非常勤",""))</f>
        <v>常勤</v>
      </c>
    </row>
    <row r="135" spans="1:38" ht="13.5" customHeight="1">
      <c r="A135" s="423" t="str">
        <f>IF(COUNTA(病棟!A133)&gt;=1,病棟!A133,"")</f>
        <v/>
      </c>
      <c r="B135" s="486" t="str">
        <f>IF(COUNTA(病棟!B133)&gt;=1,病棟!B133,"")</f>
        <v/>
      </c>
      <c r="C135" s="425" t="str">
        <f>IF(COUNTA(病棟!C133)&gt;=1,病棟!C133,"")</f>
        <v/>
      </c>
      <c r="D135" s="422" t="str">
        <f>IF(COUNTA(病棟!D133)&gt;=1,病棟!D133,"")</f>
        <v/>
      </c>
      <c r="E135" s="422" t="str">
        <f>IF(COUNTA(病棟!E133)&gt;=1,病棟!E133,"")</f>
        <v/>
      </c>
      <c r="F135" s="422" t="str">
        <f>IF(COUNTA(病棟!F133)&gt;=1,病棟!F133,"")</f>
        <v/>
      </c>
      <c r="G135" s="497" t="str">
        <f>IF(COUNTA(病棟!G133)&gt;=1,病棟!G133,"")</f>
        <v/>
      </c>
      <c r="H135" s="425" t="str">
        <f>IF(COUNTA(病棟!H133)&gt;=1,病棟!H133,"")</f>
        <v/>
      </c>
      <c r="I135" s="426" t="str">
        <f>IF(COUNTA(病棟!I133)&gt;=1,病棟!I133,"")</f>
        <v/>
      </c>
      <c r="J135" s="485" t="str">
        <f>IF(COUNTA(病棟!J133)&gt;=1,病棟!J133,"")</f>
        <v/>
      </c>
      <c r="K135" s="423" t="str">
        <f>IF(COUNTA(病棟!L133)&gt;=1,病棟!L133,"")</f>
        <v/>
      </c>
      <c r="L135" s="430" t="str">
        <f>IF(K135&lt;基本!$D$9,"非常勤","常勤")</f>
        <v>常勤</v>
      </c>
      <c r="M135" s="433">
        <f>IF(L135="非常勤",K135/基本!$D$9,1)</f>
        <v>1</v>
      </c>
      <c r="N135" s="204" t="e">
        <f>IF(DAYS360(P135,メイン!$N$3)&lt;500,"新"," ")</f>
        <v>#VALUE!</v>
      </c>
      <c r="O135" s="293"/>
      <c r="P135" s="483" t="str">
        <f>IF(COUNTA(病棟!K133)&gt;=1,病棟!K133,"")</f>
        <v/>
      </c>
      <c r="R135" s="477">
        <f t="shared" ref="R135:R198" si="45">IF(AND(COUNTBLANK($C135)=0,$L135="常勤"),1,0)</f>
        <v>0</v>
      </c>
      <c r="S135" s="477">
        <f t="shared" ref="S135:S198" si="46">IF(T135&gt;0,1,0)</f>
        <v>0</v>
      </c>
      <c r="T135" s="477">
        <f t="shared" ref="T135:T198" si="47">IF(AND(COUNTBLANK($C135)=0,$L135="非常勤"),M135,0)</f>
        <v>0</v>
      </c>
      <c r="U135" s="477">
        <f t="shared" ref="U135:U198" si="48">IF(AND(COUNTBLANK($D135)=0,$L135="常勤"),1,0)</f>
        <v>0</v>
      </c>
      <c r="V135" s="477">
        <f t="shared" ref="V135:V198" si="49">IF(W135&gt;0,1,0)</f>
        <v>0</v>
      </c>
      <c r="W135" s="477">
        <f t="shared" ref="W135:W198" si="50">IF(AND(COUNTBLANK($D135)=0,$L135="非常勤"),M135,0)</f>
        <v>0</v>
      </c>
      <c r="X135" s="477">
        <f t="shared" ref="X135:X198" si="51">IF(AND(COUNTBLANK($E135)=0,$L135="常勤"),1,0)</f>
        <v>0</v>
      </c>
      <c r="Y135" s="477">
        <f t="shared" ref="Y135:Y198" si="52">IF(Z135&gt;0,1,0)</f>
        <v>0</v>
      </c>
      <c r="Z135" s="477">
        <f t="shared" ref="Z135:Z198" si="53">IF(AND(COUNTBLANK($E135)=0,$L135="非常勤"),M135,0)</f>
        <v>0</v>
      </c>
      <c r="AA135" s="477">
        <f t="shared" ref="AA135:AA198" si="54">IF(AND(COUNTBLANK($F135)=0,$L135="常勤"),1,0)</f>
        <v>0</v>
      </c>
      <c r="AB135" s="477">
        <f t="shared" ref="AB135:AB198" si="55">IF(AC135&gt;0,1,0)</f>
        <v>0</v>
      </c>
      <c r="AC135" s="477">
        <f t="shared" ref="AC135:AC198" si="56">IF(AND(COUNTBLANK($F135)=0,$L135="非常勤"),M135,0)</f>
        <v>0</v>
      </c>
      <c r="AD135" s="477">
        <f t="shared" ref="AD135:AD198" si="57">IF(AND(COUNTBLANK($G135)=0,$L135="常勤"),1,0)</f>
        <v>0</v>
      </c>
      <c r="AE135" s="477">
        <f t="shared" ref="AE135:AE198" si="58">IF(AF135&gt;0,1,0)</f>
        <v>0</v>
      </c>
      <c r="AF135" s="480">
        <f t="shared" ref="AF135:AF198" si="59">IF(AND(COUNTBLANK($G135)=0,$L135="非常勤"),M135,0)</f>
        <v>0</v>
      </c>
      <c r="AH135" s="469" t="str">
        <f t="shared" si="41"/>
        <v/>
      </c>
      <c r="AI135" s="469" t="str">
        <f t="shared" si="40"/>
        <v>助産師常勤</v>
      </c>
      <c r="AJ135" s="469">
        <f t="shared" si="42"/>
        <v>1</v>
      </c>
      <c r="AK135" s="469" t="str">
        <f t="shared" si="43"/>
        <v>助産師</v>
      </c>
      <c r="AL135" s="469" t="str">
        <f t="shared" si="44"/>
        <v>常勤</v>
      </c>
    </row>
    <row r="136" spans="1:38" ht="13.5" customHeight="1">
      <c r="A136" s="423" t="str">
        <f>IF(COUNTA(病棟!A134)&gt;=1,病棟!A134,"")</f>
        <v/>
      </c>
      <c r="B136" s="486" t="str">
        <f>IF(COUNTA(病棟!B134)&gt;=1,病棟!B134,"")</f>
        <v/>
      </c>
      <c r="C136" s="425" t="str">
        <f>IF(COUNTA(病棟!C134)&gt;=1,病棟!C134,"")</f>
        <v/>
      </c>
      <c r="D136" s="422" t="str">
        <f>IF(COUNTA(病棟!D134)&gt;=1,病棟!D134,"")</f>
        <v/>
      </c>
      <c r="E136" s="422" t="str">
        <f>IF(COUNTA(病棟!E134)&gt;=1,病棟!E134,"")</f>
        <v/>
      </c>
      <c r="F136" s="422" t="str">
        <f>IF(COUNTA(病棟!F134)&gt;=1,病棟!F134,"")</f>
        <v/>
      </c>
      <c r="G136" s="497" t="str">
        <f>IF(COUNTA(病棟!G134)&gt;=1,病棟!G134,"")</f>
        <v/>
      </c>
      <c r="H136" s="425" t="str">
        <f>IF(COUNTA(病棟!H134)&gt;=1,病棟!H134,"")</f>
        <v/>
      </c>
      <c r="I136" s="426" t="str">
        <f>IF(COUNTA(病棟!I134)&gt;=1,病棟!I134,"")</f>
        <v/>
      </c>
      <c r="J136" s="485" t="str">
        <f>IF(COUNTA(病棟!J134)&gt;=1,病棟!J134,"")</f>
        <v/>
      </c>
      <c r="K136" s="423" t="str">
        <f>IF(COUNTA(病棟!L134)&gt;=1,病棟!L134,"")</f>
        <v/>
      </c>
      <c r="L136" s="430" t="str">
        <f>IF(K136&lt;基本!$D$9,"非常勤","常勤")</f>
        <v>常勤</v>
      </c>
      <c r="M136" s="433">
        <f>IF(L136="非常勤",K136/基本!$D$9,1)</f>
        <v>1</v>
      </c>
      <c r="N136" s="204" t="e">
        <f>IF(DAYS360(P136,メイン!$N$3)&lt;500,"新"," ")</f>
        <v>#VALUE!</v>
      </c>
      <c r="O136" s="293"/>
      <c r="P136" s="483" t="str">
        <f>IF(COUNTA(病棟!K134)&gt;=1,病棟!K134,"")</f>
        <v/>
      </c>
      <c r="R136" s="477">
        <f t="shared" si="45"/>
        <v>0</v>
      </c>
      <c r="S136" s="477">
        <f t="shared" si="46"/>
        <v>0</v>
      </c>
      <c r="T136" s="477">
        <f t="shared" si="47"/>
        <v>0</v>
      </c>
      <c r="U136" s="477">
        <f t="shared" si="48"/>
        <v>0</v>
      </c>
      <c r="V136" s="477">
        <f t="shared" si="49"/>
        <v>0</v>
      </c>
      <c r="W136" s="477">
        <f t="shared" si="50"/>
        <v>0</v>
      </c>
      <c r="X136" s="477">
        <f t="shared" si="51"/>
        <v>0</v>
      </c>
      <c r="Y136" s="477">
        <f t="shared" si="52"/>
        <v>0</v>
      </c>
      <c r="Z136" s="477">
        <f t="shared" si="53"/>
        <v>0</v>
      </c>
      <c r="AA136" s="477">
        <f t="shared" si="54"/>
        <v>0</v>
      </c>
      <c r="AB136" s="477">
        <f t="shared" si="55"/>
        <v>0</v>
      </c>
      <c r="AC136" s="477">
        <f t="shared" si="56"/>
        <v>0</v>
      </c>
      <c r="AD136" s="477">
        <f t="shared" si="57"/>
        <v>0</v>
      </c>
      <c r="AE136" s="477">
        <f t="shared" si="58"/>
        <v>0</v>
      </c>
      <c r="AF136" s="480">
        <f t="shared" si="59"/>
        <v>0</v>
      </c>
      <c r="AH136" s="469" t="str">
        <f t="shared" si="41"/>
        <v/>
      </c>
      <c r="AI136" s="469" t="str">
        <f t="shared" si="40"/>
        <v>助産師常勤</v>
      </c>
      <c r="AJ136" s="469">
        <f t="shared" si="42"/>
        <v>1</v>
      </c>
      <c r="AK136" s="469" t="str">
        <f t="shared" si="43"/>
        <v>助産師</v>
      </c>
      <c r="AL136" s="469" t="str">
        <f t="shared" si="44"/>
        <v>常勤</v>
      </c>
    </row>
    <row r="137" spans="1:38" ht="13.5" customHeight="1">
      <c r="A137" s="423" t="str">
        <f>IF(COUNTA(病棟!A135)&gt;=1,病棟!A135,"")</f>
        <v/>
      </c>
      <c r="B137" s="486" t="str">
        <f>IF(COUNTA(病棟!B135)&gt;=1,病棟!B135,"")</f>
        <v/>
      </c>
      <c r="C137" s="425" t="str">
        <f>IF(COUNTA(病棟!C135)&gt;=1,病棟!C135,"")</f>
        <v/>
      </c>
      <c r="D137" s="422" t="str">
        <f>IF(COUNTA(病棟!D135)&gt;=1,病棟!D135,"")</f>
        <v/>
      </c>
      <c r="E137" s="422" t="str">
        <f>IF(COUNTA(病棟!E135)&gt;=1,病棟!E135,"")</f>
        <v/>
      </c>
      <c r="F137" s="422" t="str">
        <f>IF(COUNTA(病棟!F135)&gt;=1,病棟!F135,"")</f>
        <v/>
      </c>
      <c r="G137" s="497" t="str">
        <f>IF(COUNTA(病棟!G135)&gt;=1,病棟!G135,"")</f>
        <v/>
      </c>
      <c r="H137" s="425" t="str">
        <f>IF(COUNTA(病棟!H135)&gt;=1,病棟!H135,"")</f>
        <v/>
      </c>
      <c r="I137" s="426" t="str">
        <f>IF(COUNTA(病棟!I135)&gt;=1,病棟!I135,"")</f>
        <v/>
      </c>
      <c r="J137" s="485" t="str">
        <f>IF(COUNTA(病棟!J135)&gt;=1,病棟!J135,"")</f>
        <v/>
      </c>
      <c r="K137" s="423" t="str">
        <f>IF(COUNTA(病棟!L135)&gt;=1,病棟!L135,"")</f>
        <v/>
      </c>
      <c r="L137" s="430" t="str">
        <f>IF(K137&lt;基本!$D$9,"非常勤","常勤")</f>
        <v>常勤</v>
      </c>
      <c r="M137" s="433">
        <f>IF(L137="非常勤",K137/基本!$D$9,1)</f>
        <v>1</v>
      </c>
      <c r="N137" s="204" t="e">
        <f>IF(DAYS360(P137,メイン!$N$3)&lt;500,"新"," ")</f>
        <v>#VALUE!</v>
      </c>
      <c r="O137" s="293"/>
      <c r="P137" s="483" t="str">
        <f>IF(COUNTA(病棟!K135)&gt;=1,病棟!K135,"")</f>
        <v/>
      </c>
      <c r="R137" s="477">
        <f t="shared" si="45"/>
        <v>0</v>
      </c>
      <c r="S137" s="477">
        <f t="shared" si="46"/>
        <v>0</v>
      </c>
      <c r="T137" s="477">
        <f t="shared" si="47"/>
        <v>0</v>
      </c>
      <c r="U137" s="477">
        <f t="shared" si="48"/>
        <v>0</v>
      </c>
      <c r="V137" s="477">
        <f t="shared" si="49"/>
        <v>0</v>
      </c>
      <c r="W137" s="477">
        <f t="shared" si="50"/>
        <v>0</v>
      </c>
      <c r="X137" s="477">
        <f t="shared" si="51"/>
        <v>0</v>
      </c>
      <c r="Y137" s="477">
        <f t="shared" si="52"/>
        <v>0</v>
      </c>
      <c r="Z137" s="477">
        <f t="shared" si="53"/>
        <v>0</v>
      </c>
      <c r="AA137" s="477">
        <f t="shared" si="54"/>
        <v>0</v>
      </c>
      <c r="AB137" s="477">
        <f t="shared" si="55"/>
        <v>0</v>
      </c>
      <c r="AC137" s="477">
        <f t="shared" si="56"/>
        <v>0</v>
      </c>
      <c r="AD137" s="477">
        <f t="shared" si="57"/>
        <v>0</v>
      </c>
      <c r="AE137" s="477">
        <f t="shared" si="58"/>
        <v>0</v>
      </c>
      <c r="AF137" s="480">
        <f t="shared" si="59"/>
        <v>0</v>
      </c>
      <c r="AH137" s="469" t="str">
        <f t="shared" si="41"/>
        <v/>
      </c>
      <c r="AI137" s="469" t="str">
        <f t="shared" si="40"/>
        <v>助産師常勤</v>
      </c>
      <c r="AJ137" s="469">
        <f t="shared" si="42"/>
        <v>1</v>
      </c>
      <c r="AK137" s="469" t="str">
        <f t="shared" si="43"/>
        <v>助産師</v>
      </c>
      <c r="AL137" s="469" t="str">
        <f t="shared" si="44"/>
        <v>常勤</v>
      </c>
    </row>
    <row r="138" spans="1:38" ht="13.5" customHeight="1">
      <c r="A138" s="423" t="str">
        <f>IF(COUNTA(病棟!A136)&gt;=1,病棟!A136,"")</f>
        <v/>
      </c>
      <c r="B138" s="486" t="str">
        <f>IF(COUNTA(病棟!B136)&gt;=1,病棟!B136,"")</f>
        <v/>
      </c>
      <c r="C138" s="425" t="str">
        <f>IF(COUNTA(病棟!C136)&gt;=1,病棟!C136,"")</f>
        <v/>
      </c>
      <c r="D138" s="422" t="str">
        <f>IF(COUNTA(病棟!D136)&gt;=1,病棟!D136,"")</f>
        <v/>
      </c>
      <c r="E138" s="422" t="str">
        <f>IF(COUNTA(病棟!E136)&gt;=1,病棟!E136,"")</f>
        <v/>
      </c>
      <c r="F138" s="422" t="str">
        <f>IF(COUNTA(病棟!F136)&gt;=1,病棟!F136,"")</f>
        <v/>
      </c>
      <c r="G138" s="497" t="str">
        <f>IF(COUNTA(病棟!G136)&gt;=1,病棟!G136,"")</f>
        <v/>
      </c>
      <c r="H138" s="425" t="str">
        <f>IF(COUNTA(病棟!H136)&gt;=1,病棟!H136,"")</f>
        <v/>
      </c>
      <c r="I138" s="426" t="str">
        <f>IF(COUNTA(病棟!I136)&gt;=1,病棟!I136,"")</f>
        <v/>
      </c>
      <c r="J138" s="485" t="str">
        <f>IF(COUNTA(病棟!J136)&gt;=1,病棟!J136,"")</f>
        <v/>
      </c>
      <c r="K138" s="423" t="str">
        <f>IF(COUNTA(病棟!L136)&gt;=1,病棟!L136,"")</f>
        <v/>
      </c>
      <c r="L138" s="430" t="str">
        <f>IF(K138&lt;基本!$D$9,"非常勤","常勤")</f>
        <v>常勤</v>
      </c>
      <c r="M138" s="433">
        <f>IF(L138="非常勤",K138/基本!$D$9,1)</f>
        <v>1</v>
      </c>
      <c r="N138" s="204" t="e">
        <f>IF(DAYS360(P138,メイン!$N$3)&lt;500,"新"," ")</f>
        <v>#VALUE!</v>
      </c>
      <c r="O138" s="293"/>
      <c r="P138" s="483" t="str">
        <f>IF(COUNTA(病棟!K136)&gt;=1,病棟!K136,"")</f>
        <v/>
      </c>
      <c r="R138" s="477">
        <f t="shared" si="45"/>
        <v>0</v>
      </c>
      <c r="S138" s="477">
        <f t="shared" si="46"/>
        <v>0</v>
      </c>
      <c r="T138" s="477">
        <f t="shared" si="47"/>
        <v>0</v>
      </c>
      <c r="U138" s="477">
        <f t="shared" si="48"/>
        <v>0</v>
      </c>
      <c r="V138" s="477">
        <f t="shared" si="49"/>
        <v>0</v>
      </c>
      <c r="W138" s="477">
        <f t="shared" si="50"/>
        <v>0</v>
      </c>
      <c r="X138" s="477">
        <f t="shared" si="51"/>
        <v>0</v>
      </c>
      <c r="Y138" s="477">
        <f t="shared" si="52"/>
        <v>0</v>
      </c>
      <c r="Z138" s="477">
        <f t="shared" si="53"/>
        <v>0</v>
      </c>
      <c r="AA138" s="477">
        <f t="shared" si="54"/>
        <v>0</v>
      </c>
      <c r="AB138" s="477">
        <f t="shared" si="55"/>
        <v>0</v>
      </c>
      <c r="AC138" s="477">
        <f t="shared" si="56"/>
        <v>0</v>
      </c>
      <c r="AD138" s="477">
        <f t="shared" si="57"/>
        <v>0</v>
      </c>
      <c r="AE138" s="477">
        <f t="shared" si="58"/>
        <v>0</v>
      </c>
      <c r="AF138" s="480">
        <f t="shared" si="59"/>
        <v>0</v>
      </c>
      <c r="AH138" s="469" t="str">
        <f t="shared" si="41"/>
        <v/>
      </c>
      <c r="AI138" s="469" t="str">
        <f t="shared" si="40"/>
        <v>助産師常勤</v>
      </c>
      <c r="AJ138" s="469">
        <f t="shared" si="42"/>
        <v>1</v>
      </c>
      <c r="AK138" s="469" t="str">
        <f t="shared" si="43"/>
        <v>助産師</v>
      </c>
      <c r="AL138" s="469" t="str">
        <f t="shared" si="44"/>
        <v>常勤</v>
      </c>
    </row>
    <row r="139" spans="1:38" ht="13.5" customHeight="1">
      <c r="A139" s="423" t="str">
        <f>IF(COUNTA(病棟!A137)&gt;=1,病棟!A137,"")</f>
        <v/>
      </c>
      <c r="B139" s="486" t="str">
        <f>IF(COUNTA(病棟!B137)&gt;=1,病棟!B137,"")</f>
        <v/>
      </c>
      <c r="C139" s="425" t="str">
        <f>IF(COUNTA(病棟!C137)&gt;=1,病棟!C137,"")</f>
        <v/>
      </c>
      <c r="D139" s="422" t="str">
        <f>IF(COUNTA(病棟!D137)&gt;=1,病棟!D137,"")</f>
        <v/>
      </c>
      <c r="E139" s="422" t="str">
        <f>IF(COUNTA(病棟!E137)&gt;=1,病棟!E137,"")</f>
        <v/>
      </c>
      <c r="F139" s="422" t="str">
        <f>IF(COUNTA(病棟!F137)&gt;=1,病棟!F137,"")</f>
        <v/>
      </c>
      <c r="G139" s="497" t="str">
        <f>IF(COUNTA(病棟!G137)&gt;=1,病棟!G137,"")</f>
        <v/>
      </c>
      <c r="H139" s="425" t="str">
        <f>IF(COUNTA(病棟!H137)&gt;=1,病棟!H137,"")</f>
        <v/>
      </c>
      <c r="I139" s="426" t="str">
        <f>IF(COUNTA(病棟!I137)&gt;=1,病棟!I137,"")</f>
        <v/>
      </c>
      <c r="J139" s="485" t="str">
        <f>IF(COUNTA(病棟!J137)&gt;=1,病棟!J137,"")</f>
        <v/>
      </c>
      <c r="K139" s="423" t="str">
        <f>IF(COUNTA(病棟!L137)&gt;=1,病棟!L137,"")</f>
        <v/>
      </c>
      <c r="L139" s="430" t="str">
        <f>IF(K139&lt;基本!$D$9,"非常勤","常勤")</f>
        <v>常勤</v>
      </c>
      <c r="M139" s="433">
        <f>IF(L139="非常勤",K139/基本!$D$9,1)</f>
        <v>1</v>
      </c>
      <c r="N139" s="204" t="e">
        <f>IF(DAYS360(P139,メイン!$N$3)&lt;500,"新"," ")</f>
        <v>#VALUE!</v>
      </c>
      <c r="O139" s="293"/>
      <c r="P139" s="483" t="str">
        <f>IF(COUNTA(病棟!K137)&gt;=1,病棟!K137,"")</f>
        <v/>
      </c>
      <c r="R139" s="477">
        <f t="shared" si="45"/>
        <v>0</v>
      </c>
      <c r="S139" s="477">
        <f t="shared" si="46"/>
        <v>0</v>
      </c>
      <c r="T139" s="477">
        <f t="shared" si="47"/>
        <v>0</v>
      </c>
      <c r="U139" s="477">
        <f t="shared" si="48"/>
        <v>0</v>
      </c>
      <c r="V139" s="477">
        <f t="shared" si="49"/>
        <v>0</v>
      </c>
      <c r="W139" s="477">
        <f t="shared" si="50"/>
        <v>0</v>
      </c>
      <c r="X139" s="477">
        <f t="shared" si="51"/>
        <v>0</v>
      </c>
      <c r="Y139" s="477">
        <f t="shared" si="52"/>
        <v>0</v>
      </c>
      <c r="Z139" s="477">
        <f t="shared" si="53"/>
        <v>0</v>
      </c>
      <c r="AA139" s="477">
        <f t="shared" si="54"/>
        <v>0</v>
      </c>
      <c r="AB139" s="477">
        <f t="shared" si="55"/>
        <v>0</v>
      </c>
      <c r="AC139" s="477">
        <f t="shared" si="56"/>
        <v>0</v>
      </c>
      <c r="AD139" s="477">
        <f t="shared" si="57"/>
        <v>0</v>
      </c>
      <c r="AE139" s="477">
        <f t="shared" si="58"/>
        <v>0</v>
      </c>
      <c r="AF139" s="480">
        <f t="shared" si="59"/>
        <v>0</v>
      </c>
      <c r="AH139" s="469" t="str">
        <f t="shared" si="41"/>
        <v/>
      </c>
      <c r="AI139" s="469" t="str">
        <f t="shared" si="40"/>
        <v>助産師常勤</v>
      </c>
      <c r="AJ139" s="469">
        <f t="shared" si="42"/>
        <v>1</v>
      </c>
      <c r="AK139" s="469" t="str">
        <f t="shared" si="43"/>
        <v>助産師</v>
      </c>
      <c r="AL139" s="469" t="str">
        <f t="shared" si="44"/>
        <v>常勤</v>
      </c>
    </row>
    <row r="140" spans="1:38" ht="13.5" customHeight="1">
      <c r="A140" s="423" t="str">
        <f>IF(COUNTA(病棟!A138)&gt;=1,病棟!A138,"")</f>
        <v/>
      </c>
      <c r="B140" s="486" t="str">
        <f>IF(COUNTA(病棟!B138)&gt;=1,病棟!B138,"")</f>
        <v/>
      </c>
      <c r="C140" s="425" t="str">
        <f>IF(COUNTA(病棟!C138)&gt;=1,病棟!C138,"")</f>
        <v/>
      </c>
      <c r="D140" s="422" t="str">
        <f>IF(COUNTA(病棟!D138)&gt;=1,病棟!D138,"")</f>
        <v/>
      </c>
      <c r="E140" s="422" t="str">
        <f>IF(COUNTA(病棟!E138)&gt;=1,病棟!E138,"")</f>
        <v/>
      </c>
      <c r="F140" s="422" t="str">
        <f>IF(COUNTA(病棟!F138)&gt;=1,病棟!F138,"")</f>
        <v/>
      </c>
      <c r="G140" s="497" t="str">
        <f>IF(COUNTA(病棟!G138)&gt;=1,病棟!G138,"")</f>
        <v/>
      </c>
      <c r="H140" s="425" t="str">
        <f>IF(COUNTA(病棟!H138)&gt;=1,病棟!H138,"")</f>
        <v/>
      </c>
      <c r="I140" s="426" t="str">
        <f>IF(COUNTA(病棟!I138)&gt;=1,病棟!I138,"")</f>
        <v/>
      </c>
      <c r="J140" s="485" t="str">
        <f>IF(COUNTA(病棟!J138)&gt;=1,病棟!J138,"")</f>
        <v/>
      </c>
      <c r="K140" s="423" t="str">
        <f>IF(COUNTA(病棟!L138)&gt;=1,病棟!L138,"")</f>
        <v/>
      </c>
      <c r="L140" s="430" t="str">
        <f>IF(K140&lt;基本!$D$9,"非常勤","常勤")</f>
        <v>常勤</v>
      </c>
      <c r="M140" s="433">
        <f>IF(L140="非常勤",K140/基本!$D$9,1)</f>
        <v>1</v>
      </c>
      <c r="N140" s="204" t="e">
        <f>IF(DAYS360(P140,メイン!$N$3)&lt;500,"新"," ")</f>
        <v>#VALUE!</v>
      </c>
      <c r="O140" s="293"/>
      <c r="P140" s="483" t="str">
        <f>IF(COUNTA(病棟!K138)&gt;=1,病棟!K138,"")</f>
        <v/>
      </c>
      <c r="R140" s="477">
        <f t="shared" si="45"/>
        <v>0</v>
      </c>
      <c r="S140" s="477">
        <f t="shared" si="46"/>
        <v>0</v>
      </c>
      <c r="T140" s="477">
        <f t="shared" si="47"/>
        <v>0</v>
      </c>
      <c r="U140" s="477">
        <f t="shared" si="48"/>
        <v>0</v>
      </c>
      <c r="V140" s="477">
        <f t="shared" si="49"/>
        <v>0</v>
      </c>
      <c r="W140" s="477">
        <f t="shared" si="50"/>
        <v>0</v>
      </c>
      <c r="X140" s="477">
        <f t="shared" si="51"/>
        <v>0</v>
      </c>
      <c r="Y140" s="477">
        <f t="shared" si="52"/>
        <v>0</v>
      </c>
      <c r="Z140" s="477">
        <f t="shared" si="53"/>
        <v>0</v>
      </c>
      <c r="AA140" s="477">
        <f t="shared" si="54"/>
        <v>0</v>
      </c>
      <c r="AB140" s="477">
        <f t="shared" si="55"/>
        <v>0</v>
      </c>
      <c r="AC140" s="477">
        <f t="shared" si="56"/>
        <v>0</v>
      </c>
      <c r="AD140" s="477">
        <f t="shared" si="57"/>
        <v>0</v>
      </c>
      <c r="AE140" s="477">
        <f t="shared" si="58"/>
        <v>0</v>
      </c>
      <c r="AF140" s="480">
        <f t="shared" si="59"/>
        <v>0</v>
      </c>
      <c r="AH140" s="469" t="str">
        <f t="shared" si="41"/>
        <v/>
      </c>
      <c r="AI140" s="469" t="str">
        <f t="shared" si="40"/>
        <v>助産師常勤</v>
      </c>
      <c r="AJ140" s="469">
        <f t="shared" si="42"/>
        <v>1</v>
      </c>
      <c r="AK140" s="469" t="str">
        <f t="shared" si="43"/>
        <v>助産師</v>
      </c>
      <c r="AL140" s="469" t="str">
        <f t="shared" si="44"/>
        <v>常勤</v>
      </c>
    </row>
    <row r="141" spans="1:38" ht="13.5" customHeight="1">
      <c r="A141" s="423" t="str">
        <f>IF(COUNTA(病棟!A139)&gt;=1,病棟!A139,"")</f>
        <v/>
      </c>
      <c r="B141" s="486" t="str">
        <f>IF(COUNTA(病棟!B139)&gt;=1,病棟!B139,"")</f>
        <v/>
      </c>
      <c r="C141" s="425" t="str">
        <f>IF(COUNTA(病棟!C139)&gt;=1,病棟!C139,"")</f>
        <v/>
      </c>
      <c r="D141" s="422" t="str">
        <f>IF(COUNTA(病棟!D139)&gt;=1,病棟!D139,"")</f>
        <v/>
      </c>
      <c r="E141" s="422" t="str">
        <f>IF(COUNTA(病棟!E139)&gt;=1,病棟!E139,"")</f>
        <v/>
      </c>
      <c r="F141" s="422" t="str">
        <f>IF(COUNTA(病棟!F139)&gt;=1,病棟!F139,"")</f>
        <v/>
      </c>
      <c r="G141" s="497" t="str">
        <f>IF(COUNTA(病棟!G139)&gt;=1,病棟!G139,"")</f>
        <v/>
      </c>
      <c r="H141" s="425" t="str">
        <f>IF(COUNTA(病棟!H139)&gt;=1,病棟!H139,"")</f>
        <v/>
      </c>
      <c r="I141" s="426" t="str">
        <f>IF(COUNTA(病棟!I139)&gt;=1,病棟!I139,"")</f>
        <v/>
      </c>
      <c r="J141" s="485" t="str">
        <f>IF(COUNTA(病棟!J139)&gt;=1,病棟!J139,"")</f>
        <v/>
      </c>
      <c r="K141" s="423" t="str">
        <f>IF(COUNTA(病棟!L139)&gt;=1,病棟!L139,"")</f>
        <v/>
      </c>
      <c r="L141" s="430" t="str">
        <f>IF(K141&lt;基本!$D$9,"非常勤","常勤")</f>
        <v>常勤</v>
      </c>
      <c r="M141" s="433">
        <f>IF(L141="非常勤",K141/基本!$D$9,1)</f>
        <v>1</v>
      </c>
      <c r="N141" s="204" t="e">
        <f>IF(DAYS360(P141,メイン!$N$3)&lt;500,"新"," ")</f>
        <v>#VALUE!</v>
      </c>
      <c r="O141" s="293"/>
      <c r="P141" s="483" t="str">
        <f>IF(COUNTA(病棟!K139)&gt;=1,病棟!K139,"")</f>
        <v/>
      </c>
      <c r="R141" s="477">
        <f t="shared" si="45"/>
        <v>0</v>
      </c>
      <c r="S141" s="477">
        <f t="shared" si="46"/>
        <v>0</v>
      </c>
      <c r="T141" s="477">
        <f t="shared" si="47"/>
        <v>0</v>
      </c>
      <c r="U141" s="477">
        <f t="shared" si="48"/>
        <v>0</v>
      </c>
      <c r="V141" s="477">
        <f t="shared" si="49"/>
        <v>0</v>
      </c>
      <c r="W141" s="477">
        <f t="shared" si="50"/>
        <v>0</v>
      </c>
      <c r="X141" s="477">
        <f t="shared" si="51"/>
        <v>0</v>
      </c>
      <c r="Y141" s="477">
        <f t="shared" si="52"/>
        <v>0</v>
      </c>
      <c r="Z141" s="477">
        <f t="shared" si="53"/>
        <v>0</v>
      </c>
      <c r="AA141" s="477">
        <f t="shared" si="54"/>
        <v>0</v>
      </c>
      <c r="AB141" s="477">
        <f t="shared" si="55"/>
        <v>0</v>
      </c>
      <c r="AC141" s="477">
        <f t="shared" si="56"/>
        <v>0</v>
      </c>
      <c r="AD141" s="477">
        <f t="shared" si="57"/>
        <v>0</v>
      </c>
      <c r="AE141" s="477">
        <f t="shared" si="58"/>
        <v>0</v>
      </c>
      <c r="AF141" s="480">
        <f t="shared" si="59"/>
        <v>0</v>
      </c>
      <c r="AH141" s="469" t="str">
        <f t="shared" si="41"/>
        <v/>
      </c>
      <c r="AI141" s="469" t="str">
        <f t="shared" si="40"/>
        <v>助産師常勤</v>
      </c>
      <c r="AJ141" s="469">
        <f t="shared" si="42"/>
        <v>1</v>
      </c>
      <c r="AK141" s="469" t="str">
        <f t="shared" si="43"/>
        <v>助産師</v>
      </c>
      <c r="AL141" s="469" t="str">
        <f t="shared" si="44"/>
        <v>常勤</v>
      </c>
    </row>
    <row r="142" spans="1:38" ht="13.5" customHeight="1">
      <c r="A142" s="423" t="str">
        <f>IF(COUNTA(病棟!A140)&gt;=1,病棟!A140,"")</f>
        <v/>
      </c>
      <c r="B142" s="486" t="str">
        <f>IF(COUNTA(病棟!B140)&gt;=1,病棟!B140,"")</f>
        <v/>
      </c>
      <c r="C142" s="425" t="str">
        <f>IF(COUNTA(病棟!C140)&gt;=1,病棟!C140,"")</f>
        <v/>
      </c>
      <c r="D142" s="422" t="str">
        <f>IF(COUNTA(病棟!D140)&gt;=1,病棟!D140,"")</f>
        <v/>
      </c>
      <c r="E142" s="422" t="str">
        <f>IF(COUNTA(病棟!E140)&gt;=1,病棟!E140,"")</f>
        <v/>
      </c>
      <c r="F142" s="422" t="str">
        <f>IF(COUNTA(病棟!F140)&gt;=1,病棟!F140,"")</f>
        <v/>
      </c>
      <c r="G142" s="497" t="str">
        <f>IF(COUNTA(病棟!G140)&gt;=1,病棟!G140,"")</f>
        <v/>
      </c>
      <c r="H142" s="425" t="str">
        <f>IF(COUNTA(病棟!H140)&gt;=1,病棟!H140,"")</f>
        <v/>
      </c>
      <c r="I142" s="426" t="str">
        <f>IF(COUNTA(病棟!I140)&gt;=1,病棟!I140,"")</f>
        <v/>
      </c>
      <c r="J142" s="485" t="str">
        <f>IF(COUNTA(病棟!J140)&gt;=1,病棟!J140,"")</f>
        <v/>
      </c>
      <c r="K142" s="423" t="str">
        <f>IF(COUNTA(病棟!L140)&gt;=1,病棟!L140,"")</f>
        <v/>
      </c>
      <c r="L142" s="430" t="str">
        <f>IF(K142&lt;基本!$D$9,"非常勤","常勤")</f>
        <v>常勤</v>
      </c>
      <c r="M142" s="433">
        <f>IF(L142="非常勤",K142/基本!$D$9,1)</f>
        <v>1</v>
      </c>
      <c r="N142" s="204" t="e">
        <f>IF(DAYS360(P142,メイン!$N$3)&lt;500,"新"," ")</f>
        <v>#VALUE!</v>
      </c>
      <c r="O142" s="293"/>
      <c r="P142" s="483" t="str">
        <f>IF(COUNTA(病棟!K140)&gt;=1,病棟!K140,"")</f>
        <v/>
      </c>
      <c r="R142" s="477">
        <f t="shared" si="45"/>
        <v>0</v>
      </c>
      <c r="S142" s="477">
        <f t="shared" si="46"/>
        <v>0</v>
      </c>
      <c r="T142" s="477">
        <f t="shared" si="47"/>
        <v>0</v>
      </c>
      <c r="U142" s="477">
        <f t="shared" si="48"/>
        <v>0</v>
      </c>
      <c r="V142" s="477">
        <f t="shared" si="49"/>
        <v>0</v>
      </c>
      <c r="W142" s="477">
        <f t="shared" si="50"/>
        <v>0</v>
      </c>
      <c r="X142" s="477">
        <f t="shared" si="51"/>
        <v>0</v>
      </c>
      <c r="Y142" s="477">
        <f t="shared" si="52"/>
        <v>0</v>
      </c>
      <c r="Z142" s="477">
        <f t="shared" si="53"/>
        <v>0</v>
      </c>
      <c r="AA142" s="477">
        <f t="shared" si="54"/>
        <v>0</v>
      </c>
      <c r="AB142" s="477">
        <f t="shared" si="55"/>
        <v>0</v>
      </c>
      <c r="AC142" s="477">
        <f t="shared" si="56"/>
        <v>0</v>
      </c>
      <c r="AD142" s="477">
        <f t="shared" si="57"/>
        <v>0</v>
      </c>
      <c r="AE142" s="477">
        <f t="shared" si="58"/>
        <v>0</v>
      </c>
      <c r="AF142" s="480">
        <f t="shared" si="59"/>
        <v>0</v>
      </c>
      <c r="AH142" s="469" t="str">
        <f t="shared" si="41"/>
        <v/>
      </c>
      <c r="AI142" s="469" t="str">
        <f t="shared" si="40"/>
        <v>助産師常勤</v>
      </c>
      <c r="AJ142" s="469">
        <f t="shared" si="42"/>
        <v>1</v>
      </c>
      <c r="AK142" s="469" t="str">
        <f t="shared" si="43"/>
        <v>助産師</v>
      </c>
      <c r="AL142" s="469" t="str">
        <f t="shared" si="44"/>
        <v>常勤</v>
      </c>
    </row>
    <row r="143" spans="1:38" ht="13.5" customHeight="1">
      <c r="A143" s="423" t="str">
        <f>IF(COUNTA(病棟!A141)&gt;=1,病棟!A141,"")</f>
        <v/>
      </c>
      <c r="B143" s="486" t="str">
        <f>IF(COUNTA(病棟!B141)&gt;=1,病棟!B141,"")</f>
        <v/>
      </c>
      <c r="C143" s="425" t="str">
        <f>IF(COUNTA(病棟!C141)&gt;=1,病棟!C141,"")</f>
        <v/>
      </c>
      <c r="D143" s="422" t="str">
        <f>IF(COUNTA(病棟!D141)&gt;=1,病棟!D141,"")</f>
        <v/>
      </c>
      <c r="E143" s="422" t="str">
        <f>IF(COUNTA(病棟!E141)&gt;=1,病棟!E141,"")</f>
        <v/>
      </c>
      <c r="F143" s="422" t="str">
        <f>IF(COUNTA(病棟!F141)&gt;=1,病棟!F141,"")</f>
        <v/>
      </c>
      <c r="G143" s="497" t="str">
        <f>IF(COUNTA(病棟!G141)&gt;=1,病棟!G141,"")</f>
        <v/>
      </c>
      <c r="H143" s="425" t="str">
        <f>IF(COUNTA(病棟!H141)&gt;=1,病棟!H141,"")</f>
        <v/>
      </c>
      <c r="I143" s="426" t="str">
        <f>IF(COUNTA(病棟!I141)&gt;=1,病棟!I141,"")</f>
        <v/>
      </c>
      <c r="J143" s="485" t="str">
        <f>IF(COUNTA(病棟!J141)&gt;=1,病棟!J141,"")</f>
        <v/>
      </c>
      <c r="K143" s="423" t="str">
        <f>IF(COUNTA(病棟!L141)&gt;=1,病棟!L141,"")</f>
        <v/>
      </c>
      <c r="L143" s="430" t="str">
        <f>IF(K143&lt;基本!$D$9,"非常勤","常勤")</f>
        <v>常勤</v>
      </c>
      <c r="M143" s="433">
        <f>IF(L143="非常勤",K143/基本!$D$9,1)</f>
        <v>1</v>
      </c>
      <c r="N143" s="204" t="e">
        <f>IF(DAYS360(P143,メイン!$N$3)&lt;500,"新"," ")</f>
        <v>#VALUE!</v>
      </c>
      <c r="O143" s="293"/>
      <c r="P143" s="483" t="str">
        <f>IF(COUNTA(病棟!K141)&gt;=1,病棟!K141,"")</f>
        <v/>
      </c>
      <c r="R143" s="477">
        <f t="shared" si="45"/>
        <v>0</v>
      </c>
      <c r="S143" s="477">
        <f t="shared" si="46"/>
        <v>0</v>
      </c>
      <c r="T143" s="477">
        <f t="shared" si="47"/>
        <v>0</v>
      </c>
      <c r="U143" s="477">
        <f t="shared" si="48"/>
        <v>0</v>
      </c>
      <c r="V143" s="477">
        <f t="shared" si="49"/>
        <v>0</v>
      </c>
      <c r="W143" s="477">
        <f t="shared" si="50"/>
        <v>0</v>
      </c>
      <c r="X143" s="477">
        <f t="shared" si="51"/>
        <v>0</v>
      </c>
      <c r="Y143" s="477">
        <f t="shared" si="52"/>
        <v>0</v>
      </c>
      <c r="Z143" s="477">
        <f t="shared" si="53"/>
        <v>0</v>
      </c>
      <c r="AA143" s="477">
        <f t="shared" si="54"/>
        <v>0</v>
      </c>
      <c r="AB143" s="477">
        <f t="shared" si="55"/>
        <v>0</v>
      </c>
      <c r="AC143" s="477">
        <f t="shared" si="56"/>
        <v>0</v>
      </c>
      <c r="AD143" s="477">
        <f t="shared" si="57"/>
        <v>0</v>
      </c>
      <c r="AE143" s="477">
        <f t="shared" si="58"/>
        <v>0</v>
      </c>
      <c r="AF143" s="480">
        <f t="shared" si="59"/>
        <v>0</v>
      </c>
      <c r="AH143" s="469" t="str">
        <f t="shared" si="41"/>
        <v/>
      </c>
      <c r="AI143" s="469" t="str">
        <f t="shared" si="40"/>
        <v>助産師常勤</v>
      </c>
      <c r="AJ143" s="469">
        <f t="shared" si="42"/>
        <v>1</v>
      </c>
      <c r="AK143" s="469" t="str">
        <f t="shared" si="43"/>
        <v>助産師</v>
      </c>
      <c r="AL143" s="469" t="str">
        <f t="shared" si="44"/>
        <v>常勤</v>
      </c>
    </row>
    <row r="144" spans="1:38" ht="13.5" customHeight="1">
      <c r="A144" s="423" t="str">
        <f>IF(COUNTA(病棟!A142)&gt;=1,病棟!A142,"")</f>
        <v/>
      </c>
      <c r="B144" s="486" t="str">
        <f>IF(COUNTA(病棟!B142)&gt;=1,病棟!B142,"")</f>
        <v/>
      </c>
      <c r="C144" s="425" t="str">
        <f>IF(COUNTA(病棟!C142)&gt;=1,病棟!C142,"")</f>
        <v/>
      </c>
      <c r="D144" s="422" t="str">
        <f>IF(COUNTA(病棟!D142)&gt;=1,病棟!D142,"")</f>
        <v/>
      </c>
      <c r="E144" s="422" t="str">
        <f>IF(COUNTA(病棟!E142)&gt;=1,病棟!E142,"")</f>
        <v/>
      </c>
      <c r="F144" s="422" t="str">
        <f>IF(COUNTA(病棟!F142)&gt;=1,病棟!F142,"")</f>
        <v/>
      </c>
      <c r="G144" s="497" t="str">
        <f>IF(COUNTA(病棟!G142)&gt;=1,病棟!G142,"")</f>
        <v/>
      </c>
      <c r="H144" s="425" t="str">
        <f>IF(COUNTA(病棟!H142)&gt;=1,病棟!H142,"")</f>
        <v/>
      </c>
      <c r="I144" s="426" t="str">
        <f>IF(COUNTA(病棟!I142)&gt;=1,病棟!I142,"")</f>
        <v/>
      </c>
      <c r="J144" s="485" t="str">
        <f>IF(COUNTA(病棟!J142)&gt;=1,病棟!J142,"")</f>
        <v/>
      </c>
      <c r="K144" s="423" t="str">
        <f>IF(COUNTA(病棟!L142)&gt;=1,病棟!L142,"")</f>
        <v/>
      </c>
      <c r="L144" s="430" t="str">
        <f>IF(K144&lt;基本!$D$9,"非常勤","常勤")</f>
        <v>常勤</v>
      </c>
      <c r="M144" s="433">
        <f>IF(L144="非常勤",K144/基本!$D$9,1)</f>
        <v>1</v>
      </c>
      <c r="N144" s="204" t="e">
        <f>IF(DAYS360(P144,メイン!$N$3)&lt;500,"新"," ")</f>
        <v>#VALUE!</v>
      </c>
      <c r="O144" s="293"/>
      <c r="P144" s="483" t="str">
        <f>IF(COUNTA(病棟!K142)&gt;=1,病棟!K142,"")</f>
        <v/>
      </c>
      <c r="R144" s="477">
        <f t="shared" si="45"/>
        <v>0</v>
      </c>
      <c r="S144" s="477">
        <f t="shared" si="46"/>
        <v>0</v>
      </c>
      <c r="T144" s="477">
        <f t="shared" si="47"/>
        <v>0</v>
      </c>
      <c r="U144" s="477">
        <f t="shared" si="48"/>
        <v>0</v>
      </c>
      <c r="V144" s="477">
        <f t="shared" si="49"/>
        <v>0</v>
      </c>
      <c r="W144" s="477">
        <f t="shared" si="50"/>
        <v>0</v>
      </c>
      <c r="X144" s="477">
        <f t="shared" si="51"/>
        <v>0</v>
      </c>
      <c r="Y144" s="477">
        <f t="shared" si="52"/>
        <v>0</v>
      </c>
      <c r="Z144" s="477">
        <f t="shared" si="53"/>
        <v>0</v>
      </c>
      <c r="AA144" s="477">
        <f t="shared" si="54"/>
        <v>0</v>
      </c>
      <c r="AB144" s="477">
        <f t="shared" si="55"/>
        <v>0</v>
      </c>
      <c r="AC144" s="477">
        <f t="shared" si="56"/>
        <v>0</v>
      </c>
      <c r="AD144" s="477">
        <f t="shared" si="57"/>
        <v>0</v>
      </c>
      <c r="AE144" s="477">
        <f t="shared" si="58"/>
        <v>0</v>
      </c>
      <c r="AF144" s="480">
        <f t="shared" si="59"/>
        <v>0</v>
      </c>
      <c r="AH144" s="469" t="str">
        <f t="shared" si="41"/>
        <v/>
      </c>
      <c r="AI144" s="469" t="str">
        <f t="shared" si="40"/>
        <v>助産師常勤</v>
      </c>
      <c r="AJ144" s="469">
        <f t="shared" si="42"/>
        <v>1</v>
      </c>
      <c r="AK144" s="469" t="str">
        <f t="shared" si="43"/>
        <v>助産師</v>
      </c>
      <c r="AL144" s="469" t="str">
        <f t="shared" si="44"/>
        <v>常勤</v>
      </c>
    </row>
    <row r="145" spans="1:38" ht="13.5" customHeight="1">
      <c r="A145" s="423" t="str">
        <f>IF(COUNTA(病棟!A143)&gt;=1,病棟!A143,"")</f>
        <v/>
      </c>
      <c r="B145" s="486" t="str">
        <f>IF(COUNTA(病棟!B143)&gt;=1,病棟!B143,"")</f>
        <v/>
      </c>
      <c r="C145" s="425" t="str">
        <f>IF(COUNTA(病棟!C143)&gt;=1,病棟!C143,"")</f>
        <v/>
      </c>
      <c r="D145" s="422" t="str">
        <f>IF(COUNTA(病棟!D143)&gt;=1,病棟!D143,"")</f>
        <v/>
      </c>
      <c r="E145" s="422" t="str">
        <f>IF(COUNTA(病棟!E143)&gt;=1,病棟!E143,"")</f>
        <v/>
      </c>
      <c r="F145" s="422" t="str">
        <f>IF(COUNTA(病棟!F143)&gt;=1,病棟!F143,"")</f>
        <v/>
      </c>
      <c r="G145" s="497" t="str">
        <f>IF(COUNTA(病棟!G143)&gt;=1,病棟!G143,"")</f>
        <v/>
      </c>
      <c r="H145" s="425" t="str">
        <f>IF(COUNTA(病棟!H143)&gt;=1,病棟!H143,"")</f>
        <v/>
      </c>
      <c r="I145" s="426" t="str">
        <f>IF(COUNTA(病棟!I143)&gt;=1,病棟!I143,"")</f>
        <v/>
      </c>
      <c r="J145" s="485" t="str">
        <f>IF(COUNTA(病棟!J143)&gt;=1,病棟!J143,"")</f>
        <v/>
      </c>
      <c r="K145" s="423" t="str">
        <f>IF(COUNTA(病棟!L143)&gt;=1,病棟!L143,"")</f>
        <v/>
      </c>
      <c r="L145" s="430" t="str">
        <f>IF(K145&lt;基本!$D$9,"非常勤","常勤")</f>
        <v>常勤</v>
      </c>
      <c r="M145" s="433">
        <f>IF(L145="非常勤",K145/基本!$D$9,1)</f>
        <v>1</v>
      </c>
      <c r="N145" s="204" t="e">
        <f>IF(DAYS360(P145,メイン!$N$3)&lt;500,"新"," ")</f>
        <v>#VALUE!</v>
      </c>
      <c r="O145" s="293"/>
      <c r="P145" s="483" t="str">
        <f>IF(COUNTA(病棟!K143)&gt;=1,病棟!K143,"")</f>
        <v/>
      </c>
      <c r="R145" s="477">
        <f t="shared" si="45"/>
        <v>0</v>
      </c>
      <c r="S145" s="477">
        <f t="shared" si="46"/>
        <v>0</v>
      </c>
      <c r="T145" s="477">
        <f t="shared" si="47"/>
        <v>0</v>
      </c>
      <c r="U145" s="477">
        <f t="shared" si="48"/>
        <v>0</v>
      </c>
      <c r="V145" s="477">
        <f t="shared" si="49"/>
        <v>0</v>
      </c>
      <c r="W145" s="477">
        <f t="shared" si="50"/>
        <v>0</v>
      </c>
      <c r="X145" s="477">
        <f t="shared" si="51"/>
        <v>0</v>
      </c>
      <c r="Y145" s="477">
        <f t="shared" si="52"/>
        <v>0</v>
      </c>
      <c r="Z145" s="477">
        <f t="shared" si="53"/>
        <v>0</v>
      </c>
      <c r="AA145" s="477">
        <f t="shared" si="54"/>
        <v>0</v>
      </c>
      <c r="AB145" s="477">
        <f t="shared" si="55"/>
        <v>0</v>
      </c>
      <c r="AC145" s="477">
        <f t="shared" si="56"/>
        <v>0</v>
      </c>
      <c r="AD145" s="477">
        <f t="shared" si="57"/>
        <v>0</v>
      </c>
      <c r="AE145" s="477">
        <f t="shared" si="58"/>
        <v>0</v>
      </c>
      <c r="AF145" s="480">
        <f t="shared" si="59"/>
        <v>0</v>
      </c>
      <c r="AH145" s="469" t="str">
        <f t="shared" si="41"/>
        <v/>
      </c>
      <c r="AI145" s="469" t="str">
        <f t="shared" si="40"/>
        <v>助産師常勤</v>
      </c>
      <c r="AJ145" s="469">
        <f t="shared" si="42"/>
        <v>1</v>
      </c>
      <c r="AK145" s="469" t="str">
        <f t="shared" si="43"/>
        <v>助産師</v>
      </c>
      <c r="AL145" s="469" t="str">
        <f t="shared" si="44"/>
        <v>常勤</v>
      </c>
    </row>
    <row r="146" spans="1:38" ht="13.5" customHeight="1">
      <c r="A146" s="423" t="str">
        <f>IF(COUNTA(病棟!A144)&gt;=1,病棟!A144,"")</f>
        <v/>
      </c>
      <c r="B146" s="486" t="str">
        <f>IF(COUNTA(病棟!B144)&gt;=1,病棟!B144,"")</f>
        <v/>
      </c>
      <c r="C146" s="425" t="str">
        <f>IF(COUNTA(病棟!C144)&gt;=1,病棟!C144,"")</f>
        <v/>
      </c>
      <c r="D146" s="422" t="str">
        <f>IF(COUNTA(病棟!D144)&gt;=1,病棟!D144,"")</f>
        <v/>
      </c>
      <c r="E146" s="422" t="str">
        <f>IF(COUNTA(病棟!E144)&gt;=1,病棟!E144,"")</f>
        <v/>
      </c>
      <c r="F146" s="422" t="str">
        <f>IF(COUNTA(病棟!F144)&gt;=1,病棟!F144,"")</f>
        <v/>
      </c>
      <c r="G146" s="497" t="str">
        <f>IF(COUNTA(病棟!G144)&gt;=1,病棟!G144,"")</f>
        <v/>
      </c>
      <c r="H146" s="425" t="str">
        <f>IF(COUNTA(病棟!H144)&gt;=1,病棟!H144,"")</f>
        <v/>
      </c>
      <c r="I146" s="426" t="str">
        <f>IF(COUNTA(病棟!I144)&gt;=1,病棟!I144,"")</f>
        <v/>
      </c>
      <c r="J146" s="485" t="str">
        <f>IF(COUNTA(病棟!J144)&gt;=1,病棟!J144,"")</f>
        <v/>
      </c>
      <c r="K146" s="423" t="str">
        <f>IF(COUNTA(病棟!L144)&gt;=1,病棟!L144,"")</f>
        <v/>
      </c>
      <c r="L146" s="430" t="str">
        <f>IF(K146&lt;基本!$D$9,"非常勤","常勤")</f>
        <v>常勤</v>
      </c>
      <c r="M146" s="433">
        <f>IF(L146="非常勤",K146/基本!$D$9,1)</f>
        <v>1</v>
      </c>
      <c r="N146" s="204" t="e">
        <f>IF(DAYS360(P146,メイン!$N$3)&lt;500,"新"," ")</f>
        <v>#VALUE!</v>
      </c>
      <c r="O146" s="293"/>
      <c r="P146" s="483" t="str">
        <f>IF(COUNTA(病棟!K144)&gt;=1,病棟!K144,"")</f>
        <v/>
      </c>
      <c r="R146" s="477">
        <f t="shared" si="45"/>
        <v>0</v>
      </c>
      <c r="S146" s="477">
        <f t="shared" si="46"/>
        <v>0</v>
      </c>
      <c r="T146" s="477">
        <f t="shared" si="47"/>
        <v>0</v>
      </c>
      <c r="U146" s="477">
        <f t="shared" si="48"/>
        <v>0</v>
      </c>
      <c r="V146" s="477">
        <f t="shared" si="49"/>
        <v>0</v>
      </c>
      <c r="W146" s="477">
        <f t="shared" si="50"/>
        <v>0</v>
      </c>
      <c r="X146" s="477">
        <f t="shared" si="51"/>
        <v>0</v>
      </c>
      <c r="Y146" s="477">
        <f t="shared" si="52"/>
        <v>0</v>
      </c>
      <c r="Z146" s="477">
        <f t="shared" si="53"/>
        <v>0</v>
      </c>
      <c r="AA146" s="477">
        <f t="shared" si="54"/>
        <v>0</v>
      </c>
      <c r="AB146" s="477">
        <f t="shared" si="55"/>
        <v>0</v>
      </c>
      <c r="AC146" s="477">
        <f t="shared" si="56"/>
        <v>0</v>
      </c>
      <c r="AD146" s="477">
        <f t="shared" si="57"/>
        <v>0</v>
      </c>
      <c r="AE146" s="477">
        <f t="shared" si="58"/>
        <v>0</v>
      </c>
      <c r="AF146" s="480">
        <f t="shared" si="59"/>
        <v>0</v>
      </c>
      <c r="AH146" s="469" t="str">
        <f t="shared" si="41"/>
        <v/>
      </c>
      <c r="AI146" s="469" t="str">
        <f t="shared" si="40"/>
        <v>助産師常勤</v>
      </c>
      <c r="AJ146" s="469">
        <f t="shared" si="42"/>
        <v>1</v>
      </c>
      <c r="AK146" s="469" t="str">
        <f t="shared" si="43"/>
        <v>助産師</v>
      </c>
      <c r="AL146" s="469" t="str">
        <f t="shared" si="44"/>
        <v>常勤</v>
      </c>
    </row>
    <row r="147" spans="1:38" ht="13.5" customHeight="1">
      <c r="A147" s="423" t="str">
        <f>IF(COUNTA(病棟!A145)&gt;=1,病棟!A145,"")</f>
        <v/>
      </c>
      <c r="B147" s="486" t="str">
        <f>IF(COUNTA(病棟!B145)&gt;=1,病棟!B145,"")</f>
        <v/>
      </c>
      <c r="C147" s="425" t="str">
        <f>IF(COUNTA(病棟!C145)&gt;=1,病棟!C145,"")</f>
        <v/>
      </c>
      <c r="D147" s="422" t="str">
        <f>IF(COUNTA(病棟!D145)&gt;=1,病棟!D145,"")</f>
        <v/>
      </c>
      <c r="E147" s="422" t="str">
        <f>IF(COUNTA(病棟!E145)&gt;=1,病棟!E145,"")</f>
        <v/>
      </c>
      <c r="F147" s="422" t="str">
        <f>IF(COUNTA(病棟!F145)&gt;=1,病棟!F145,"")</f>
        <v/>
      </c>
      <c r="G147" s="497" t="str">
        <f>IF(COUNTA(病棟!G145)&gt;=1,病棟!G145,"")</f>
        <v/>
      </c>
      <c r="H147" s="425" t="str">
        <f>IF(COUNTA(病棟!H145)&gt;=1,病棟!H145,"")</f>
        <v/>
      </c>
      <c r="I147" s="426" t="str">
        <f>IF(COUNTA(病棟!I145)&gt;=1,病棟!I145,"")</f>
        <v/>
      </c>
      <c r="J147" s="485" t="str">
        <f>IF(COUNTA(病棟!J145)&gt;=1,病棟!J145,"")</f>
        <v/>
      </c>
      <c r="K147" s="423" t="str">
        <f>IF(COUNTA(病棟!L145)&gt;=1,病棟!L145,"")</f>
        <v/>
      </c>
      <c r="L147" s="430" t="str">
        <f>IF(K147&lt;基本!$D$9,"非常勤","常勤")</f>
        <v>常勤</v>
      </c>
      <c r="M147" s="433">
        <f>IF(L147="非常勤",K147/基本!$D$9,1)</f>
        <v>1</v>
      </c>
      <c r="N147" s="204" t="e">
        <f>IF(DAYS360(P147,メイン!$N$3)&lt;500,"新"," ")</f>
        <v>#VALUE!</v>
      </c>
      <c r="O147" s="293"/>
      <c r="P147" s="483" t="str">
        <f>IF(COUNTA(病棟!K145)&gt;=1,病棟!K145,"")</f>
        <v/>
      </c>
      <c r="R147" s="477">
        <f t="shared" si="45"/>
        <v>0</v>
      </c>
      <c r="S147" s="477">
        <f t="shared" si="46"/>
        <v>0</v>
      </c>
      <c r="T147" s="477">
        <f t="shared" si="47"/>
        <v>0</v>
      </c>
      <c r="U147" s="477">
        <f t="shared" si="48"/>
        <v>0</v>
      </c>
      <c r="V147" s="477">
        <f t="shared" si="49"/>
        <v>0</v>
      </c>
      <c r="W147" s="477">
        <f t="shared" si="50"/>
        <v>0</v>
      </c>
      <c r="X147" s="477">
        <f t="shared" si="51"/>
        <v>0</v>
      </c>
      <c r="Y147" s="477">
        <f t="shared" si="52"/>
        <v>0</v>
      </c>
      <c r="Z147" s="477">
        <f t="shared" si="53"/>
        <v>0</v>
      </c>
      <c r="AA147" s="477">
        <f t="shared" si="54"/>
        <v>0</v>
      </c>
      <c r="AB147" s="477">
        <f t="shared" si="55"/>
        <v>0</v>
      </c>
      <c r="AC147" s="477">
        <f t="shared" si="56"/>
        <v>0</v>
      </c>
      <c r="AD147" s="477">
        <f t="shared" si="57"/>
        <v>0</v>
      </c>
      <c r="AE147" s="477">
        <f t="shared" si="58"/>
        <v>0</v>
      </c>
      <c r="AF147" s="480">
        <f t="shared" si="59"/>
        <v>0</v>
      </c>
      <c r="AH147" s="469" t="str">
        <f t="shared" si="41"/>
        <v/>
      </c>
      <c r="AI147" s="469" t="str">
        <f t="shared" si="40"/>
        <v>助産師常勤</v>
      </c>
      <c r="AJ147" s="469">
        <f t="shared" si="42"/>
        <v>1</v>
      </c>
      <c r="AK147" s="469" t="str">
        <f t="shared" si="43"/>
        <v>助産師</v>
      </c>
      <c r="AL147" s="469" t="str">
        <f t="shared" si="44"/>
        <v>常勤</v>
      </c>
    </row>
    <row r="148" spans="1:38" ht="13.5" customHeight="1">
      <c r="A148" s="423" t="str">
        <f>IF(COUNTA(病棟!A146)&gt;=1,病棟!A146,"")</f>
        <v/>
      </c>
      <c r="B148" s="486" t="str">
        <f>IF(COUNTA(病棟!B146)&gt;=1,病棟!B146,"")</f>
        <v/>
      </c>
      <c r="C148" s="425" t="str">
        <f>IF(COUNTA(病棟!C146)&gt;=1,病棟!C146,"")</f>
        <v/>
      </c>
      <c r="D148" s="422" t="str">
        <f>IF(COUNTA(病棟!D146)&gt;=1,病棟!D146,"")</f>
        <v/>
      </c>
      <c r="E148" s="422" t="str">
        <f>IF(COUNTA(病棟!E146)&gt;=1,病棟!E146,"")</f>
        <v/>
      </c>
      <c r="F148" s="422" t="str">
        <f>IF(COUNTA(病棟!F146)&gt;=1,病棟!F146,"")</f>
        <v/>
      </c>
      <c r="G148" s="497" t="str">
        <f>IF(COUNTA(病棟!G146)&gt;=1,病棟!G146,"")</f>
        <v/>
      </c>
      <c r="H148" s="425" t="str">
        <f>IF(COUNTA(病棟!H146)&gt;=1,病棟!H146,"")</f>
        <v/>
      </c>
      <c r="I148" s="426" t="str">
        <f>IF(COUNTA(病棟!I146)&gt;=1,病棟!I146,"")</f>
        <v/>
      </c>
      <c r="J148" s="485" t="str">
        <f>IF(COUNTA(病棟!J146)&gt;=1,病棟!J146,"")</f>
        <v/>
      </c>
      <c r="K148" s="423" t="str">
        <f>IF(COUNTA(病棟!L146)&gt;=1,病棟!L146,"")</f>
        <v/>
      </c>
      <c r="L148" s="430" t="str">
        <f>IF(K148&lt;基本!$D$9,"非常勤","常勤")</f>
        <v>常勤</v>
      </c>
      <c r="M148" s="433">
        <f>IF(L148="非常勤",K148/基本!$D$9,1)</f>
        <v>1</v>
      </c>
      <c r="N148" s="204" t="e">
        <f>IF(DAYS360(P148,メイン!$N$3)&lt;500,"新"," ")</f>
        <v>#VALUE!</v>
      </c>
      <c r="O148" s="293"/>
      <c r="P148" s="483" t="str">
        <f>IF(COUNTA(病棟!K146)&gt;=1,病棟!K146,"")</f>
        <v/>
      </c>
      <c r="R148" s="477">
        <f t="shared" si="45"/>
        <v>0</v>
      </c>
      <c r="S148" s="477">
        <f t="shared" si="46"/>
        <v>0</v>
      </c>
      <c r="T148" s="477">
        <f t="shared" si="47"/>
        <v>0</v>
      </c>
      <c r="U148" s="477">
        <f t="shared" si="48"/>
        <v>0</v>
      </c>
      <c r="V148" s="477">
        <f t="shared" si="49"/>
        <v>0</v>
      </c>
      <c r="W148" s="477">
        <f t="shared" si="50"/>
        <v>0</v>
      </c>
      <c r="X148" s="477">
        <f t="shared" si="51"/>
        <v>0</v>
      </c>
      <c r="Y148" s="477">
        <f t="shared" si="52"/>
        <v>0</v>
      </c>
      <c r="Z148" s="477">
        <f t="shared" si="53"/>
        <v>0</v>
      </c>
      <c r="AA148" s="477">
        <f t="shared" si="54"/>
        <v>0</v>
      </c>
      <c r="AB148" s="477">
        <f t="shared" si="55"/>
        <v>0</v>
      </c>
      <c r="AC148" s="477">
        <f t="shared" si="56"/>
        <v>0</v>
      </c>
      <c r="AD148" s="477">
        <f t="shared" si="57"/>
        <v>0</v>
      </c>
      <c r="AE148" s="477">
        <f t="shared" si="58"/>
        <v>0</v>
      </c>
      <c r="AF148" s="480">
        <f t="shared" si="59"/>
        <v>0</v>
      </c>
      <c r="AH148" s="469" t="str">
        <f t="shared" si="41"/>
        <v/>
      </c>
      <c r="AI148" s="469" t="str">
        <f t="shared" si="40"/>
        <v>助産師常勤</v>
      </c>
      <c r="AJ148" s="469">
        <f t="shared" si="42"/>
        <v>1</v>
      </c>
      <c r="AK148" s="469" t="str">
        <f t="shared" si="43"/>
        <v>助産師</v>
      </c>
      <c r="AL148" s="469" t="str">
        <f t="shared" si="44"/>
        <v>常勤</v>
      </c>
    </row>
    <row r="149" spans="1:38" ht="13.5" customHeight="1">
      <c r="A149" s="423" t="str">
        <f>IF(COUNTA(病棟!A147)&gt;=1,病棟!A147,"")</f>
        <v/>
      </c>
      <c r="B149" s="486" t="str">
        <f>IF(COUNTA(病棟!B147)&gt;=1,病棟!B147,"")</f>
        <v/>
      </c>
      <c r="C149" s="425" t="str">
        <f>IF(COUNTA(病棟!C147)&gt;=1,病棟!C147,"")</f>
        <v/>
      </c>
      <c r="D149" s="422" t="str">
        <f>IF(COUNTA(病棟!D147)&gt;=1,病棟!D147,"")</f>
        <v/>
      </c>
      <c r="E149" s="422" t="str">
        <f>IF(COUNTA(病棟!E147)&gt;=1,病棟!E147,"")</f>
        <v/>
      </c>
      <c r="F149" s="422" t="str">
        <f>IF(COUNTA(病棟!F147)&gt;=1,病棟!F147,"")</f>
        <v/>
      </c>
      <c r="G149" s="497" t="str">
        <f>IF(COUNTA(病棟!G147)&gt;=1,病棟!G147,"")</f>
        <v/>
      </c>
      <c r="H149" s="425" t="str">
        <f>IF(COUNTA(病棟!H147)&gt;=1,病棟!H147,"")</f>
        <v/>
      </c>
      <c r="I149" s="426" t="str">
        <f>IF(COUNTA(病棟!I147)&gt;=1,病棟!I147,"")</f>
        <v/>
      </c>
      <c r="J149" s="485" t="str">
        <f>IF(COUNTA(病棟!J147)&gt;=1,病棟!J147,"")</f>
        <v/>
      </c>
      <c r="K149" s="423" t="str">
        <f>IF(COUNTA(病棟!L147)&gt;=1,病棟!L147,"")</f>
        <v/>
      </c>
      <c r="L149" s="430" t="str">
        <f>IF(K149&lt;基本!$D$9,"非常勤","常勤")</f>
        <v>常勤</v>
      </c>
      <c r="M149" s="433">
        <f>IF(L149="非常勤",K149/基本!$D$9,1)</f>
        <v>1</v>
      </c>
      <c r="N149" s="204" t="e">
        <f>IF(DAYS360(P149,メイン!$N$3)&lt;500,"新"," ")</f>
        <v>#VALUE!</v>
      </c>
      <c r="O149" s="293"/>
      <c r="P149" s="483" t="str">
        <f>IF(COUNTA(病棟!K147)&gt;=1,病棟!K147,"")</f>
        <v/>
      </c>
      <c r="R149" s="477">
        <f t="shared" si="45"/>
        <v>0</v>
      </c>
      <c r="S149" s="477">
        <f t="shared" si="46"/>
        <v>0</v>
      </c>
      <c r="T149" s="477">
        <f t="shared" si="47"/>
        <v>0</v>
      </c>
      <c r="U149" s="477">
        <f t="shared" si="48"/>
        <v>0</v>
      </c>
      <c r="V149" s="477">
        <f t="shared" si="49"/>
        <v>0</v>
      </c>
      <c r="W149" s="477">
        <f t="shared" si="50"/>
        <v>0</v>
      </c>
      <c r="X149" s="477">
        <f t="shared" si="51"/>
        <v>0</v>
      </c>
      <c r="Y149" s="477">
        <f t="shared" si="52"/>
        <v>0</v>
      </c>
      <c r="Z149" s="477">
        <f t="shared" si="53"/>
        <v>0</v>
      </c>
      <c r="AA149" s="477">
        <f t="shared" si="54"/>
        <v>0</v>
      </c>
      <c r="AB149" s="477">
        <f t="shared" si="55"/>
        <v>0</v>
      </c>
      <c r="AC149" s="477">
        <f t="shared" si="56"/>
        <v>0</v>
      </c>
      <c r="AD149" s="477">
        <f t="shared" si="57"/>
        <v>0</v>
      </c>
      <c r="AE149" s="477">
        <f t="shared" si="58"/>
        <v>0</v>
      </c>
      <c r="AF149" s="480">
        <f t="shared" si="59"/>
        <v>0</v>
      </c>
      <c r="AH149" s="469" t="str">
        <f t="shared" si="41"/>
        <v/>
      </c>
      <c r="AI149" s="469" t="str">
        <f t="shared" si="40"/>
        <v>助産師常勤</v>
      </c>
      <c r="AJ149" s="469">
        <f t="shared" si="42"/>
        <v>1</v>
      </c>
      <c r="AK149" s="469" t="str">
        <f t="shared" si="43"/>
        <v>助産師</v>
      </c>
      <c r="AL149" s="469" t="str">
        <f t="shared" si="44"/>
        <v>常勤</v>
      </c>
    </row>
    <row r="150" spans="1:38" ht="13.5" customHeight="1">
      <c r="A150" s="423" t="str">
        <f>IF(COUNTA(病棟!A148)&gt;=1,病棟!A148,"")</f>
        <v/>
      </c>
      <c r="B150" s="486" t="str">
        <f>IF(COUNTA(病棟!B148)&gt;=1,病棟!B148,"")</f>
        <v/>
      </c>
      <c r="C150" s="425" t="str">
        <f>IF(COUNTA(病棟!C148)&gt;=1,病棟!C148,"")</f>
        <v/>
      </c>
      <c r="D150" s="422" t="str">
        <f>IF(COUNTA(病棟!D148)&gt;=1,病棟!D148,"")</f>
        <v/>
      </c>
      <c r="E150" s="422" t="str">
        <f>IF(COUNTA(病棟!E148)&gt;=1,病棟!E148,"")</f>
        <v/>
      </c>
      <c r="F150" s="422" t="str">
        <f>IF(COUNTA(病棟!F148)&gt;=1,病棟!F148,"")</f>
        <v/>
      </c>
      <c r="G150" s="497" t="str">
        <f>IF(COUNTA(病棟!G148)&gt;=1,病棟!G148,"")</f>
        <v/>
      </c>
      <c r="H150" s="425" t="str">
        <f>IF(COUNTA(病棟!H148)&gt;=1,病棟!H148,"")</f>
        <v/>
      </c>
      <c r="I150" s="426" t="str">
        <f>IF(COUNTA(病棟!I148)&gt;=1,病棟!I148,"")</f>
        <v/>
      </c>
      <c r="J150" s="485" t="str">
        <f>IF(COUNTA(病棟!J148)&gt;=1,病棟!J148,"")</f>
        <v/>
      </c>
      <c r="K150" s="423" t="str">
        <f>IF(COUNTA(病棟!L148)&gt;=1,病棟!L148,"")</f>
        <v/>
      </c>
      <c r="L150" s="430" t="str">
        <f>IF(K150&lt;基本!$D$9,"非常勤","常勤")</f>
        <v>常勤</v>
      </c>
      <c r="M150" s="433">
        <f>IF(L150="非常勤",K150/基本!$D$9,1)</f>
        <v>1</v>
      </c>
      <c r="N150" s="204" t="e">
        <f>IF(DAYS360(P150,メイン!$N$3)&lt;500,"新"," ")</f>
        <v>#VALUE!</v>
      </c>
      <c r="O150" s="293"/>
      <c r="P150" s="483" t="str">
        <f>IF(COUNTA(病棟!K148)&gt;=1,病棟!K148,"")</f>
        <v/>
      </c>
      <c r="R150" s="477">
        <f t="shared" si="45"/>
        <v>0</v>
      </c>
      <c r="S150" s="477">
        <f t="shared" si="46"/>
        <v>0</v>
      </c>
      <c r="T150" s="477">
        <f t="shared" si="47"/>
        <v>0</v>
      </c>
      <c r="U150" s="477">
        <f t="shared" si="48"/>
        <v>0</v>
      </c>
      <c r="V150" s="477">
        <f t="shared" si="49"/>
        <v>0</v>
      </c>
      <c r="W150" s="477">
        <f t="shared" si="50"/>
        <v>0</v>
      </c>
      <c r="X150" s="477">
        <f t="shared" si="51"/>
        <v>0</v>
      </c>
      <c r="Y150" s="477">
        <f t="shared" si="52"/>
        <v>0</v>
      </c>
      <c r="Z150" s="477">
        <f t="shared" si="53"/>
        <v>0</v>
      </c>
      <c r="AA150" s="477">
        <f t="shared" si="54"/>
        <v>0</v>
      </c>
      <c r="AB150" s="477">
        <f t="shared" si="55"/>
        <v>0</v>
      </c>
      <c r="AC150" s="477">
        <f t="shared" si="56"/>
        <v>0</v>
      </c>
      <c r="AD150" s="477">
        <f t="shared" si="57"/>
        <v>0</v>
      </c>
      <c r="AE150" s="477">
        <f t="shared" si="58"/>
        <v>0</v>
      </c>
      <c r="AF150" s="480">
        <f t="shared" si="59"/>
        <v>0</v>
      </c>
      <c r="AH150" s="469" t="str">
        <f t="shared" si="41"/>
        <v/>
      </c>
      <c r="AI150" s="469" t="str">
        <f t="shared" si="40"/>
        <v>助産師常勤</v>
      </c>
      <c r="AJ150" s="469">
        <f t="shared" si="42"/>
        <v>1</v>
      </c>
      <c r="AK150" s="469" t="str">
        <f t="shared" si="43"/>
        <v>助産師</v>
      </c>
      <c r="AL150" s="469" t="str">
        <f t="shared" si="44"/>
        <v>常勤</v>
      </c>
    </row>
    <row r="151" spans="1:38" ht="13.5" customHeight="1">
      <c r="A151" s="423" t="str">
        <f>IF(COUNTA(病棟!A149)&gt;=1,病棟!A149,"")</f>
        <v/>
      </c>
      <c r="B151" s="486" t="str">
        <f>IF(COUNTA(病棟!B149)&gt;=1,病棟!B149,"")</f>
        <v/>
      </c>
      <c r="C151" s="425" t="str">
        <f>IF(COUNTA(病棟!C149)&gt;=1,病棟!C149,"")</f>
        <v/>
      </c>
      <c r="D151" s="422" t="str">
        <f>IF(COUNTA(病棟!D149)&gt;=1,病棟!D149,"")</f>
        <v/>
      </c>
      <c r="E151" s="422" t="str">
        <f>IF(COUNTA(病棟!E149)&gt;=1,病棟!E149,"")</f>
        <v/>
      </c>
      <c r="F151" s="422" t="str">
        <f>IF(COUNTA(病棟!F149)&gt;=1,病棟!F149,"")</f>
        <v/>
      </c>
      <c r="G151" s="497" t="str">
        <f>IF(COUNTA(病棟!G149)&gt;=1,病棟!G149,"")</f>
        <v/>
      </c>
      <c r="H151" s="425" t="str">
        <f>IF(COUNTA(病棟!H149)&gt;=1,病棟!H149,"")</f>
        <v/>
      </c>
      <c r="I151" s="426" t="str">
        <f>IF(COUNTA(病棟!I149)&gt;=1,病棟!I149,"")</f>
        <v/>
      </c>
      <c r="J151" s="485" t="str">
        <f>IF(COUNTA(病棟!J149)&gt;=1,病棟!J149,"")</f>
        <v/>
      </c>
      <c r="K151" s="423" t="str">
        <f>IF(COUNTA(病棟!L149)&gt;=1,病棟!L149,"")</f>
        <v/>
      </c>
      <c r="L151" s="430" t="str">
        <f>IF(K151&lt;基本!$D$9,"非常勤","常勤")</f>
        <v>常勤</v>
      </c>
      <c r="M151" s="433">
        <f>IF(L151="非常勤",K151/基本!$D$9,1)</f>
        <v>1</v>
      </c>
      <c r="N151" s="204" t="e">
        <f>IF(DAYS360(P151,メイン!$N$3)&lt;500,"新"," ")</f>
        <v>#VALUE!</v>
      </c>
      <c r="O151" s="293"/>
      <c r="P151" s="483" t="str">
        <f>IF(COUNTA(病棟!K149)&gt;=1,病棟!K149,"")</f>
        <v/>
      </c>
      <c r="R151" s="477">
        <f t="shared" si="45"/>
        <v>0</v>
      </c>
      <c r="S151" s="477">
        <f t="shared" si="46"/>
        <v>0</v>
      </c>
      <c r="T151" s="477">
        <f t="shared" si="47"/>
        <v>0</v>
      </c>
      <c r="U151" s="477">
        <f t="shared" si="48"/>
        <v>0</v>
      </c>
      <c r="V151" s="477">
        <f t="shared" si="49"/>
        <v>0</v>
      </c>
      <c r="W151" s="477">
        <f t="shared" si="50"/>
        <v>0</v>
      </c>
      <c r="X151" s="477">
        <f t="shared" si="51"/>
        <v>0</v>
      </c>
      <c r="Y151" s="477">
        <f t="shared" si="52"/>
        <v>0</v>
      </c>
      <c r="Z151" s="477">
        <f t="shared" si="53"/>
        <v>0</v>
      </c>
      <c r="AA151" s="477">
        <f t="shared" si="54"/>
        <v>0</v>
      </c>
      <c r="AB151" s="477">
        <f t="shared" si="55"/>
        <v>0</v>
      </c>
      <c r="AC151" s="477">
        <f t="shared" si="56"/>
        <v>0</v>
      </c>
      <c r="AD151" s="477">
        <f t="shared" si="57"/>
        <v>0</v>
      </c>
      <c r="AE151" s="477">
        <f t="shared" si="58"/>
        <v>0</v>
      </c>
      <c r="AF151" s="480">
        <f t="shared" si="59"/>
        <v>0</v>
      </c>
      <c r="AH151" s="469" t="str">
        <f t="shared" si="41"/>
        <v/>
      </c>
      <c r="AI151" s="469" t="str">
        <f t="shared" si="40"/>
        <v>助産師常勤</v>
      </c>
      <c r="AJ151" s="469">
        <f t="shared" si="42"/>
        <v>1</v>
      </c>
      <c r="AK151" s="469" t="str">
        <f t="shared" si="43"/>
        <v>助産師</v>
      </c>
      <c r="AL151" s="469" t="str">
        <f t="shared" si="44"/>
        <v>常勤</v>
      </c>
    </row>
    <row r="152" spans="1:38" ht="13.5" customHeight="1">
      <c r="A152" s="423" t="str">
        <f>IF(COUNTA(病棟!A150)&gt;=1,病棟!A150,"")</f>
        <v/>
      </c>
      <c r="B152" s="486" t="str">
        <f>IF(COUNTA(病棟!B150)&gt;=1,病棟!B150,"")</f>
        <v/>
      </c>
      <c r="C152" s="425" t="str">
        <f>IF(COUNTA(病棟!C150)&gt;=1,病棟!C150,"")</f>
        <v/>
      </c>
      <c r="D152" s="422" t="str">
        <f>IF(COUNTA(病棟!D150)&gt;=1,病棟!D150,"")</f>
        <v/>
      </c>
      <c r="E152" s="422" t="str">
        <f>IF(COUNTA(病棟!E150)&gt;=1,病棟!E150,"")</f>
        <v/>
      </c>
      <c r="F152" s="422" t="str">
        <f>IF(COUNTA(病棟!F150)&gt;=1,病棟!F150,"")</f>
        <v/>
      </c>
      <c r="G152" s="497" t="str">
        <f>IF(COUNTA(病棟!G150)&gt;=1,病棟!G150,"")</f>
        <v/>
      </c>
      <c r="H152" s="425" t="str">
        <f>IF(COUNTA(病棟!H150)&gt;=1,病棟!H150,"")</f>
        <v/>
      </c>
      <c r="I152" s="426" t="str">
        <f>IF(COUNTA(病棟!I150)&gt;=1,病棟!I150,"")</f>
        <v/>
      </c>
      <c r="J152" s="485" t="str">
        <f>IF(COUNTA(病棟!J150)&gt;=1,病棟!J150,"")</f>
        <v/>
      </c>
      <c r="K152" s="423" t="str">
        <f>IF(COUNTA(病棟!L150)&gt;=1,病棟!L150,"")</f>
        <v/>
      </c>
      <c r="L152" s="430" t="str">
        <f>IF(K152&lt;基本!$D$9,"非常勤","常勤")</f>
        <v>常勤</v>
      </c>
      <c r="M152" s="433">
        <f>IF(L152="非常勤",K152/基本!$D$9,1)</f>
        <v>1</v>
      </c>
      <c r="N152" s="204" t="e">
        <f>IF(DAYS360(P152,メイン!$N$3)&lt;500,"新"," ")</f>
        <v>#VALUE!</v>
      </c>
      <c r="O152" s="293"/>
      <c r="P152" s="483" t="str">
        <f>IF(COUNTA(病棟!K150)&gt;=1,病棟!K150,"")</f>
        <v/>
      </c>
      <c r="R152" s="477">
        <f t="shared" si="45"/>
        <v>0</v>
      </c>
      <c r="S152" s="477">
        <f t="shared" si="46"/>
        <v>0</v>
      </c>
      <c r="T152" s="477">
        <f t="shared" si="47"/>
        <v>0</v>
      </c>
      <c r="U152" s="477">
        <f t="shared" si="48"/>
        <v>0</v>
      </c>
      <c r="V152" s="477">
        <f t="shared" si="49"/>
        <v>0</v>
      </c>
      <c r="W152" s="477">
        <f t="shared" si="50"/>
        <v>0</v>
      </c>
      <c r="X152" s="477">
        <f t="shared" si="51"/>
        <v>0</v>
      </c>
      <c r="Y152" s="477">
        <f t="shared" si="52"/>
        <v>0</v>
      </c>
      <c r="Z152" s="477">
        <f t="shared" si="53"/>
        <v>0</v>
      </c>
      <c r="AA152" s="477">
        <f t="shared" si="54"/>
        <v>0</v>
      </c>
      <c r="AB152" s="477">
        <f t="shared" si="55"/>
        <v>0</v>
      </c>
      <c r="AC152" s="477">
        <f t="shared" si="56"/>
        <v>0</v>
      </c>
      <c r="AD152" s="477">
        <f t="shared" si="57"/>
        <v>0</v>
      </c>
      <c r="AE152" s="477">
        <f t="shared" si="58"/>
        <v>0</v>
      </c>
      <c r="AF152" s="480">
        <f t="shared" si="59"/>
        <v>0</v>
      </c>
      <c r="AH152" s="469" t="str">
        <f t="shared" si="41"/>
        <v/>
      </c>
      <c r="AI152" s="469" t="str">
        <f t="shared" si="40"/>
        <v>助産師常勤</v>
      </c>
      <c r="AJ152" s="469">
        <f t="shared" si="42"/>
        <v>1</v>
      </c>
      <c r="AK152" s="469" t="str">
        <f t="shared" si="43"/>
        <v>助産師</v>
      </c>
      <c r="AL152" s="469" t="str">
        <f t="shared" si="44"/>
        <v>常勤</v>
      </c>
    </row>
    <row r="153" spans="1:38" ht="13.5" customHeight="1">
      <c r="A153" s="423" t="str">
        <f>IF(COUNTA(病棟!A151)&gt;=1,病棟!A151,"")</f>
        <v/>
      </c>
      <c r="B153" s="486" t="str">
        <f>IF(COUNTA(病棟!B151)&gt;=1,病棟!B151,"")</f>
        <v/>
      </c>
      <c r="C153" s="425" t="str">
        <f>IF(COUNTA(病棟!C151)&gt;=1,病棟!C151,"")</f>
        <v/>
      </c>
      <c r="D153" s="422" t="str">
        <f>IF(COUNTA(病棟!D151)&gt;=1,病棟!D151,"")</f>
        <v/>
      </c>
      <c r="E153" s="422" t="str">
        <f>IF(COUNTA(病棟!E151)&gt;=1,病棟!E151,"")</f>
        <v/>
      </c>
      <c r="F153" s="422" t="str">
        <f>IF(COUNTA(病棟!F151)&gt;=1,病棟!F151,"")</f>
        <v/>
      </c>
      <c r="G153" s="497" t="str">
        <f>IF(COUNTA(病棟!G151)&gt;=1,病棟!G151,"")</f>
        <v/>
      </c>
      <c r="H153" s="425" t="str">
        <f>IF(COUNTA(病棟!H151)&gt;=1,病棟!H151,"")</f>
        <v/>
      </c>
      <c r="I153" s="426" t="str">
        <f>IF(COUNTA(病棟!I151)&gt;=1,病棟!I151,"")</f>
        <v/>
      </c>
      <c r="J153" s="485" t="str">
        <f>IF(COUNTA(病棟!J151)&gt;=1,病棟!J151,"")</f>
        <v/>
      </c>
      <c r="K153" s="423" t="str">
        <f>IF(COUNTA(病棟!L151)&gt;=1,病棟!L151,"")</f>
        <v/>
      </c>
      <c r="L153" s="430" t="str">
        <f>IF(K153&lt;基本!$D$9,"非常勤","常勤")</f>
        <v>常勤</v>
      </c>
      <c r="M153" s="433">
        <f>IF(L153="非常勤",K153/基本!$D$9,1)</f>
        <v>1</v>
      </c>
      <c r="N153" s="204" t="e">
        <f>IF(DAYS360(P153,メイン!$N$3)&lt;500,"新"," ")</f>
        <v>#VALUE!</v>
      </c>
      <c r="O153" s="293"/>
      <c r="P153" s="483" t="str">
        <f>IF(COUNTA(病棟!K151)&gt;=1,病棟!K151,"")</f>
        <v/>
      </c>
      <c r="R153" s="477">
        <f t="shared" si="45"/>
        <v>0</v>
      </c>
      <c r="S153" s="477">
        <f t="shared" si="46"/>
        <v>0</v>
      </c>
      <c r="T153" s="477">
        <f t="shared" si="47"/>
        <v>0</v>
      </c>
      <c r="U153" s="477">
        <f t="shared" si="48"/>
        <v>0</v>
      </c>
      <c r="V153" s="477">
        <f t="shared" si="49"/>
        <v>0</v>
      </c>
      <c r="W153" s="477">
        <f t="shared" si="50"/>
        <v>0</v>
      </c>
      <c r="X153" s="477">
        <f t="shared" si="51"/>
        <v>0</v>
      </c>
      <c r="Y153" s="477">
        <f t="shared" si="52"/>
        <v>0</v>
      </c>
      <c r="Z153" s="477">
        <f t="shared" si="53"/>
        <v>0</v>
      </c>
      <c r="AA153" s="477">
        <f t="shared" si="54"/>
        <v>0</v>
      </c>
      <c r="AB153" s="477">
        <f t="shared" si="55"/>
        <v>0</v>
      </c>
      <c r="AC153" s="477">
        <f t="shared" si="56"/>
        <v>0</v>
      </c>
      <c r="AD153" s="477">
        <f t="shared" si="57"/>
        <v>0</v>
      </c>
      <c r="AE153" s="477">
        <f t="shared" si="58"/>
        <v>0</v>
      </c>
      <c r="AF153" s="480">
        <f t="shared" si="59"/>
        <v>0</v>
      </c>
      <c r="AH153" s="469" t="str">
        <f t="shared" si="41"/>
        <v/>
      </c>
      <c r="AI153" s="469" t="str">
        <f t="shared" si="40"/>
        <v>助産師常勤</v>
      </c>
      <c r="AJ153" s="469">
        <f t="shared" si="42"/>
        <v>1</v>
      </c>
      <c r="AK153" s="469" t="str">
        <f t="shared" si="43"/>
        <v>助産師</v>
      </c>
      <c r="AL153" s="469" t="str">
        <f t="shared" si="44"/>
        <v>常勤</v>
      </c>
    </row>
    <row r="154" spans="1:38" ht="13.5" customHeight="1">
      <c r="A154" s="423" t="str">
        <f>IF(COUNTA(病棟!A152)&gt;=1,病棟!A152,"")</f>
        <v/>
      </c>
      <c r="B154" s="486" t="str">
        <f>IF(COUNTA(病棟!B152)&gt;=1,病棟!B152,"")</f>
        <v/>
      </c>
      <c r="C154" s="425" t="str">
        <f>IF(COUNTA(病棟!C152)&gt;=1,病棟!C152,"")</f>
        <v/>
      </c>
      <c r="D154" s="422" t="str">
        <f>IF(COUNTA(病棟!D152)&gt;=1,病棟!D152,"")</f>
        <v/>
      </c>
      <c r="E154" s="422" t="str">
        <f>IF(COUNTA(病棟!E152)&gt;=1,病棟!E152,"")</f>
        <v/>
      </c>
      <c r="F154" s="422" t="str">
        <f>IF(COUNTA(病棟!F152)&gt;=1,病棟!F152,"")</f>
        <v/>
      </c>
      <c r="G154" s="497" t="str">
        <f>IF(COUNTA(病棟!G152)&gt;=1,病棟!G152,"")</f>
        <v/>
      </c>
      <c r="H154" s="425" t="str">
        <f>IF(COUNTA(病棟!H152)&gt;=1,病棟!H152,"")</f>
        <v/>
      </c>
      <c r="I154" s="426" t="str">
        <f>IF(COUNTA(病棟!I152)&gt;=1,病棟!I152,"")</f>
        <v/>
      </c>
      <c r="J154" s="485" t="str">
        <f>IF(COUNTA(病棟!J152)&gt;=1,病棟!J152,"")</f>
        <v/>
      </c>
      <c r="K154" s="423" t="str">
        <f>IF(COUNTA(病棟!L152)&gt;=1,病棟!L152,"")</f>
        <v/>
      </c>
      <c r="L154" s="430" t="str">
        <f>IF(K154&lt;基本!$D$9,"非常勤","常勤")</f>
        <v>常勤</v>
      </c>
      <c r="M154" s="433">
        <f>IF(L154="非常勤",K154/基本!$D$9,1)</f>
        <v>1</v>
      </c>
      <c r="N154" s="204" t="e">
        <f>IF(DAYS360(P154,メイン!$N$3)&lt;500,"新"," ")</f>
        <v>#VALUE!</v>
      </c>
      <c r="O154" s="293"/>
      <c r="P154" s="483" t="str">
        <f>IF(COUNTA(病棟!K152)&gt;=1,病棟!K152,"")</f>
        <v/>
      </c>
      <c r="R154" s="477">
        <f t="shared" si="45"/>
        <v>0</v>
      </c>
      <c r="S154" s="477">
        <f t="shared" si="46"/>
        <v>0</v>
      </c>
      <c r="T154" s="477">
        <f t="shared" si="47"/>
        <v>0</v>
      </c>
      <c r="U154" s="477">
        <f t="shared" si="48"/>
        <v>0</v>
      </c>
      <c r="V154" s="477">
        <f t="shared" si="49"/>
        <v>0</v>
      </c>
      <c r="W154" s="477">
        <f t="shared" si="50"/>
        <v>0</v>
      </c>
      <c r="X154" s="477">
        <f t="shared" si="51"/>
        <v>0</v>
      </c>
      <c r="Y154" s="477">
        <f t="shared" si="52"/>
        <v>0</v>
      </c>
      <c r="Z154" s="477">
        <f t="shared" si="53"/>
        <v>0</v>
      </c>
      <c r="AA154" s="477">
        <f t="shared" si="54"/>
        <v>0</v>
      </c>
      <c r="AB154" s="477">
        <f t="shared" si="55"/>
        <v>0</v>
      </c>
      <c r="AC154" s="477">
        <f t="shared" si="56"/>
        <v>0</v>
      </c>
      <c r="AD154" s="477">
        <f t="shared" si="57"/>
        <v>0</v>
      </c>
      <c r="AE154" s="477">
        <f t="shared" si="58"/>
        <v>0</v>
      </c>
      <c r="AF154" s="480">
        <f t="shared" si="59"/>
        <v>0</v>
      </c>
      <c r="AH154" s="469" t="str">
        <f t="shared" si="41"/>
        <v/>
      </c>
      <c r="AI154" s="469" t="str">
        <f t="shared" si="40"/>
        <v>助産師常勤</v>
      </c>
      <c r="AJ154" s="469">
        <f t="shared" si="42"/>
        <v>1</v>
      </c>
      <c r="AK154" s="469" t="str">
        <f t="shared" si="43"/>
        <v>助産師</v>
      </c>
      <c r="AL154" s="469" t="str">
        <f t="shared" si="44"/>
        <v>常勤</v>
      </c>
    </row>
    <row r="155" spans="1:38" ht="13.5" customHeight="1">
      <c r="A155" s="423" t="str">
        <f>IF(COUNTA(病棟!A153)&gt;=1,病棟!A153,"")</f>
        <v/>
      </c>
      <c r="B155" s="486" t="str">
        <f>IF(COUNTA(病棟!B153)&gt;=1,病棟!B153,"")</f>
        <v/>
      </c>
      <c r="C155" s="425" t="str">
        <f>IF(COUNTA(病棟!C153)&gt;=1,病棟!C153,"")</f>
        <v/>
      </c>
      <c r="D155" s="422" t="str">
        <f>IF(COUNTA(病棟!D153)&gt;=1,病棟!D153,"")</f>
        <v/>
      </c>
      <c r="E155" s="422" t="str">
        <f>IF(COUNTA(病棟!E153)&gt;=1,病棟!E153,"")</f>
        <v/>
      </c>
      <c r="F155" s="422" t="str">
        <f>IF(COUNTA(病棟!F153)&gt;=1,病棟!F153,"")</f>
        <v/>
      </c>
      <c r="G155" s="497" t="str">
        <f>IF(COUNTA(病棟!G153)&gt;=1,病棟!G153,"")</f>
        <v/>
      </c>
      <c r="H155" s="425" t="str">
        <f>IF(COUNTA(病棟!H153)&gt;=1,病棟!H153,"")</f>
        <v/>
      </c>
      <c r="I155" s="426" t="str">
        <f>IF(COUNTA(病棟!I153)&gt;=1,病棟!I153,"")</f>
        <v/>
      </c>
      <c r="J155" s="485" t="str">
        <f>IF(COUNTA(病棟!J153)&gt;=1,病棟!J153,"")</f>
        <v/>
      </c>
      <c r="K155" s="423" t="str">
        <f>IF(COUNTA(病棟!L153)&gt;=1,病棟!L153,"")</f>
        <v/>
      </c>
      <c r="L155" s="430" t="str">
        <f>IF(K155&lt;基本!$D$9,"非常勤","常勤")</f>
        <v>常勤</v>
      </c>
      <c r="M155" s="433">
        <f>IF(L155="非常勤",K155/基本!$D$9,1)</f>
        <v>1</v>
      </c>
      <c r="N155" s="204" t="e">
        <f>IF(DAYS360(P155,メイン!$N$3)&lt;500,"新"," ")</f>
        <v>#VALUE!</v>
      </c>
      <c r="O155" s="293"/>
      <c r="P155" s="483" t="str">
        <f>IF(COUNTA(病棟!K153)&gt;=1,病棟!K153,"")</f>
        <v/>
      </c>
      <c r="R155" s="477">
        <f t="shared" si="45"/>
        <v>0</v>
      </c>
      <c r="S155" s="477">
        <f t="shared" si="46"/>
        <v>0</v>
      </c>
      <c r="T155" s="477">
        <f t="shared" si="47"/>
        <v>0</v>
      </c>
      <c r="U155" s="477">
        <f t="shared" si="48"/>
        <v>0</v>
      </c>
      <c r="V155" s="477">
        <f t="shared" si="49"/>
        <v>0</v>
      </c>
      <c r="W155" s="477">
        <f t="shared" si="50"/>
        <v>0</v>
      </c>
      <c r="X155" s="477">
        <f t="shared" si="51"/>
        <v>0</v>
      </c>
      <c r="Y155" s="477">
        <f t="shared" si="52"/>
        <v>0</v>
      </c>
      <c r="Z155" s="477">
        <f t="shared" si="53"/>
        <v>0</v>
      </c>
      <c r="AA155" s="477">
        <f t="shared" si="54"/>
        <v>0</v>
      </c>
      <c r="AB155" s="477">
        <f t="shared" si="55"/>
        <v>0</v>
      </c>
      <c r="AC155" s="477">
        <f t="shared" si="56"/>
        <v>0</v>
      </c>
      <c r="AD155" s="477">
        <f t="shared" si="57"/>
        <v>0</v>
      </c>
      <c r="AE155" s="477">
        <f t="shared" si="58"/>
        <v>0</v>
      </c>
      <c r="AF155" s="480">
        <f t="shared" si="59"/>
        <v>0</v>
      </c>
      <c r="AH155" s="469" t="str">
        <f t="shared" si="41"/>
        <v/>
      </c>
      <c r="AI155" s="469" t="str">
        <f t="shared" si="40"/>
        <v>助産師常勤</v>
      </c>
      <c r="AJ155" s="469">
        <f t="shared" si="42"/>
        <v>1</v>
      </c>
      <c r="AK155" s="469" t="str">
        <f t="shared" si="43"/>
        <v>助産師</v>
      </c>
      <c r="AL155" s="469" t="str">
        <f t="shared" si="44"/>
        <v>常勤</v>
      </c>
    </row>
    <row r="156" spans="1:38" ht="13.5" customHeight="1">
      <c r="A156" s="423" t="str">
        <f>IF(COUNTA(病棟!A154)&gt;=1,病棟!A154,"")</f>
        <v/>
      </c>
      <c r="B156" s="486" t="str">
        <f>IF(COUNTA(病棟!B154)&gt;=1,病棟!B154,"")</f>
        <v/>
      </c>
      <c r="C156" s="425" t="str">
        <f>IF(COUNTA(病棟!C154)&gt;=1,病棟!C154,"")</f>
        <v/>
      </c>
      <c r="D156" s="422" t="str">
        <f>IF(COUNTA(病棟!D154)&gt;=1,病棟!D154,"")</f>
        <v/>
      </c>
      <c r="E156" s="422" t="str">
        <f>IF(COUNTA(病棟!E154)&gt;=1,病棟!E154,"")</f>
        <v/>
      </c>
      <c r="F156" s="422" t="str">
        <f>IF(COUNTA(病棟!F154)&gt;=1,病棟!F154,"")</f>
        <v/>
      </c>
      <c r="G156" s="497" t="str">
        <f>IF(COUNTA(病棟!G154)&gt;=1,病棟!G154,"")</f>
        <v/>
      </c>
      <c r="H156" s="425" t="str">
        <f>IF(COUNTA(病棟!H154)&gt;=1,病棟!H154,"")</f>
        <v/>
      </c>
      <c r="I156" s="426" t="str">
        <f>IF(COUNTA(病棟!I154)&gt;=1,病棟!I154,"")</f>
        <v/>
      </c>
      <c r="J156" s="485" t="str">
        <f>IF(COUNTA(病棟!J154)&gt;=1,病棟!J154,"")</f>
        <v/>
      </c>
      <c r="K156" s="423" t="str">
        <f>IF(COUNTA(病棟!L154)&gt;=1,病棟!L154,"")</f>
        <v/>
      </c>
      <c r="L156" s="430" t="str">
        <f>IF(K156&lt;基本!$D$9,"非常勤","常勤")</f>
        <v>常勤</v>
      </c>
      <c r="M156" s="433">
        <f>IF(L156="非常勤",K156/基本!$D$9,1)</f>
        <v>1</v>
      </c>
      <c r="N156" s="204" t="e">
        <f>IF(DAYS360(P156,メイン!$N$3)&lt;500,"新"," ")</f>
        <v>#VALUE!</v>
      </c>
      <c r="O156" s="293"/>
      <c r="P156" s="483" t="str">
        <f>IF(COUNTA(病棟!K154)&gt;=1,病棟!K154,"")</f>
        <v/>
      </c>
      <c r="R156" s="477">
        <f t="shared" si="45"/>
        <v>0</v>
      </c>
      <c r="S156" s="477">
        <f t="shared" si="46"/>
        <v>0</v>
      </c>
      <c r="T156" s="477">
        <f t="shared" si="47"/>
        <v>0</v>
      </c>
      <c r="U156" s="477">
        <f t="shared" si="48"/>
        <v>0</v>
      </c>
      <c r="V156" s="477">
        <f t="shared" si="49"/>
        <v>0</v>
      </c>
      <c r="W156" s="477">
        <f t="shared" si="50"/>
        <v>0</v>
      </c>
      <c r="X156" s="477">
        <f t="shared" si="51"/>
        <v>0</v>
      </c>
      <c r="Y156" s="477">
        <f t="shared" si="52"/>
        <v>0</v>
      </c>
      <c r="Z156" s="477">
        <f t="shared" si="53"/>
        <v>0</v>
      </c>
      <c r="AA156" s="477">
        <f t="shared" si="54"/>
        <v>0</v>
      </c>
      <c r="AB156" s="477">
        <f t="shared" si="55"/>
        <v>0</v>
      </c>
      <c r="AC156" s="477">
        <f t="shared" si="56"/>
        <v>0</v>
      </c>
      <c r="AD156" s="477">
        <f t="shared" si="57"/>
        <v>0</v>
      </c>
      <c r="AE156" s="477">
        <f t="shared" si="58"/>
        <v>0</v>
      </c>
      <c r="AF156" s="480">
        <f t="shared" si="59"/>
        <v>0</v>
      </c>
      <c r="AH156" s="469" t="str">
        <f t="shared" si="41"/>
        <v/>
      </c>
      <c r="AI156" s="469" t="str">
        <f t="shared" si="40"/>
        <v>助産師常勤</v>
      </c>
      <c r="AJ156" s="469">
        <f t="shared" si="42"/>
        <v>1</v>
      </c>
      <c r="AK156" s="469" t="str">
        <f t="shared" si="43"/>
        <v>助産師</v>
      </c>
      <c r="AL156" s="469" t="str">
        <f t="shared" si="44"/>
        <v>常勤</v>
      </c>
    </row>
    <row r="157" spans="1:38" ht="13.5" customHeight="1">
      <c r="A157" s="423" t="str">
        <f>IF(COUNTA(病棟!A155)&gt;=1,病棟!A155,"")</f>
        <v/>
      </c>
      <c r="B157" s="486" t="str">
        <f>IF(COUNTA(病棟!B155)&gt;=1,病棟!B155,"")</f>
        <v/>
      </c>
      <c r="C157" s="425" t="str">
        <f>IF(COUNTA(病棟!C155)&gt;=1,病棟!C155,"")</f>
        <v/>
      </c>
      <c r="D157" s="422" t="str">
        <f>IF(COUNTA(病棟!D155)&gt;=1,病棟!D155,"")</f>
        <v/>
      </c>
      <c r="E157" s="422" t="str">
        <f>IF(COUNTA(病棟!E155)&gt;=1,病棟!E155,"")</f>
        <v/>
      </c>
      <c r="F157" s="422" t="str">
        <f>IF(COUNTA(病棟!F155)&gt;=1,病棟!F155,"")</f>
        <v/>
      </c>
      <c r="G157" s="497" t="str">
        <f>IF(COUNTA(病棟!G155)&gt;=1,病棟!G155,"")</f>
        <v/>
      </c>
      <c r="H157" s="425" t="str">
        <f>IF(COUNTA(病棟!H155)&gt;=1,病棟!H155,"")</f>
        <v/>
      </c>
      <c r="I157" s="426" t="str">
        <f>IF(COUNTA(病棟!I155)&gt;=1,病棟!I155,"")</f>
        <v/>
      </c>
      <c r="J157" s="485" t="str">
        <f>IF(COUNTA(病棟!J155)&gt;=1,病棟!J155,"")</f>
        <v/>
      </c>
      <c r="K157" s="423" t="str">
        <f>IF(COUNTA(病棟!L155)&gt;=1,病棟!L155,"")</f>
        <v/>
      </c>
      <c r="L157" s="430" t="str">
        <f>IF(K157&lt;基本!$D$9,"非常勤","常勤")</f>
        <v>常勤</v>
      </c>
      <c r="M157" s="433">
        <f>IF(L157="非常勤",K157/基本!$D$9,1)</f>
        <v>1</v>
      </c>
      <c r="N157" s="204" t="e">
        <f>IF(DAYS360(P157,メイン!$N$3)&lt;500,"新"," ")</f>
        <v>#VALUE!</v>
      </c>
      <c r="O157" s="293"/>
      <c r="P157" s="483" t="str">
        <f>IF(COUNTA(病棟!K155)&gt;=1,病棟!K155,"")</f>
        <v/>
      </c>
      <c r="R157" s="477">
        <f t="shared" si="45"/>
        <v>0</v>
      </c>
      <c r="S157" s="477">
        <f t="shared" si="46"/>
        <v>0</v>
      </c>
      <c r="T157" s="477">
        <f t="shared" si="47"/>
        <v>0</v>
      </c>
      <c r="U157" s="477">
        <f t="shared" si="48"/>
        <v>0</v>
      </c>
      <c r="V157" s="477">
        <f t="shared" si="49"/>
        <v>0</v>
      </c>
      <c r="W157" s="477">
        <f t="shared" si="50"/>
        <v>0</v>
      </c>
      <c r="X157" s="477">
        <f t="shared" si="51"/>
        <v>0</v>
      </c>
      <c r="Y157" s="477">
        <f t="shared" si="52"/>
        <v>0</v>
      </c>
      <c r="Z157" s="477">
        <f t="shared" si="53"/>
        <v>0</v>
      </c>
      <c r="AA157" s="477">
        <f t="shared" si="54"/>
        <v>0</v>
      </c>
      <c r="AB157" s="477">
        <f t="shared" si="55"/>
        <v>0</v>
      </c>
      <c r="AC157" s="477">
        <f t="shared" si="56"/>
        <v>0</v>
      </c>
      <c r="AD157" s="477">
        <f t="shared" si="57"/>
        <v>0</v>
      </c>
      <c r="AE157" s="477">
        <f t="shared" si="58"/>
        <v>0</v>
      </c>
      <c r="AF157" s="480">
        <f t="shared" si="59"/>
        <v>0</v>
      </c>
      <c r="AH157" s="469" t="str">
        <f t="shared" si="41"/>
        <v/>
      </c>
      <c r="AI157" s="469" t="str">
        <f t="shared" si="40"/>
        <v>助産師常勤</v>
      </c>
      <c r="AJ157" s="469">
        <f t="shared" si="42"/>
        <v>1</v>
      </c>
      <c r="AK157" s="469" t="str">
        <f t="shared" si="43"/>
        <v>助産師</v>
      </c>
      <c r="AL157" s="469" t="str">
        <f t="shared" si="44"/>
        <v>常勤</v>
      </c>
    </row>
    <row r="158" spans="1:38" ht="13.5" customHeight="1">
      <c r="A158" s="423" t="str">
        <f>IF(COUNTA(病棟!A156)&gt;=1,病棟!A156,"")</f>
        <v/>
      </c>
      <c r="B158" s="486" t="str">
        <f>IF(COUNTA(病棟!B156)&gt;=1,病棟!B156,"")</f>
        <v/>
      </c>
      <c r="C158" s="425" t="str">
        <f>IF(COUNTA(病棟!C156)&gt;=1,病棟!C156,"")</f>
        <v/>
      </c>
      <c r="D158" s="422" t="str">
        <f>IF(COUNTA(病棟!D156)&gt;=1,病棟!D156,"")</f>
        <v/>
      </c>
      <c r="E158" s="422" t="str">
        <f>IF(COUNTA(病棟!E156)&gt;=1,病棟!E156,"")</f>
        <v/>
      </c>
      <c r="F158" s="422" t="str">
        <f>IF(COUNTA(病棟!F156)&gt;=1,病棟!F156,"")</f>
        <v/>
      </c>
      <c r="G158" s="497" t="str">
        <f>IF(COUNTA(病棟!G156)&gt;=1,病棟!G156,"")</f>
        <v/>
      </c>
      <c r="H158" s="425" t="str">
        <f>IF(COUNTA(病棟!H156)&gt;=1,病棟!H156,"")</f>
        <v/>
      </c>
      <c r="I158" s="426" t="str">
        <f>IF(COUNTA(病棟!I156)&gt;=1,病棟!I156,"")</f>
        <v/>
      </c>
      <c r="J158" s="485" t="str">
        <f>IF(COUNTA(病棟!J156)&gt;=1,病棟!J156,"")</f>
        <v/>
      </c>
      <c r="K158" s="423" t="str">
        <f>IF(COUNTA(病棟!L156)&gt;=1,病棟!L156,"")</f>
        <v/>
      </c>
      <c r="L158" s="430" t="str">
        <f>IF(K158&lt;基本!$D$9,"非常勤","常勤")</f>
        <v>常勤</v>
      </c>
      <c r="M158" s="433">
        <f>IF(L158="非常勤",K158/基本!$D$9,1)</f>
        <v>1</v>
      </c>
      <c r="N158" s="204" t="e">
        <f>IF(DAYS360(P158,メイン!$N$3)&lt;500,"新"," ")</f>
        <v>#VALUE!</v>
      </c>
      <c r="O158" s="293"/>
      <c r="P158" s="483" t="str">
        <f>IF(COUNTA(病棟!K156)&gt;=1,病棟!K156,"")</f>
        <v/>
      </c>
      <c r="R158" s="477">
        <f t="shared" si="45"/>
        <v>0</v>
      </c>
      <c r="S158" s="477">
        <f t="shared" si="46"/>
        <v>0</v>
      </c>
      <c r="T158" s="477">
        <f t="shared" si="47"/>
        <v>0</v>
      </c>
      <c r="U158" s="477">
        <f t="shared" si="48"/>
        <v>0</v>
      </c>
      <c r="V158" s="477">
        <f t="shared" si="49"/>
        <v>0</v>
      </c>
      <c r="W158" s="477">
        <f t="shared" si="50"/>
        <v>0</v>
      </c>
      <c r="X158" s="477">
        <f t="shared" si="51"/>
        <v>0</v>
      </c>
      <c r="Y158" s="477">
        <f t="shared" si="52"/>
        <v>0</v>
      </c>
      <c r="Z158" s="477">
        <f t="shared" si="53"/>
        <v>0</v>
      </c>
      <c r="AA158" s="477">
        <f t="shared" si="54"/>
        <v>0</v>
      </c>
      <c r="AB158" s="477">
        <f t="shared" si="55"/>
        <v>0</v>
      </c>
      <c r="AC158" s="477">
        <f t="shared" si="56"/>
        <v>0</v>
      </c>
      <c r="AD158" s="477">
        <f t="shared" si="57"/>
        <v>0</v>
      </c>
      <c r="AE158" s="477">
        <f t="shared" si="58"/>
        <v>0</v>
      </c>
      <c r="AF158" s="480">
        <f t="shared" si="59"/>
        <v>0</v>
      </c>
      <c r="AH158" s="469" t="str">
        <f t="shared" si="41"/>
        <v/>
      </c>
      <c r="AI158" s="469" t="str">
        <f t="shared" si="40"/>
        <v>助産師常勤</v>
      </c>
      <c r="AJ158" s="469">
        <f t="shared" si="42"/>
        <v>1</v>
      </c>
      <c r="AK158" s="469" t="str">
        <f t="shared" si="43"/>
        <v>助産師</v>
      </c>
      <c r="AL158" s="469" t="str">
        <f t="shared" si="44"/>
        <v>常勤</v>
      </c>
    </row>
    <row r="159" spans="1:38" ht="13.5" customHeight="1">
      <c r="A159" s="423" t="str">
        <f>IF(COUNTA(病棟!A157)&gt;=1,病棟!A157,"")</f>
        <v/>
      </c>
      <c r="B159" s="486" t="str">
        <f>IF(COUNTA(病棟!B157)&gt;=1,病棟!B157,"")</f>
        <v/>
      </c>
      <c r="C159" s="425" t="str">
        <f>IF(COUNTA(病棟!C157)&gt;=1,病棟!C157,"")</f>
        <v/>
      </c>
      <c r="D159" s="422" t="str">
        <f>IF(COUNTA(病棟!D157)&gt;=1,病棟!D157,"")</f>
        <v/>
      </c>
      <c r="E159" s="422" t="str">
        <f>IF(COUNTA(病棟!E157)&gt;=1,病棟!E157,"")</f>
        <v/>
      </c>
      <c r="F159" s="422" t="str">
        <f>IF(COUNTA(病棟!F157)&gt;=1,病棟!F157,"")</f>
        <v/>
      </c>
      <c r="G159" s="497" t="str">
        <f>IF(COUNTA(病棟!G157)&gt;=1,病棟!G157,"")</f>
        <v/>
      </c>
      <c r="H159" s="425" t="str">
        <f>IF(COUNTA(病棟!H157)&gt;=1,病棟!H157,"")</f>
        <v/>
      </c>
      <c r="I159" s="426" t="str">
        <f>IF(COUNTA(病棟!I157)&gt;=1,病棟!I157,"")</f>
        <v/>
      </c>
      <c r="J159" s="485" t="str">
        <f>IF(COUNTA(病棟!J157)&gt;=1,病棟!J157,"")</f>
        <v/>
      </c>
      <c r="K159" s="423" t="str">
        <f>IF(COUNTA(病棟!L157)&gt;=1,病棟!L157,"")</f>
        <v/>
      </c>
      <c r="L159" s="430" t="str">
        <f>IF(K159&lt;基本!$D$9,"非常勤","常勤")</f>
        <v>常勤</v>
      </c>
      <c r="M159" s="433">
        <f>IF(L159="非常勤",K159/基本!$D$9,1)</f>
        <v>1</v>
      </c>
      <c r="N159" s="204" t="e">
        <f>IF(DAYS360(P159,メイン!$N$3)&lt;500,"新"," ")</f>
        <v>#VALUE!</v>
      </c>
      <c r="O159" s="293"/>
      <c r="P159" s="483" t="str">
        <f>IF(COUNTA(病棟!K157)&gt;=1,病棟!K157,"")</f>
        <v/>
      </c>
      <c r="R159" s="477">
        <f t="shared" si="45"/>
        <v>0</v>
      </c>
      <c r="S159" s="477">
        <f t="shared" si="46"/>
        <v>0</v>
      </c>
      <c r="T159" s="477">
        <f t="shared" si="47"/>
        <v>0</v>
      </c>
      <c r="U159" s="477">
        <f t="shared" si="48"/>
        <v>0</v>
      </c>
      <c r="V159" s="477">
        <f t="shared" si="49"/>
        <v>0</v>
      </c>
      <c r="W159" s="477">
        <f t="shared" si="50"/>
        <v>0</v>
      </c>
      <c r="X159" s="477">
        <f t="shared" si="51"/>
        <v>0</v>
      </c>
      <c r="Y159" s="477">
        <f t="shared" si="52"/>
        <v>0</v>
      </c>
      <c r="Z159" s="477">
        <f t="shared" si="53"/>
        <v>0</v>
      </c>
      <c r="AA159" s="477">
        <f t="shared" si="54"/>
        <v>0</v>
      </c>
      <c r="AB159" s="477">
        <f t="shared" si="55"/>
        <v>0</v>
      </c>
      <c r="AC159" s="477">
        <f t="shared" si="56"/>
        <v>0</v>
      </c>
      <c r="AD159" s="477">
        <f t="shared" si="57"/>
        <v>0</v>
      </c>
      <c r="AE159" s="477">
        <f t="shared" si="58"/>
        <v>0</v>
      </c>
      <c r="AF159" s="480">
        <f t="shared" si="59"/>
        <v>0</v>
      </c>
      <c r="AH159" s="469" t="str">
        <f t="shared" si="41"/>
        <v/>
      </c>
      <c r="AI159" s="469" t="str">
        <f t="shared" si="40"/>
        <v>助産師常勤</v>
      </c>
      <c r="AJ159" s="469">
        <f t="shared" si="42"/>
        <v>1</v>
      </c>
      <c r="AK159" s="469" t="str">
        <f t="shared" si="43"/>
        <v>助産師</v>
      </c>
      <c r="AL159" s="469" t="str">
        <f t="shared" si="44"/>
        <v>常勤</v>
      </c>
    </row>
    <row r="160" spans="1:38" ht="13.5" customHeight="1">
      <c r="A160" s="423" t="str">
        <f>IF(COUNTA(病棟!A158)&gt;=1,病棟!A158,"")</f>
        <v/>
      </c>
      <c r="B160" s="486" t="str">
        <f>IF(COUNTA(病棟!B158)&gt;=1,病棟!B158,"")</f>
        <v/>
      </c>
      <c r="C160" s="425" t="str">
        <f>IF(COUNTA(病棟!C158)&gt;=1,病棟!C158,"")</f>
        <v/>
      </c>
      <c r="D160" s="422" t="str">
        <f>IF(COUNTA(病棟!D158)&gt;=1,病棟!D158,"")</f>
        <v/>
      </c>
      <c r="E160" s="422" t="str">
        <f>IF(COUNTA(病棟!E158)&gt;=1,病棟!E158,"")</f>
        <v/>
      </c>
      <c r="F160" s="422" t="str">
        <f>IF(COUNTA(病棟!F158)&gt;=1,病棟!F158,"")</f>
        <v/>
      </c>
      <c r="G160" s="497" t="str">
        <f>IF(COUNTA(病棟!G158)&gt;=1,病棟!G158,"")</f>
        <v/>
      </c>
      <c r="H160" s="425" t="str">
        <f>IF(COUNTA(病棟!H158)&gt;=1,病棟!H158,"")</f>
        <v/>
      </c>
      <c r="I160" s="426" t="str">
        <f>IF(COUNTA(病棟!I158)&gt;=1,病棟!I158,"")</f>
        <v/>
      </c>
      <c r="J160" s="485" t="str">
        <f>IF(COUNTA(病棟!J158)&gt;=1,病棟!J158,"")</f>
        <v/>
      </c>
      <c r="K160" s="423" t="str">
        <f>IF(COUNTA(病棟!L158)&gt;=1,病棟!L158,"")</f>
        <v/>
      </c>
      <c r="L160" s="430" t="str">
        <f>IF(K160&lt;基本!$D$9,"非常勤","常勤")</f>
        <v>常勤</v>
      </c>
      <c r="M160" s="433">
        <f>IF(L160="非常勤",K160/基本!$D$9,1)</f>
        <v>1</v>
      </c>
      <c r="N160" s="204" t="e">
        <f>IF(DAYS360(P160,メイン!$N$3)&lt;500,"新"," ")</f>
        <v>#VALUE!</v>
      </c>
      <c r="O160" s="293"/>
      <c r="P160" s="483" t="str">
        <f>IF(COUNTA(病棟!K158)&gt;=1,病棟!K158,"")</f>
        <v/>
      </c>
      <c r="R160" s="477">
        <f t="shared" si="45"/>
        <v>0</v>
      </c>
      <c r="S160" s="477">
        <f t="shared" si="46"/>
        <v>0</v>
      </c>
      <c r="T160" s="477">
        <f t="shared" si="47"/>
        <v>0</v>
      </c>
      <c r="U160" s="477">
        <f t="shared" si="48"/>
        <v>0</v>
      </c>
      <c r="V160" s="477">
        <f t="shared" si="49"/>
        <v>0</v>
      </c>
      <c r="W160" s="477">
        <f t="shared" si="50"/>
        <v>0</v>
      </c>
      <c r="X160" s="477">
        <f t="shared" si="51"/>
        <v>0</v>
      </c>
      <c r="Y160" s="477">
        <f t="shared" si="52"/>
        <v>0</v>
      </c>
      <c r="Z160" s="477">
        <f t="shared" si="53"/>
        <v>0</v>
      </c>
      <c r="AA160" s="477">
        <f t="shared" si="54"/>
        <v>0</v>
      </c>
      <c r="AB160" s="477">
        <f t="shared" si="55"/>
        <v>0</v>
      </c>
      <c r="AC160" s="477">
        <f t="shared" si="56"/>
        <v>0</v>
      </c>
      <c r="AD160" s="477">
        <f t="shared" si="57"/>
        <v>0</v>
      </c>
      <c r="AE160" s="477">
        <f t="shared" si="58"/>
        <v>0</v>
      </c>
      <c r="AF160" s="480">
        <f t="shared" si="59"/>
        <v>0</v>
      </c>
      <c r="AH160" s="469" t="str">
        <f t="shared" si="41"/>
        <v/>
      </c>
      <c r="AI160" s="469" t="str">
        <f t="shared" si="40"/>
        <v>助産師常勤</v>
      </c>
      <c r="AJ160" s="469">
        <f t="shared" si="42"/>
        <v>1</v>
      </c>
      <c r="AK160" s="469" t="str">
        <f t="shared" si="43"/>
        <v>助産師</v>
      </c>
      <c r="AL160" s="469" t="str">
        <f t="shared" si="44"/>
        <v>常勤</v>
      </c>
    </row>
    <row r="161" spans="1:38" ht="13.5" customHeight="1">
      <c r="A161" s="423" t="str">
        <f>IF(COUNTA(病棟!A159)&gt;=1,病棟!A159,"")</f>
        <v/>
      </c>
      <c r="B161" s="486" t="str">
        <f>IF(COUNTA(病棟!B159)&gt;=1,病棟!B159,"")</f>
        <v/>
      </c>
      <c r="C161" s="425" t="str">
        <f>IF(COUNTA(病棟!C159)&gt;=1,病棟!C159,"")</f>
        <v/>
      </c>
      <c r="D161" s="422" t="str">
        <f>IF(COUNTA(病棟!D159)&gt;=1,病棟!D159,"")</f>
        <v/>
      </c>
      <c r="E161" s="422" t="str">
        <f>IF(COUNTA(病棟!E159)&gt;=1,病棟!E159,"")</f>
        <v/>
      </c>
      <c r="F161" s="422" t="str">
        <f>IF(COUNTA(病棟!F159)&gt;=1,病棟!F159,"")</f>
        <v/>
      </c>
      <c r="G161" s="497" t="str">
        <f>IF(COUNTA(病棟!G159)&gt;=1,病棟!G159,"")</f>
        <v/>
      </c>
      <c r="H161" s="425" t="str">
        <f>IF(COUNTA(病棟!H159)&gt;=1,病棟!H159,"")</f>
        <v/>
      </c>
      <c r="I161" s="426" t="str">
        <f>IF(COUNTA(病棟!I159)&gt;=1,病棟!I159,"")</f>
        <v/>
      </c>
      <c r="J161" s="485" t="str">
        <f>IF(COUNTA(病棟!J159)&gt;=1,病棟!J159,"")</f>
        <v/>
      </c>
      <c r="K161" s="423" t="str">
        <f>IF(COUNTA(病棟!L159)&gt;=1,病棟!L159,"")</f>
        <v/>
      </c>
      <c r="L161" s="430" t="str">
        <f>IF(K161&lt;基本!$D$9,"非常勤","常勤")</f>
        <v>常勤</v>
      </c>
      <c r="M161" s="433">
        <f>IF(L161="非常勤",K161/基本!$D$9,1)</f>
        <v>1</v>
      </c>
      <c r="N161" s="204" t="e">
        <f>IF(DAYS360(P161,メイン!$N$3)&lt;500,"新"," ")</f>
        <v>#VALUE!</v>
      </c>
      <c r="O161" s="293"/>
      <c r="P161" s="483" t="str">
        <f>IF(COUNTA(病棟!K159)&gt;=1,病棟!K159,"")</f>
        <v/>
      </c>
      <c r="R161" s="477">
        <f t="shared" si="45"/>
        <v>0</v>
      </c>
      <c r="S161" s="477">
        <f t="shared" si="46"/>
        <v>0</v>
      </c>
      <c r="T161" s="477">
        <f t="shared" si="47"/>
        <v>0</v>
      </c>
      <c r="U161" s="477">
        <f t="shared" si="48"/>
        <v>0</v>
      </c>
      <c r="V161" s="477">
        <f t="shared" si="49"/>
        <v>0</v>
      </c>
      <c r="W161" s="477">
        <f t="shared" si="50"/>
        <v>0</v>
      </c>
      <c r="X161" s="477">
        <f t="shared" si="51"/>
        <v>0</v>
      </c>
      <c r="Y161" s="477">
        <f t="shared" si="52"/>
        <v>0</v>
      </c>
      <c r="Z161" s="477">
        <f t="shared" si="53"/>
        <v>0</v>
      </c>
      <c r="AA161" s="477">
        <f t="shared" si="54"/>
        <v>0</v>
      </c>
      <c r="AB161" s="477">
        <f t="shared" si="55"/>
        <v>0</v>
      </c>
      <c r="AC161" s="477">
        <f t="shared" si="56"/>
        <v>0</v>
      </c>
      <c r="AD161" s="477">
        <f t="shared" si="57"/>
        <v>0</v>
      </c>
      <c r="AE161" s="477">
        <f t="shared" si="58"/>
        <v>0</v>
      </c>
      <c r="AF161" s="480">
        <f t="shared" si="59"/>
        <v>0</v>
      </c>
      <c r="AH161" s="469" t="str">
        <f t="shared" si="41"/>
        <v/>
      </c>
      <c r="AI161" s="469" t="str">
        <f t="shared" si="40"/>
        <v>助産師常勤</v>
      </c>
      <c r="AJ161" s="469">
        <f t="shared" si="42"/>
        <v>1</v>
      </c>
      <c r="AK161" s="469" t="str">
        <f t="shared" si="43"/>
        <v>助産師</v>
      </c>
      <c r="AL161" s="469" t="str">
        <f t="shared" si="44"/>
        <v>常勤</v>
      </c>
    </row>
    <row r="162" spans="1:38" ht="13.5" customHeight="1">
      <c r="A162" s="423" t="str">
        <f>IF(COUNTA(病棟!A160)&gt;=1,病棟!A160,"")</f>
        <v/>
      </c>
      <c r="B162" s="486" t="str">
        <f>IF(COUNTA(病棟!B160)&gt;=1,病棟!B160,"")</f>
        <v/>
      </c>
      <c r="C162" s="425" t="str">
        <f>IF(COUNTA(病棟!C160)&gt;=1,病棟!C160,"")</f>
        <v/>
      </c>
      <c r="D162" s="422" t="str">
        <f>IF(COUNTA(病棟!D160)&gt;=1,病棟!D160,"")</f>
        <v/>
      </c>
      <c r="E162" s="422" t="str">
        <f>IF(COUNTA(病棟!E160)&gt;=1,病棟!E160,"")</f>
        <v/>
      </c>
      <c r="F162" s="422" t="str">
        <f>IF(COUNTA(病棟!F160)&gt;=1,病棟!F160,"")</f>
        <v/>
      </c>
      <c r="G162" s="497" t="str">
        <f>IF(COUNTA(病棟!G160)&gt;=1,病棟!G160,"")</f>
        <v/>
      </c>
      <c r="H162" s="425" t="str">
        <f>IF(COUNTA(病棟!H160)&gt;=1,病棟!H160,"")</f>
        <v/>
      </c>
      <c r="I162" s="426" t="str">
        <f>IF(COUNTA(病棟!I160)&gt;=1,病棟!I160,"")</f>
        <v/>
      </c>
      <c r="J162" s="485" t="str">
        <f>IF(COUNTA(病棟!J160)&gt;=1,病棟!J160,"")</f>
        <v/>
      </c>
      <c r="K162" s="423" t="str">
        <f>IF(COUNTA(病棟!L160)&gt;=1,病棟!L160,"")</f>
        <v/>
      </c>
      <c r="L162" s="430" t="str">
        <f>IF(K162&lt;基本!$D$9,"非常勤","常勤")</f>
        <v>常勤</v>
      </c>
      <c r="M162" s="433">
        <f>IF(L162="非常勤",K162/基本!$D$9,1)</f>
        <v>1</v>
      </c>
      <c r="N162" s="204" t="e">
        <f>IF(DAYS360(P162,メイン!$N$3)&lt;500,"新"," ")</f>
        <v>#VALUE!</v>
      </c>
      <c r="O162" s="293"/>
      <c r="P162" s="483" t="str">
        <f>IF(COUNTA(病棟!K160)&gt;=1,病棟!K160,"")</f>
        <v/>
      </c>
      <c r="R162" s="477">
        <f t="shared" si="45"/>
        <v>0</v>
      </c>
      <c r="S162" s="477">
        <f t="shared" si="46"/>
        <v>0</v>
      </c>
      <c r="T162" s="477">
        <f t="shared" si="47"/>
        <v>0</v>
      </c>
      <c r="U162" s="477">
        <f t="shared" si="48"/>
        <v>0</v>
      </c>
      <c r="V162" s="477">
        <f t="shared" si="49"/>
        <v>0</v>
      </c>
      <c r="W162" s="477">
        <f t="shared" si="50"/>
        <v>0</v>
      </c>
      <c r="X162" s="477">
        <f t="shared" si="51"/>
        <v>0</v>
      </c>
      <c r="Y162" s="477">
        <f t="shared" si="52"/>
        <v>0</v>
      </c>
      <c r="Z162" s="477">
        <f t="shared" si="53"/>
        <v>0</v>
      </c>
      <c r="AA162" s="477">
        <f t="shared" si="54"/>
        <v>0</v>
      </c>
      <c r="AB162" s="477">
        <f t="shared" si="55"/>
        <v>0</v>
      </c>
      <c r="AC162" s="477">
        <f t="shared" si="56"/>
        <v>0</v>
      </c>
      <c r="AD162" s="477">
        <f t="shared" si="57"/>
        <v>0</v>
      </c>
      <c r="AE162" s="477">
        <f t="shared" si="58"/>
        <v>0</v>
      </c>
      <c r="AF162" s="480">
        <f t="shared" si="59"/>
        <v>0</v>
      </c>
      <c r="AH162" s="469" t="str">
        <f t="shared" si="41"/>
        <v/>
      </c>
      <c r="AI162" s="469" t="str">
        <f t="shared" si="40"/>
        <v>助産師常勤</v>
      </c>
      <c r="AJ162" s="469">
        <f t="shared" si="42"/>
        <v>1</v>
      </c>
      <c r="AK162" s="469" t="str">
        <f t="shared" si="43"/>
        <v>助産師</v>
      </c>
      <c r="AL162" s="469" t="str">
        <f t="shared" si="44"/>
        <v>常勤</v>
      </c>
    </row>
    <row r="163" spans="1:38" ht="13.5" customHeight="1">
      <c r="A163" s="423" t="str">
        <f>IF(COUNTA(病棟!A161)&gt;=1,病棟!A161,"")</f>
        <v/>
      </c>
      <c r="B163" s="486" t="str">
        <f>IF(COUNTA(病棟!B161)&gt;=1,病棟!B161,"")</f>
        <v/>
      </c>
      <c r="C163" s="425" t="str">
        <f>IF(COUNTA(病棟!C161)&gt;=1,病棟!C161,"")</f>
        <v/>
      </c>
      <c r="D163" s="422" t="str">
        <f>IF(COUNTA(病棟!D161)&gt;=1,病棟!D161,"")</f>
        <v/>
      </c>
      <c r="E163" s="422" t="str">
        <f>IF(COUNTA(病棟!E161)&gt;=1,病棟!E161,"")</f>
        <v/>
      </c>
      <c r="F163" s="422" t="str">
        <f>IF(COUNTA(病棟!F161)&gt;=1,病棟!F161,"")</f>
        <v/>
      </c>
      <c r="G163" s="497" t="str">
        <f>IF(COUNTA(病棟!G161)&gt;=1,病棟!G161,"")</f>
        <v/>
      </c>
      <c r="H163" s="425" t="str">
        <f>IF(COUNTA(病棟!H161)&gt;=1,病棟!H161,"")</f>
        <v/>
      </c>
      <c r="I163" s="426" t="str">
        <f>IF(COUNTA(病棟!I161)&gt;=1,病棟!I161,"")</f>
        <v/>
      </c>
      <c r="J163" s="485" t="str">
        <f>IF(COUNTA(病棟!J161)&gt;=1,病棟!J161,"")</f>
        <v/>
      </c>
      <c r="K163" s="423" t="str">
        <f>IF(COUNTA(病棟!L161)&gt;=1,病棟!L161,"")</f>
        <v/>
      </c>
      <c r="L163" s="430" t="str">
        <f>IF(K163&lt;基本!$D$9,"非常勤","常勤")</f>
        <v>常勤</v>
      </c>
      <c r="M163" s="433">
        <f>IF(L163="非常勤",K163/基本!$D$9,1)</f>
        <v>1</v>
      </c>
      <c r="N163" s="204" t="e">
        <f>IF(DAYS360(P163,メイン!$N$3)&lt;500,"新"," ")</f>
        <v>#VALUE!</v>
      </c>
      <c r="O163" s="293"/>
      <c r="P163" s="483" t="str">
        <f>IF(COUNTA(病棟!K161)&gt;=1,病棟!K161,"")</f>
        <v/>
      </c>
      <c r="R163" s="477">
        <f t="shared" si="45"/>
        <v>0</v>
      </c>
      <c r="S163" s="477">
        <f t="shared" si="46"/>
        <v>0</v>
      </c>
      <c r="T163" s="477">
        <f t="shared" si="47"/>
        <v>0</v>
      </c>
      <c r="U163" s="477">
        <f t="shared" si="48"/>
        <v>0</v>
      </c>
      <c r="V163" s="477">
        <f t="shared" si="49"/>
        <v>0</v>
      </c>
      <c r="W163" s="477">
        <f t="shared" si="50"/>
        <v>0</v>
      </c>
      <c r="X163" s="477">
        <f t="shared" si="51"/>
        <v>0</v>
      </c>
      <c r="Y163" s="477">
        <f t="shared" si="52"/>
        <v>0</v>
      </c>
      <c r="Z163" s="477">
        <f t="shared" si="53"/>
        <v>0</v>
      </c>
      <c r="AA163" s="477">
        <f t="shared" si="54"/>
        <v>0</v>
      </c>
      <c r="AB163" s="477">
        <f t="shared" si="55"/>
        <v>0</v>
      </c>
      <c r="AC163" s="477">
        <f t="shared" si="56"/>
        <v>0</v>
      </c>
      <c r="AD163" s="477">
        <f t="shared" si="57"/>
        <v>0</v>
      </c>
      <c r="AE163" s="477">
        <f t="shared" si="58"/>
        <v>0</v>
      </c>
      <c r="AF163" s="480">
        <f t="shared" si="59"/>
        <v>0</v>
      </c>
      <c r="AH163" s="469" t="str">
        <f t="shared" si="41"/>
        <v/>
      </c>
      <c r="AI163" s="469" t="str">
        <f t="shared" si="40"/>
        <v>助産師常勤</v>
      </c>
      <c r="AJ163" s="469">
        <f t="shared" si="42"/>
        <v>1</v>
      </c>
      <c r="AK163" s="469" t="str">
        <f t="shared" si="43"/>
        <v>助産師</v>
      </c>
      <c r="AL163" s="469" t="str">
        <f t="shared" si="44"/>
        <v>常勤</v>
      </c>
    </row>
    <row r="164" spans="1:38" ht="13.5" customHeight="1">
      <c r="A164" s="423" t="str">
        <f>IF(COUNTA(病棟!A162)&gt;=1,病棟!A162,"")</f>
        <v/>
      </c>
      <c r="B164" s="486" t="str">
        <f>IF(COUNTA(病棟!B162)&gt;=1,病棟!B162,"")</f>
        <v/>
      </c>
      <c r="C164" s="425" t="str">
        <f>IF(COUNTA(病棟!C162)&gt;=1,病棟!C162,"")</f>
        <v/>
      </c>
      <c r="D164" s="422" t="str">
        <f>IF(COUNTA(病棟!D162)&gt;=1,病棟!D162,"")</f>
        <v/>
      </c>
      <c r="E164" s="422" t="str">
        <f>IF(COUNTA(病棟!E162)&gt;=1,病棟!E162,"")</f>
        <v/>
      </c>
      <c r="F164" s="422" t="str">
        <f>IF(COUNTA(病棟!F162)&gt;=1,病棟!F162,"")</f>
        <v/>
      </c>
      <c r="G164" s="497" t="str">
        <f>IF(COUNTA(病棟!G162)&gt;=1,病棟!G162,"")</f>
        <v/>
      </c>
      <c r="H164" s="425" t="str">
        <f>IF(COUNTA(病棟!H162)&gt;=1,病棟!H162,"")</f>
        <v/>
      </c>
      <c r="I164" s="426" t="str">
        <f>IF(COUNTA(病棟!I162)&gt;=1,病棟!I162,"")</f>
        <v/>
      </c>
      <c r="J164" s="485" t="str">
        <f>IF(COUNTA(病棟!J162)&gt;=1,病棟!J162,"")</f>
        <v/>
      </c>
      <c r="K164" s="423" t="str">
        <f>IF(COUNTA(病棟!L162)&gt;=1,病棟!L162,"")</f>
        <v/>
      </c>
      <c r="L164" s="430" t="str">
        <f>IF(K164&lt;基本!$D$9,"非常勤","常勤")</f>
        <v>常勤</v>
      </c>
      <c r="M164" s="433">
        <f>IF(L164="非常勤",K164/基本!$D$9,1)</f>
        <v>1</v>
      </c>
      <c r="N164" s="204" t="e">
        <f>IF(DAYS360(P164,メイン!$N$3)&lt;500,"新"," ")</f>
        <v>#VALUE!</v>
      </c>
      <c r="O164" s="293"/>
      <c r="P164" s="483" t="str">
        <f>IF(COUNTA(病棟!K162)&gt;=1,病棟!K162,"")</f>
        <v/>
      </c>
      <c r="R164" s="477">
        <f t="shared" si="45"/>
        <v>0</v>
      </c>
      <c r="S164" s="477">
        <f t="shared" si="46"/>
        <v>0</v>
      </c>
      <c r="T164" s="477">
        <f t="shared" si="47"/>
        <v>0</v>
      </c>
      <c r="U164" s="477">
        <f t="shared" si="48"/>
        <v>0</v>
      </c>
      <c r="V164" s="477">
        <f t="shared" si="49"/>
        <v>0</v>
      </c>
      <c r="W164" s="477">
        <f t="shared" si="50"/>
        <v>0</v>
      </c>
      <c r="X164" s="477">
        <f t="shared" si="51"/>
        <v>0</v>
      </c>
      <c r="Y164" s="477">
        <f t="shared" si="52"/>
        <v>0</v>
      </c>
      <c r="Z164" s="477">
        <f t="shared" si="53"/>
        <v>0</v>
      </c>
      <c r="AA164" s="477">
        <f t="shared" si="54"/>
        <v>0</v>
      </c>
      <c r="AB164" s="477">
        <f t="shared" si="55"/>
        <v>0</v>
      </c>
      <c r="AC164" s="477">
        <f t="shared" si="56"/>
        <v>0</v>
      </c>
      <c r="AD164" s="477">
        <f t="shared" si="57"/>
        <v>0</v>
      </c>
      <c r="AE164" s="477">
        <f t="shared" si="58"/>
        <v>0</v>
      </c>
      <c r="AF164" s="480">
        <f t="shared" si="59"/>
        <v>0</v>
      </c>
      <c r="AH164" s="469" t="str">
        <f t="shared" si="41"/>
        <v/>
      </c>
      <c r="AI164" s="469" t="str">
        <f t="shared" si="40"/>
        <v>助産師常勤</v>
      </c>
      <c r="AJ164" s="469">
        <f t="shared" si="42"/>
        <v>1</v>
      </c>
      <c r="AK164" s="469" t="str">
        <f t="shared" si="43"/>
        <v>助産師</v>
      </c>
      <c r="AL164" s="469" t="str">
        <f t="shared" si="44"/>
        <v>常勤</v>
      </c>
    </row>
    <row r="165" spans="1:38" ht="13.5" customHeight="1">
      <c r="A165" s="423" t="str">
        <f>IF(COUNTA(病棟!A163)&gt;=1,病棟!A163,"")</f>
        <v/>
      </c>
      <c r="B165" s="486" t="str">
        <f>IF(COUNTA(病棟!B163)&gt;=1,病棟!B163,"")</f>
        <v/>
      </c>
      <c r="C165" s="425" t="str">
        <f>IF(COUNTA(病棟!C163)&gt;=1,病棟!C163,"")</f>
        <v/>
      </c>
      <c r="D165" s="422" t="str">
        <f>IF(COUNTA(病棟!D163)&gt;=1,病棟!D163,"")</f>
        <v/>
      </c>
      <c r="E165" s="422" t="str">
        <f>IF(COUNTA(病棟!E163)&gt;=1,病棟!E163,"")</f>
        <v/>
      </c>
      <c r="F165" s="422" t="str">
        <f>IF(COUNTA(病棟!F163)&gt;=1,病棟!F163,"")</f>
        <v/>
      </c>
      <c r="G165" s="497" t="str">
        <f>IF(COUNTA(病棟!G163)&gt;=1,病棟!G163,"")</f>
        <v/>
      </c>
      <c r="H165" s="425" t="str">
        <f>IF(COUNTA(病棟!H163)&gt;=1,病棟!H163,"")</f>
        <v/>
      </c>
      <c r="I165" s="426" t="str">
        <f>IF(COUNTA(病棟!I163)&gt;=1,病棟!I163,"")</f>
        <v/>
      </c>
      <c r="J165" s="485" t="str">
        <f>IF(COUNTA(病棟!J163)&gt;=1,病棟!J163,"")</f>
        <v/>
      </c>
      <c r="K165" s="423" t="str">
        <f>IF(COUNTA(病棟!L163)&gt;=1,病棟!L163,"")</f>
        <v/>
      </c>
      <c r="L165" s="430" t="str">
        <f>IF(K165&lt;基本!$D$9,"非常勤","常勤")</f>
        <v>常勤</v>
      </c>
      <c r="M165" s="433">
        <f>IF(L165="非常勤",K165/基本!$D$9,1)</f>
        <v>1</v>
      </c>
      <c r="N165" s="204" t="e">
        <f>IF(DAYS360(P165,メイン!$N$3)&lt;500,"新"," ")</f>
        <v>#VALUE!</v>
      </c>
      <c r="O165" s="293"/>
      <c r="P165" s="483" t="str">
        <f>IF(COUNTA(病棟!K163)&gt;=1,病棟!K163,"")</f>
        <v/>
      </c>
      <c r="R165" s="477">
        <f t="shared" si="45"/>
        <v>0</v>
      </c>
      <c r="S165" s="477">
        <f t="shared" si="46"/>
        <v>0</v>
      </c>
      <c r="T165" s="477">
        <f t="shared" si="47"/>
        <v>0</v>
      </c>
      <c r="U165" s="477">
        <f t="shared" si="48"/>
        <v>0</v>
      </c>
      <c r="V165" s="477">
        <f t="shared" si="49"/>
        <v>0</v>
      </c>
      <c r="W165" s="477">
        <f t="shared" si="50"/>
        <v>0</v>
      </c>
      <c r="X165" s="477">
        <f t="shared" si="51"/>
        <v>0</v>
      </c>
      <c r="Y165" s="477">
        <f t="shared" si="52"/>
        <v>0</v>
      </c>
      <c r="Z165" s="477">
        <f t="shared" si="53"/>
        <v>0</v>
      </c>
      <c r="AA165" s="477">
        <f t="shared" si="54"/>
        <v>0</v>
      </c>
      <c r="AB165" s="477">
        <f t="shared" si="55"/>
        <v>0</v>
      </c>
      <c r="AC165" s="477">
        <f t="shared" si="56"/>
        <v>0</v>
      </c>
      <c r="AD165" s="477">
        <f t="shared" si="57"/>
        <v>0</v>
      </c>
      <c r="AE165" s="477">
        <f t="shared" si="58"/>
        <v>0</v>
      </c>
      <c r="AF165" s="480">
        <f t="shared" si="59"/>
        <v>0</v>
      </c>
      <c r="AH165" s="469" t="str">
        <f t="shared" si="41"/>
        <v/>
      </c>
      <c r="AI165" s="469" t="str">
        <f t="shared" ref="AI165:AI228" si="60">CONCATENATE(AK165,AL165)</f>
        <v>助産師常勤</v>
      </c>
      <c r="AJ165" s="469">
        <f t="shared" si="42"/>
        <v>1</v>
      </c>
      <c r="AK165" s="469" t="str">
        <f t="shared" si="43"/>
        <v>助産師</v>
      </c>
      <c r="AL165" s="469" t="str">
        <f t="shared" si="44"/>
        <v>常勤</v>
      </c>
    </row>
    <row r="166" spans="1:38" ht="13.5" customHeight="1">
      <c r="A166" s="423" t="str">
        <f>IF(COUNTA(病棟!A164)&gt;=1,病棟!A164,"")</f>
        <v/>
      </c>
      <c r="B166" s="486" t="str">
        <f>IF(COUNTA(病棟!B164)&gt;=1,病棟!B164,"")</f>
        <v/>
      </c>
      <c r="C166" s="425" t="str">
        <f>IF(COUNTA(病棟!C164)&gt;=1,病棟!C164,"")</f>
        <v/>
      </c>
      <c r="D166" s="422" t="str">
        <f>IF(COUNTA(病棟!D164)&gt;=1,病棟!D164,"")</f>
        <v/>
      </c>
      <c r="E166" s="422" t="str">
        <f>IF(COUNTA(病棟!E164)&gt;=1,病棟!E164,"")</f>
        <v/>
      </c>
      <c r="F166" s="422" t="str">
        <f>IF(COUNTA(病棟!F164)&gt;=1,病棟!F164,"")</f>
        <v/>
      </c>
      <c r="G166" s="497" t="str">
        <f>IF(COUNTA(病棟!G164)&gt;=1,病棟!G164,"")</f>
        <v/>
      </c>
      <c r="H166" s="425" t="str">
        <f>IF(COUNTA(病棟!H164)&gt;=1,病棟!H164,"")</f>
        <v/>
      </c>
      <c r="I166" s="426" t="str">
        <f>IF(COUNTA(病棟!I164)&gt;=1,病棟!I164,"")</f>
        <v/>
      </c>
      <c r="J166" s="485" t="str">
        <f>IF(COUNTA(病棟!J164)&gt;=1,病棟!J164,"")</f>
        <v/>
      </c>
      <c r="K166" s="423" t="str">
        <f>IF(COUNTA(病棟!L164)&gt;=1,病棟!L164,"")</f>
        <v/>
      </c>
      <c r="L166" s="430" t="str">
        <f>IF(K166&lt;基本!$D$9,"非常勤","常勤")</f>
        <v>常勤</v>
      </c>
      <c r="M166" s="433">
        <f>IF(L166="非常勤",K166/基本!$D$9,1)</f>
        <v>1</v>
      </c>
      <c r="N166" s="204" t="e">
        <f>IF(DAYS360(P166,メイン!$N$3)&lt;500,"新"," ")</f>
        <v>#VALUE!</v>
      </c>
      <c r="O166" s="293"/>
      <c r="P166" s="483" t="str">
        <f>IF(COUNTA(病棟!K164)&gt;=1,病棟!K164,"")</f>
        <v/>
      </c>
      <c r="R166" s="477">
        <f t="shared" si="45"/>
        <v>0</v>
      </c>
      <c r="S166" s="477">
        <f t="shared" si="46"/>
        <v>0</v>
      </c>
      <c r="T166" s="477">
        <f t="shared" si="47"/>
        <v>0</v>
      </c>
      <c r="U166" s="477">
        <f t="shared" si="48"/>
        <v>0</v>
      </c>
      <c r="V166" s="477">
        <f t="shared" si="49"/>
        <v>0</v>
      </c>
      <c r="W166" s="477">
        <f t="shared" si="50"/>
        <v>0</v>
      </c>
      <c r="X166" s="477">
        <f t="shared" si="51"/>
        <v>0</v>
      </c>
      <c r="Y166" s="477">
        <f t="shared" si="52"/>
        <v>0</v>
      </c>
      <c r="Z166" s="477">
        <f t="shared" si="53"/>
        <v>0</v>
      </c>
      <c r="AA166" s="477">
        <f t="shared" si="54"/>
        <v>0</v>
      </c>
      <c r="AB166" s="477">
        <f t="shared" si="55"/>
        <v>0</v>
      </c>
      <c r="AC166" s="477">
        <f t="shared" si="56"/>
        <v>0</v>
      </c>
      <c r="AD166" s="477">
        <f t="shared" si="57"/>
        <v>0</v>
      </c>
      <c r="AE166" s="477">
        <f t="shared" si="58"/>
        <v>0</v>
      </c>
      <c r="AF166" s="480">
        <f t="shared" si="59"/>
        <v>0</v>
      </c>
      <c r="AH166" s="469" t="str">
        <f t="shared" si="41"/>
        <v/>
      </c>
      <c r="AI166" s="469" t="str">
        <f t="shared" si="60"/>
        <v>助産師常勤</v>
      </c>
      <c r="AJ166" s="469">
        <f t="shared" si="42"/>
        <v>1</v>
      </c>
      <c r="AK166" s="469" t="str">
        <f t="shared" si="43"/>
        <v>助産師</v>
      </c>
      <c r="AL166" s="469" t="str">
        <f t="shared" si="44"/>
        <v>常勤</v>
      </c>
    </row>
    <row r="167" spans="1:38" ht="13.5" customHeight="1">
      <c r="A167" s="423" t="str">
        <f>IF(COUNTA(病棟!A165)&gt;=1,病棟!A165,"")</f>
        <v/>
      </c>
      <c r="B167" s="486" t="str">
        <f>IF(COUNTA(病棟!B165)&gt;=1,病棟!B165,"")</f>
        <v/>
      </c>
      <c r="C167" s="425" t="str">
        <f>IF(COUNTA(病棟!C165)&gt;=1,病棟!C165,"")</f>
        <v/>
      </c>
      <c r="D167" s="422" t="str">
        <f>IF(COUNTA(病棟!D165)&gt;=1,病棟!D165,"")</f>
        <v/>
      </c>
      <c r="E167" s="422" t="str">
        <f>IF(COUNTA(病棟!E165)&gt;=1,病棟!E165,"")</f>
        <v/>
      </c>
      <c r="F167" s="422" t="str">
        <f>IF(COUNTA(病棟!F165)&gt;=1,病棟!F165,"")</f>
        <v/>
      </c>
      <c r="G167" s="497" t="str">
        <f>IF(COUNTA(病棟!G165)&gt;=1,病棟!G165,"")</f>
        <v/>
      </c>
      <c r="H167" s="425" t="str">
        <f>IF(COUNTA(病棟!H165)&gt;=1,病棟!H165,"")</f>
        <v/>
      </c>
      <c r="I167" s="426" t="str">
        <f>IF(COUNTA(病棟!I165)&gt;=1,病棟!I165,"")</f>
        <v/>
      </c>
      <c r="J167" s="485" t="str">
        <f>IF(COUNTA(病棟!J165)&gt;=1,病棟!J165,"")</f>
        <v/>
      </c>
      <c r="K167" s="423" t="str">
        <f>IF(COUNTA(病棟!L165)&gt;=1,病棟!L165,"")</f>
        <v/>
      </c>
      <c r="L167" s="430" t="str">
        <f>IF(K167&lt;基本!$D$9,"非常勤","常勤")</f>
        <v>常勤</v>
      </c>
      <c r="M167" s="433">
        <f>IF(L167="非常勤",K167/基本!$D$9,1)</f>
        <v>1</v>
      </c>
      <c r="N167" s="204" t="e">
        <f>IF(DAYS360(P167,メイン!$N$3)&lt;500,"新"," ")</f>
        <v>#VALUE!</v>
      </c>
      <c r="O167" s="293"/>
      <c r="P167" s="483" t="str">
        <f>IF(COUNTA(病棟!K165)&gt;=1,病棟!K165,"")</f>
        <v/>
      </c>
      <c r="R167" s="477">
        <f t="shared" si="45"/>
        <v>0</v>
      </c>
      <c r="S167" s="477">
        <f t="shared" si="46"/>
        <v>0</v>
      </c>
      <c r="T167" s="477">
        <f t="shared" si="47"/>
        <v>0</v>
      </c>
      <c r="U167" s="477">
        <f t="shared" si="48"/>
        <v>0</v>
      </c>
      <c r="V167" s="477">
        <f t="shared" si="49"/>
        <v>0</v>
      </c>
      <c r="W167" s="477">
        <f t="shared" si="50"/>
        <v>0</v>
      </c>
      <c r="X167" s="477">
        <f t="shared" si="51"/>
        <v>0</v>
      </c>
      <c r="Y167" s="477">
        <f t="shared" si="52"/>
        <v>0</v>
      </c>
      <c r="Z167" s="477">
        <f t="shared" si="53"/>
        <v>0</v>
      </c>
      <c r="AA167" s="477">
        <f t="shared" si="54"/>
        <v>0</v>
      </c>
      <c r="AB167" s="477">
        <f t="shared" si="55"/>
        <v>0</v>
      </c>
      <c r="AC167" s="477">
        <f t="shared" si="56"/>
        <v>0</v>
      </c>
      <c r="AD167" s="477">
        <f t="shared" si="57"/>
        <v>0</v>
      </c>
      <c r="AE167" s="477">
        <f t="shared" si="58"/>
        <v>0</v>
      </c>
      <c r="AF167" s="480">
        <f t="shared" si="59"/>
        <v>0</v>
      </c>
      <c r="AH167" s="469" t="str">
        <f t="shared" si="41"/>
        <v/>
      </c>
      <c r="AI167" s="469" t="str">
        <f t="shared" si="60"/>
        <v>助産師常勤</v>
      </c>
      <c r="AJ167" s="469">
        <f t="shared" si="42"/>
        <v>1</v>
      </c>
      <c r="AK167" s="469" t="str">
        <f t="shared" si="43"/>
        <v>助産師</v>
      </c>
      <c r="AL167" s="469" t="str">
        <f t="shared" si="44"/>
        <v>常勤</v>
      </c>
    </row>
    <row r="168" spans="1:38" ht="13.5" customHeight="1">
      <c r="A168" s="423" t="str">
        <f>IF(COUNTA(病棟!A166)&gt;=1,病棟!A166,"")</f>
        <v/>
      </c>
      <c r="B168" s="486" t="str">
        <f>IF(COUNTA(病棟!B166)&gt;=1,病棟!B166,"")</f>
        <v/>
      </c>
      <c r="C168" s="425" t="str">
        <f>IF(COUNTA(病棟!C166)&gt;=1,病棟!C166,"")</f>
        <v/>
      </c>
      <c r="D168" s="422" t="str">
        <f>IF(COUNTA(病棟!D166)&gt;=1,病棟!D166,"")</f>
        <v/>
      </c>
      <c r="E168" s="422" t="str">
        <f>IF(COUNTA(病棟!E166)&gt;=1,病棟!E166,"")</f>
        <v/>
      </c>
      <c r="F168" s="422" t="str">
        <f>IF(COUNTA(病棟!F166)&gt;=1,病棟!F166,"")</f>
        <v/>
      </c>
      <c r="G168" s="497" t="str">
        <f>IF(COUNTA(病棟!G166)&gt;=1,病棟!G166,"")</f>
        <v/>
      </c>
      <c r="H168" s="425" t="str">
        <f>IF(COUNTA(病棟!H166)&gt;=1,病棟!H166,"")</f>
        <v/>
      </c>
      <c r="I168" s="426" t="str">
        <f>IF(COUNTA(病棟!I166)&gt;=1,病棟!I166,"")</f>
        <v/>
      </c>
      <c r="J168" s="485" t="str">
        <f>IF(COUNTA(病棟!J166)&gt;=1,病棟!J166,"")</f>
        <v/>
      </c>
      <c r="K168" s="423" t="str">
        <f>IF(COUNTA(病棟!L166)&gt;=1,病棟!L166,"")</f>
        <v/>
      </c>
      <c r="L168" s="430" t="str">
        <f>IF(K168&lt;基本!$D$9,"非常勤","常勤")</f>
        <v>常勤</v>
      </c>
      <c r="M168" s="433">
        <f>IF(L168="非常勤",K168/基本!$D$9,1)</f>
        <v>1</v>
      </c>
      <c r="N168" s="204" t="e">
        <f>IF(DAYS360(P168,メイン!$N$3)&lt;500,"新"," ")</f>
        <v>#VALUE!</v>
      </c>
      <c r="O168" s="293"/>
      <c r="P168" s="483" t="str">
        <f>IF(COUNTA(病棟!K166)&gt;=1,病棟!K166,"")</f>
        <v/>
      </c>
      <c r="R168" s="477">
        <f t="shared" si="45"/>
        <v>0</v>
      </c>
      <c r="S168" s="477">
        <f t="shared" si="46"/>
        <v>0</v>
      </c>
      <c r="T168" s="477">
        <f t="shared" si="47"/>
        <v>0</v>
      </c>
      <c r="U168" s="477">
        <f t="shared" si="48"/>
        <v>0</v>
      </c>
      <c r="V168" s="477">
        <f t="shared" si="49"/>
        <v>0</v>
      </c>
      <c r="W168" s="477">
        <f t="shared" si="50"/>
        <v>0</v>
      </c>
      <c r="X168" s="477">
        <f t="shared" si="51"/>
        <v>0</v>
      </c>
      <c r="Y168" s="477">
        <f t="shared" si="52"/>
        <v>0</v>
      </c>
      <c r="Z168" s="477">
        <f t="shared" si="53"/>
        <v>0</v>
      </c>
      <c r="AA168" s="477">
        <f t="shared" si="54"/>
        <v>0</v>
      </c>
      <c r="AB168" s="477">
        <f t="shared" si="55"/>
        <v>0</v>
      </c>
      <c r="AC168" s="477">
        <f t="shared" si="56"/>
        <v>0</v>
      </c>
      <c r="AD168" s="477">
        <f t="shared" si="57"/>
        <v>0</v>
      </c>
      <c r="AE168" s="477">
        <f t="shared" si="58"/>
        <v>0</v>
      </c>
      <c r="AF168" s="480">
        <f t="shared" si="59"/>
        <v>0</v>
      </c>
      <c r="AH168" s="469" t="str">
        <f t="shared" si="41"/>
        <v/>
      </c>
      <c r="AI168" s="469" t="str">
        <f t="shared" si="60"/>
        <v>助産師常勤</v>
      </c>
      <c r="AJ168" s="469">
        <f t="shared" si="42"/>
        <v>1</v>
      </c>
      <c r="AK168" s="469" t="str">
        <f t="shared" si="43"/>
        <v>助産師</v>
      </c>
      <c r="AL168" s="469" t="str">
        <f t="shared" si="44"/>
        <v>常勤</v>
      </c>
    </row>
    <row r="169" spans="1:38" ht="13.5" customHeight="1">
      <c r="A169" s="423" t="str">
        <f>IF(COUNTA(病棟!A167)&gt;=1,病棟!A167,"")</f>
        <v/>
      </c>
      <c r="B169" s="486" t="str">
        <f>IF(COUNTA(病棟!B167)&gt;=1,病棟!B167,"")</f>
        <v/>
      </c>
      <c r="C169" s="425" t="str">
        <f>IF(COUNTA(病棟!C167)&gt;=1,病棟!C167,"")</f>
        <v/>
      </c>
      <c r="D169" s="422" t="str">
        <f>IF(COUNTA(病棟!D167)&gt;=1,病棟!D167,"")</f>
        <v/>
      </c>
      <c r="E169" s="422" t="str">
        <f>IF(COUNTA(病棟!E167)&gt;=1,病棟!E167,"")</f>
        <v/>
      </c>
      <c r="F169" s="422" t="str">
        <f>IF(COUNTA(病棟!F167)&gt;=1,病棟!F167,"")</f>
        <v/>
      </c>
      <c r="G169" s="497" t="str">
        <f>IF(COUNTA(病棟!G167)&gt;=1,病棟!G167,"")</f>
        <v/>
      </c>
      <c r="H169" s="425" t="str">
        <f>IF(COUNTA(病棟!H167)&gt;=1,病棟!H167,"")</f>
        <v/>
      </c>
      <c r="I169" s="426" t="str">
        <f>IF(COUNTA(病棟!I167)&gt;=1,病棟!I167,"")</f>
        <v/>
      </c>
      <c r="J169" s="485" t="str">
        <f>IF(COUNTA(病棟!J167)&gt;=1,病棟!J167,"")</f>
        <v/>
      </c>
      <c r="K169" s="423" t="str">
        <f>IF(COUNTA(病棟!L167)&gt;=1,病棟!L167,"")</f>
        <v/>
      </c>
      <c r="L169" s="430" t="str">
        <f>IF(K169&lt;基本!$D$9,"非常勤","常勤")</f>
        <v>常勤</v>
      </c>
      <c r="M169" s="433">
        <f>IF(L169="非常勤",K169/基本!$D$9,1)</f>
        <v>1</v>
      </c>
      <c r="N169" s="204" t="e">
        <f>IF(DAYS360(P169,メイン!$N$3)&lt;500,"新"," ")</f>
        <v>#VALUE!</v>
      </c>
      <c r="O169" s="293"/>
      <c r="P169" s="483" t="str">
        <f>IF(COUNTA(病棟!K167)&gt;=1,病棟!K167,"")</f>
        <v/>
      </c>
      <c r="R169" s="477">
        <f t="shared" si="45"/>
        <v>0</v>
      </c>
      <c r="S169" s="477">
        <f t="shared" si="46"/>
        <v>0</v>
      </c>
      <c r="T169" s="477">
        <f t="shared" si="47"/>
        <v>0</v>
      </c>
      <c r="U169" s="477">
        <f t="shared" si="48"/>
        <v>0</v>
      </c>
      <c r="V169" s="477">
        <f t="shared" si="49"/>
        <v>0</v>
      </c>
      <c r="W169" s="477">
        <f t="shared" si="50"/>
        <v>0</v>
      </c>
      <c r="X169" s="477">
        <f t="shared" si="51"/>
        <v>0</v>
      </c>
      <c r="Y169" s="477">
        <f t="shared" si="52"/>
        <v>0</v>
      </c>
      <c r="Z169" s="477">
        <f t="shared" si="53"/>
        <v>0</v>
      </c>
      <c r="AA169" s="477">
        <f t="shared" si="54"/>
        <v>0</v>
      </c>
      <c r="AB169" s="477">
        <f t="shared" si="55"/>
        <v>0</v>
      </c>
      <c r="AC169" s="477">
        <f t="shared" si="56"/>
        <v>0</v>
      </c>
      <c r="AD169" s="477">
        <f t="shared" si="57"/>
        <v>0</v>
      </c>
      <c r="AE169" s="477">
        <f t="shared" si="58"/>
        <v>0</v>
      </c>
      <c r="AF169" s="480">
        <f t="shared" si="59"/>
        <v>0</v>
      </c>
      <c r="AH169" s="469" t="str">
        <f t="shared" si="41"/>
        <v/>
      </c>
      <c r="AI169" s="469" t="str">
        <f t="shared" si="60"/>
        <v>助産師常勤</v>
      </c>
      <c r="AJ169" s="469">
        <f t="shared" si="42"/>
        <v>1</v>
      </c>
      <c r="AK169" s="469" t="str">
        <f t="shared" si="43"/>
        <v>助産師</v>
      </c>
      <c r="AL169" s="469" t="str">
        <f t="shared" si="44"/>
        <v>常勤</v>
      </c>
    </row>
    <row r="170" spans="1:38" ht="13.5" customHeight="1">
      <c r="A170" s="423" t="str">
        <f>IF(COUNTA(病棟!A168)&gt;=1,病棟!A168,"")</f>
        <v/>
      </c>
      <c r="B170" s="486" t="str">
        <f>IF(COUNTA(病棟!B168)&gt;=1,病棟!B168,"")</f>
        <v/>
      </c>
      <c r="C170" s="425" t="str">
        <f>IF(COUNTA(病棟!C168)&gt;=1,病棟!C168,"")</f>
        <v/>
      </c>
      <c r="D170" s="422" t="str">
        <f>IF(COUNTA(病棟!D168)&gt;=1,病棟!D168,"")</f>
        <v/>
      </c>
      <c r="E170" s="422" t="str">
        <f>IF(COUNTA(病棟!E168)&gt;=1,病棟!E168,"")</f>
        <v/>
      </c>
      <c r="F170" s="422" t="str">
        <f>IF(COUNTA(病棟!F168)&gt;=1,病棟!F168,"")</f>
        <v/>
      </c>
      <c r="G170" s="497" t="str">
        <f>IF(COUNTA(病棟!G168)&gt;=1,病棟!G168,"")</f>
        <v/>
      </c>
      <c r="H170" s="425" t="str">
        <f>IF(COUNTA(病棟!H168)&gt;=1,病棟!H168,"")</f>
        <v/>
      </c>
      <c r="I170" s="426" t="str">
        <f>IF(COUNTA(病棟!I168)&gt;=1,病棟!I168,"")</f>
        <v/>
      </c>
      <c r="J170" s="485" t="str">
        <f>IF(COUNTA(病棟!J168)&gt;=1,病棟!J168,"")</f>
        <v/>
      </c>
      <c r="K170" s="423" t="str">
        <f>IF(COUNTA(病棟!L168)&gt;=1,病棟!L168,"")</f>
        <v/>
      </c>
      <c r="L170" s="430" t="str">
        <f>IF(K170&lt;基本!$D$9,"非常勤","常勤")</f>
        <v>常勤</v>
      </c>
      <c r="M170" s="433">
        <f>IF(L170="非常勤",K170/基本!$D$9,1)</f>
        <v>1</v>
      </c>
      <c r="N170" s="204" t="e">
        <f>IF(DAYS360(P170,メイン!$N$3)&lt;500,"新"," ")</f>
        <v>#VALUE!</v>
      </c>
      <c r="O170" s="293"/>
      <c r="P170" s="483" t="str">
        <f>IF(COUNTA(病棟!K168)&gt;=1,病棟!K168,"")</f>
        <v/>
      </c>
      <c r="R170" s="477">
        <f t="shared" si="45"/>
        <v>0</v>
      </c>
      <c r="S170" s="477">
        <f t="shared" si="46"/>
        <v>0</v>
      </c>
      <c r="T170" s="477">
        <f t="shared" si="47"/>
        <v>0</v>
      </c>
      <c r="U170" s="477">
        <f t="shared" si="48"/>
        <v>0</v>
      </c>
      <c r="V170" s="477">
        <f t="shared" si="49"/>
        <v>0</v>
      </c>
      <c r="W170" s="477">
        <f t="shared" si="50"/>
        <v>0</v>
      </c>
      <c r="X170" s="477">
        <f t="shared" si="51"/>
        <v>0</v>
      </c>
      <c r="Y170" s="477">
        <f t="shared" si="52"/>
        <v>0</v>
      </c>
      <c r="Z170" s="477">
        <f t="shared" si="53"/>
        <v>0</v>
      </c>
      <c r="AA170" s="477">
        <f t="shared" si="54"/>
        <v>0</v>
      </c>
      <c r="AB170" s="477">
        <f t="shared" si="55"/>
        <v>0</v>
      </c>
      <c r="AC170" s="477">
        <f t="shared" si="56"/>
        <v>0</v>
      </c>
      <c r="AD170" s="477">
        <f t="shared" si="57"/>
        <v>0</v>
      </c>
      <c r="AE170" s="477">
        <f t="shared" si="58"/>
        <v>0</v>
      </c>
      <c r="AF170" s="480">
        <f t="shared" si="59"/>
        <v>0</v>
      </c>
      <c r="AH170" s="469" t="str">
        <f t="shared" si="41"/>
        <v/>
      </c>
      <c r="AI170" s="469" t="str">
        <f t="shared" si="60"/>
        <v>助産師常勤</v>
      </c>
      <c r="AJ170" s="469">
        <f t="shared" si="42"/>
        <v>1</v>
      </c>
      <c r="AK170" s="469" t="str">
        <f t="shared" si="43"/>
        <v>助産師</v>
      </c>
      <c r="AL170" s="469" t="str">
        <f t="shared" si="44"/>
        <v>常勤</v>
      </c>
    </row>
    <row r="171" spans="1:38" ht="13.5" customHeight="1">
      <c r="A171" s="423" t="str">
        <f>IF(COUNTA(病棟!A169)&gt;=1,病棟!A169,"")</f>
        <v/>
      </c>
      <c r="B171" s="486" t="str">
        <f>IF(COUNTA(病棟!B169)&gt;=1,病棟!B169,"")</f>
        <v/>
      </c>
      <c r="C171" s="425" t="str">
        <f>IF(COUNTA(病棟!C169)&gt;=1,病棟!C169,"")</f>
        <v/>
      </c>
      <c r="D171" s="422" t="str">
        <f>IF(COUNTA(病棟!D169)&gt;=1,病棟!D169,"")</f>
        <v/>
      </c>
      <c r="E171" s="422" t="str">
        <f>IF(COUNTA(病棟!E169)&gt;=1,病棟!E169,"")</f>
        <v/>
      </c>
      <c r="F171" s="422" t="str">
        <f>IF(COUNTA(病棟!F169)&gt;=1,病棟!F169,"")</f>
        <v/>
      </c>
      <c r="G171" s="497" t="str">
        <f>IF(COUNTA(病棟!G169)&gt;=1,病棟!G169,"")</f>
        <v/>
      </c>
      <c r="H171" s="425" t="str">
        <f>IF(COUNTA(病棟!H169)&gt;=1,病棟!H169,"")</f>
        <v/>
      </c>
      <c r="I171" s="426" t="str">
        <f>IF(COUNTA(病棟!I169)&gt;=1,病棟!I169,"")</f>
        <v/>
      </c>
      <c r="J171" s="485" t="str">
        <f>IF(COUNTA(病棟!J169)&gt;=1,病棟!J169,"")</f>
        <v/>
      </c>
      <c r="K171" s="423" t="str">
        <f>IF(COUNTA(病棟!L169)&gt;=1,病棟!L169,"")</f>
        <v/>
      </c>
      <c r="L171" s="430" t="str">
        <f>IF(K171&lt;基本!$D$9,"非常勤","常勤")</f>
        <v>常勤</v>
      </c>
      <c r="M171" s="433">
        <f>IF(L171="非常勤",K171/基本!$D$9,1)</f>
        <v>1</v>
      </c>
      <c r="N171" s="204" t="e">
        <f>IF(DAYS360(P171,メイン!$N$3)&lt;500,"新"," ")</f>
        <v>#VALUE!</v>
      </c>
      <c r="O171" s="293"/>
      <c r="P171" s="483" t="str">
        <f>IF(COUNTA(病棟!K169)&gt;=1,病棟!K169,"")</f>
        <v/>
      </c>
      <c r="R171" s="477">
        <f t="shared" si="45"/>
        <v>0</v>
      </c>
      <c r="S171" s="477">
        <f t="shared" si="46"/>
        <v>0</v>
      </c>
      <c r="T171" s="477">
        <f t="shared" si="47"/>
        <v>0</v>
      </c>
      <c r="U171" s="477">
        <f t="shared" si="48"/>
        <v>0</v>
      </c>
      <c r="V171" s="477">
        <f t="shared" si="49"/>
        <v>0</v>
      </c>
      <c r="W171" s="477">
        <f t="shared" si="50"/>
        <v>0</v>
      </c>
      <c r="X171" s="477">
        <f t="shared" si="51"/>
        <v>0</v>
      </c>
      <c r="Y171" s="477">
        <f t="shared" si="52"/>
        <v>0</v>
      </c>
      <c r="Z171" s="477">
        <f t="shared" si="53"/>
        <v>0</v>
      </c>
      <c r="AA171" s="477">
        <f t="shared" si="54"/>
        <v>0</v>
      </c>
      <c r="AB171" s="477">
        <f t="shared" si="55"/>
        <v>0</v>
      </c>
      <c r="AC171" s="477">
        <f t="shared" si="56"/>
        <v>0</v>
      </c>
      <c r="AD171" s="477">
        <f t="shared" si="57"/>
        <v>0</v>
      </c>
      <c r="AE171" s="477">
        <f t="shared" si="58"/>
        <v>0</v>
      </c>
      <c r="AF171" s="480">
        <f t="shared" si="59"/>
        <v>0</v>
      </c>
      <c r="AH171" s="469" t="str">
        <f t="shared" si="41"/>
        <v/>
      </c>
      <c r="AI171" s="469" t="str">
        <f t="shared" si="60"/>
        <v>助産師常勤</v>
      </c>
      <c r="AJ171" s="469">
        <f t="shared" si="42"/>
        <v>1</v>
      </c>
      <c r="AK171" s="469" t="str">
        <f t="shared" si="43"/>
        <v>助産師</v>
      </c>
      <c r="AL171" s="469" t="str">
        <f t="shared" si="44"/>
        <v>常勤</v>
      </c>
    </row>
    <row r="172" spans="1:38" ht="13.5" customHeight="1">
      <c r="A172" s="423" t="str">
        <f>IF(COUNTA(病棟!A170)&gt;=1,病棟!A170,"")</f>
        <v/>
      </c>
      <c r="B172" s="486" t="str">
        <f>IF(COUNTA(病棟!B170)&gt;=1,病棟!B170,"")</f>
        <v/>
      </c>
      <c r="C172" s="425" t="str">
        <f>IF(COUNTA(病棟!C170)&gt;=1,病棟!C170,"")</f>
        <v/>
      </c>
      <c r="D172" s="422" t="str">
        <f>IF(COUNTA(病棟!D170)&gt;=1,病棟!D170,"")</f>
        <v/>
      </c>
      <c r="E172" s="422" t="str">
        <f>IF(COUNTA(病棟!E170)&gt;=1,病棟!E170,"")</f>
        <v/>
      </c>
      <c r="F172" s="422" t="str">
        <f>IF(COUNTA(病棟!F170)&gt;=1,病棟!F170,"")</f>
        <v/>
      </c>
      <c r="G172" s="497" t="str">
        <f>IF(COUNTA(病棟!G170)&gt;=1,病棟!G170,"")</f>
        <v/>
      </c>
      <c r="H172" s="425" t="str">
        <f>IF(COUNTA(病棟!H170)&gt;=1,病棟!H170,"")</f>
        <v/>
      </c>
      <c r="I172" s="426" t="str">
        <f>IF(COUNTA(病棟!I170)&gt;=1,病棟!I170,"")</f>
        <v/>
      </c>
      <c r="J172" s="485" t="str">
        <f>IF(COUNTA(病棟!J170)&gt;=1,病棟!J170,"")</f>
        <v/>
      </c>
      <c r="K172" s="423" t="str">
        <f>IF(COUNTA(病棟!L170)&gt;=1,病棟!L170,"")</f>
        <v/>
      </c>
      <c r="L172" s="430" t="str">
        <f>IF(K172&lt;基本!$D$9,"非常勤","常勤")</f>
        <v>常勤</v>
      </c>
      <c r="M172" s="433">
        <f>IF(L172="非常勤",K172/基本!$D$9,1)</f>
        <v>1</v>
      </c>
      <c r="N172" s="204" t="e">
        <f>IF(DAYS360(P172,メイン!$N$3)&lt;500,"新"," ")</f>
        <v>#VALUE!</v>
      </c>
      <c r="O172" s="293"/>
      <c r="P172" s="483" t="str">
        <f>IF(COUNTA(病棟!K170)&gt;=1,病棟!K170,"")</f>
        <v/>
      </c>
      <c r="R172" s="477">
        <f t="shared" si="45"/>
        <v>0</v>
      </c>
      <c r="S172" s="477">
        <f t="shared" si="46"/>
        <v>0</v>
      </c>
      <c r="T172" s="477">
        <f t="shared" si="47"/>
        <v>0</v>
      </c>
      <c r="U172" s="477">
        <f t="shared" si="48"/>
        <v>0</v>
      </c>
      <c r="V172" s="477">
        <f t="shared" si="49"/>
        <v>0</v>
      </c>
      <c r="W172" s="477">
        <f t="shared" si="50"/>
        <v>0</v>
      </c>
      <c r="X172" s="477">
        <f t="shared" si="51"/>
        <v>0</v>
      </c>
      <c r="Y172" s="477">
        <f t="shared" si="52"/>
        <v>0</v>
      </c>
      <c r="Z172" s="477">
        <f t="shared" si="53"/>
        <v>0</v>
      </c>
      <c r="AA172" s="477">
        <f t="shared" si="54"/>
        <v>0</v>
      </c>
      <c r="AB172" s="477">
        <f t="shared" si="55"/>
        <v>0</v>
      </c>
      <c r="AC172" s="477">
        <f t="shared" si="56"/>
        <v>0</v>
      </c>
      <c r="AD172" s="477">
        <f t="shared" si="57"/>
        <v>0</v>
      </c>
      <c r="AE172" s="477">
        <f t="shared" si="58"/>
        <v>0</v>
      </c>
      <c r="AF172" s="480">
        <f t="shared" si="59"/>
        <v>0</v>
      </c>
      <c r="AH172" s="469" t="str">
        <f t="shared" si="41"/>
        <v/>
      </c>
      <c r="AI172" s="469" t="str">
        <f t="shared" si="60"/>
        <v>助産師常勤</v>
      </c>
      <c r="AJ172" s="469">
        <f t="shared" si="42"/>
        <v>1</v>
      </c>
      <c r="AK172" s="469" t="str">
        <f t="shared" si="43"/>
        <v>助産師</v>
      </c>
      <c r="AL172" s="469" t="str">
        <f t="shared" si="44"/>
        <v>常勤</v>
      </c>
    </row>
    <row r="173" spans="1:38" ht="13.5" customHeight="1">
      <c r="A173" s="423" t="str">
        <f>IF(COUNTA(病棟!A171)&gt;=1,病棟!A171,"")</f>
        <v/>
      </c>
      <c r="B173" s="486" t="str">
        <f>IF(COUNTA(病棟!B171)&gt;=1,病棟!B171,"")</f>
        <v/>
      </c>
      <c r="C173" s="425" t="str">
        <f>IF(COUNTA(病棟!C171)&gt;=1,病棟!C171,"")</f>
        <v/>
      </c>
      <c r="D173" s="422" t="str">
        <f>IF(COUNTA(病棟!D171)&gt;=1,病棟!D171,"")</f>
        <v/>
      </c>
      <c r="E173" s="422" t="str">
        <f>IF(COUNTA(病棟!E171)&gt;=1,病棟!E171,"")</f>
        <v/>
      </c>
      <c r="F173" s="422" t="str">
        <f>IF(COUNTA(病棟!F171)&gt;=1,病棟!F171,"")</f>
        <v/>
      </c>
      <c r="G173" s="497" t="str">
        <f>IF(COUNTA(病棟!G171)&gt;=1,病棟!G171,"")</f>
        <v/>
      </c>
      <c r="H173" s="425" t="str">
        <f>IF(COUNTA(病棟!H171)&gt;=1,病棟!H171,"")</f>
        <v/>
      </c>
      <c r="I173" s="426" t="str">
        <f>IF(COUNTA(病棟!I171)&gt;=1,病棟!I171,"")</f>
        <v/>
      </c>
      <c r="J173" s="485" t="str">
        <f>IF(COUNTA(病棟!J171)&gt;=1,病棟!J171,"")</f>
        <v/>
      </c>
      <c r="K173" s="423" t="str">
        <f>IF(COUNTA(病棟!L171)&gt;=1,病棟!L171,"")</f>
        <v/>
      </c>
      <c r="L173" s="430" t="str">
        <f>IF(K173&lt;基本!$D$9,"非常勤","常勤")</f>
        <v>常勤</v>
      </c>
      <c r="M173" s="433">
        <f>IF(L173="非常勤",K173/基本!$D$9,1)</f>
        <v>1</v>
      </c>
      <c r="N173" s="204" t="e">
        <f>IF(DAYS360(P173,メイン!$N$3)&lt;500,"新"," ")</f>
        <v>#VALUE!</v>
      </c>
      <c r="O173" s="293"/>
      <c r="P173" s="483" t="str">
        <f>IF(COUNTA(病棟!K171)&gt;=1,病棟!K171,"")</f>
        <v/>
      </c>
      <c r="R173" s="477">
        <f t="shared" si="45"/>
        <v>0</v>
      </c>
      <c r="S173" s="477">
        <f t="shared" si="46"/>
        <v>0</v>
      </c>
      <c r="T173" s="477">
        <f t="shared" si="47"/>
        <v>0</v>
      </c>
      <c r="U173" s="477">
        <f t="shared" si="48"/>
        <v>0</v>
      </c>
      <c r="V173" s="477">
        <f t="shared" si="49"/>
        <v>0</v>
      </c>
      <c r="W173" s="477">
        <f t="shared" si="50"/>
        <v>0</v>
      </c>
      <c r="X173" s="477">
        <f t="shared" si="51"/>
        <v>0</v>
      </c>
      <c r="Y173" s="477">
        <f t="shared" si="52"/>
        <v>0</v>
      </c>
      <c r="Z173" s="477">
        <f t="shared" si="53"/>
        <v>0</v>
      </c>
      <c r="AA173" s="477">
        <f t="shared" si="54"/>
        <v>0</v>
      </c>
      <c r="AB173" s="477">
        <f t="shared" si="55"/>
        <v>0</v>
      </c>
      <c r="AC173" s="477">
        <f t="shared" si="56"/>
        <v>0</v>
      </c>
      <c r="AD173" s="477">
        <f t="shared" si="57"/>
        <v>0</v>
      </c>
      <c r="AE173" s="477">
        <f t="shared" si="58"/>
        <v>0</v>
      </c>
      <c r="AF173" s="480">
        <f t="shared" si="59"/>
        <v>0</v>
      </c>
      <c r="AH173" s="469" t="str">
        <f t="shared" si="41"/>
        <v/>
      </c>
      <c r="AI173" s="469" t="str">
        <f t="shared" si="60"/>
        <v>助産師常勤</v>
      </c>
      <c r="AJ173" s="469">
        <f t="shared" si="42"/>
        <v>1</v>
      </c>
      <c r="AK173" s="469" t="str">
        <f t="shared" si="43"/>
        <v>助産師</v>
      </c>
      <c r="AL173" s="469" t="str">
        <f t="shared" si="44"/>
        <v>常勤</v>
      </c>
    </row>
    <row r="174" spans="1:38" ht="13.5" customHeight="1">
      <c r="A174" s="423" t="str">
        <f>IF(COUNTA(病棟!A172)&gt;=1,病棟!A172,"")</f>
        <v/>
      </c>
      <c r="B174" s="486" t="str">
        <f>IF(COUNTA(病棟!B172)&gt;=1,病棟!B172,"")</f>
        <v/>
      </c>
      <c r="C174" s="425" t="str">
        <f>IF(COUNTA(病棟!C172)&gt;=1,病棟!C172,"")</f>
        <v/>
      </c>
      <c r="D174" s="422" t="str">
        <f>IF(COUNTA(病棟!D172)&gt;=1,病棟!D172,"")</f>
        <v/>
      </c>
      <c r="E174" s="422" t="str">
        <f>IF(COUNTA(病棟!E172)&gt;=1,病棟!E172,"")</f>
        <v/>
      </c>
      <c r="F174" s="422" t="str">
        <f>IF(COUNTA(病棟!F172)&gt;=1,病棟!F172,"")</f>
        <v/>
      </c>
      <c r="G174" s="497" t="str">
        <f>IF(COUNTA(病棟!G172)&gt;=1,病棟!G172,"")</f>
        <v/>
      </c>
      <c r="H174" s="425" t="str">
        <f>IF(COUNTA(病棟!H172)&gt;=1,病棟!H172,"")</f>
        <v/>
      </c>
      <c r="I174" s="426" t="str">
        <f>IF(COUNTA(病棟!I172)&gt;=1,病棟!I172,"")</f>
        <v/>
      </c>
      <c r="J174" s="485" t="str">
        <f>IF(COUNTA(病棟!J172)&gt;=1,病棟!J172,"")</f>
        <v/>
      </c>
      <c r="K174" s="423" t="str">
        <f>IF(COUNTA(病棟!L172)&gt;=1,病棟!L172,"")</f>
        <v/>
      </c>
      <c r="L174" s="430" t="str">
        <f>IF(K174&lt;基本!$D$9,"非常勤","常勤")</f>
        <v>常勤</v>
      </c>
      <c r="M174" s="433">
        <f>IF(L174="非常勤",K174/基本!$D$9,1)</f>
        <v>1</v>
      </c>
      <c r="N174" s="204" t="e">
        <f>IF(DAYS360(P174,メイン!$N$3)&lt;500,"新"," ")</f>
        <v>#VALUE!</v>
      </c>
      <c r="O174" s="293"/>
      <c r="P174" s="483" t="str">
        <f>IF(COUNTA(病棟!K172)&gt;=1,病棟!K172,"")</f>
        <v/>
      </c>
      <c r="R174" s="477">
        <f t="shared" si="45"/>
        <v>0</v>
      </c>
      <c r="S174" s="477">
        <f t="shared" si="46"/>
        <v>0</v>
      </c>
      <c r="T174" s="477">
        <f t="shared" si="47"/>
        <v>0</v>
      </c>
      <c r="U174" s="477">
        <f t="shared" si="48"/>
        <v>0</v>
      </c>
      <c r="V174" s="477">
        <f t="shared" si="49"/>
        <v>0</v>
      </c>
      <c r="W174" s="477">
        <f t="shared" si="50"/>
        <v>0</v>
      </c>
      <c r="X174" s="477">
        <f t="shared" si="51"/>
        <v>0</v>
      </c>
      <c r="Y174" s="477">
        <f t="shared" si="52"/>
        <v>0</v>
      </c>
      <c r="Z174" s="477">
        <f t="shared" si="53"/>
        <v>0</v>
      </c>
      <c r="AA174" s="477">
        <f t="shared" si="54"/>
        <v>0</v>
      </c>
      <c r="AB174" s="477">
        <f t="shared" si="55"/>
        <v>0</v>
      </c>
      <c r="AC174" s="477">
        <f t="shared" si="56"/>
        <v>0</v>
      </c>
      <c r="AD174" s="477">
        <f t="shared" si="57"/>
        <v>0</v>
      </c>
      <c r="AE174" s="477">
        <f t="shared" si="58"/>
        <v>0</v>
      </c>
      <c r="AF174" s="480">
        <f t="shared" si="59"/>
        <v>0</v>
      </c>
      <c r="AH174" s="469" t="str">
        <f t="shared" si="41"/>
        <v/>
      </c>
      <c r="AI174" s="469" t="str">
        <f t="shared" si="60"/>
        <v>助産師常勤</v>
      </c>
      <c r="AJ174" s="469">
        <f t="shared" si="42"/>
        <v>1</v>
      </c>
      <c r="AK174" s="469" t="str">
        <f t="shared" si="43"/>
        <v>助産師</v>
      </c>
      <c r="AL174" s="469" t="str">
        <f t="shared" si="44"/>
        <v>常勤</v>
      </c>
    </row>
    <row r="175" spans="1:38" ht="13.5" customHeight="1">
      <c r="A175" s="423" t="str">
        <f>IF(COUNTA(病棟!A173)&gt;=1,病棟!A173,"")</f>
        <v/>
      </c>
      <c r="B175" s="486" t="str">
        <f>IF(COUNTA(病棟!B173)&gt;=1,病棟!B173,"")</f>
        <v/>
      </c>
      <c r="C175" s="425" t="str">
        <f>IF(COUNTA(病棟!C173)&gt;=1,病棟!C173,"")</f>
        <v/>
      </c>
      <c r="D175" s="422" t="str">
        <f>IF(COUNTA(病棟!D173)&gt;=1,病棟!D173,"")</f>
        <v/>
      </c>
      <c r="E175" s="422" t="str">
        <f>IF(COUNTA(病棟!E173)&gt;=1,病棟!E173,"")</f>
        <v/>
      </c>
      <c r="F175" s="422" t="str">
        <f>IF(COUNTA(病棟!F173)&gt;=1,病棟!F173,"")</f>
        <v/>
      </c>
      <c r="G175" s="497" t="str">
        <f>IF(COUNTA(病棟!G173)&gt;=1,病棟!G173,"")</f>
        <v/>
      </c>
      <c r="H175" s="425" t="str">
        <f>IF(COUNTA(病棟!H173)&gt;=1,病棟!H173,"")</f>
        <v/>
      </c>
      <c r="I175" s="426" t="str">
        <f>IF(COUNTA(病棟!I173)&gt;=1,病棟!I173,"")</f>
        <v/>
      </c>
      <c r="J175" s="485" t="str">
        <f>IF(COUNTA(病棟!J173)&gt;=1,病棟!J173,"")</f>
        <v/>
      </c>
      <c r="K175" s="423" t="str">
        <f>IF(COUNTA(病棟!L173)&gt;=1,病棟!L173,"")</f>
        <v/>
      </c>
      <c r="L175" s="430" t="str">
        <f>IF(K175&lt;基本!$D$9,"非常勤","常勤")</f>
        <v>常勤</v>
      </c>
      <c r="M175" s="433">
        <f>IF(L175="非常勤",K175/基本!$D$9,1)</f>
        <v>1</v>
      </c>
      <c r="N175" s="204" t="e">
        <f>IF(DAYS360(P175,メイン!$N$3)&lt;500,"新"," ")</f>
        <v>#VALUE!</v>
      </c>
      <c r="O175" s="293"/>
      <c r="P175" s="483" t="str">
        <f>IF(COUNTA(病棟!K173)&gt;=1,病棟!K173,"")</f>
        <v/>
      </c>
      <c r="R175" s="477">
        <f t="shared" si="45"/>
        <v>0</v>
      </c>
      <c r="S175" s="477">
        <f t="shared" si="46"/>
        <v>0</v>
      </c>
      <c r="T175" s="477">
        <f t="shared" si="47"/>
        <v>0</v>
      </c>
      <c r="U175" s="477">
        <f t="shared" si="48"/>
        <v>0</v>
      </c>
      <c r="V175" s="477">
        <f t="shared" si="49"/>
        <v>0</v>
      </c>
      <c r="W175" s="477">
        <f t="shared" si="50"/>
        <v>0</v>
      </c>
      <c r="X175" s="477">
        <f t="shared" si="51"/>
        <v>0</v>
      </c>
      <c r="Y175" s="477">
        <f t="shared" si="52"/>
        <v>0</v>
      </c>
      <c r="Z175" s="477">
        <f t="shared" si="53"/>
        <v>0</v>
      </c>
      <c r="AA175" s="477">
        <f t="shared" si="54"/>
        <v>0</v>
      </c>
      <c r="AB175" s="477">
        <f t="shared" si="55"/>
        <v>0</v>
      </c>
      <c r="AC175" s="477">
        <f t="shared" si="56"/>
        <v>0</v>
      </c>
      <c r="AD175" s="477">
        <f t="shared" si="57"/>
        <v>0</v>
      </c>
      <c r="AE175" s="477">
        <f t="shared" si="58"/>
        <v>0</v>
      </c>
      <c r="AF175" s="480">
        <f t="shared" si="59"/>
        <v>0</v>
      </c>
      <c r="AH175" s="469" t="str">
        <f t="shared" si="41"/>
        <v/>
      </c>
      <c r="AI175" s="469" t="str">
        <f t="shared" si="60"/>
        <v>助産師常勤</v>
      </c>
      <c r="AJ175" s="469">
        <f t="shared" si="42"/>
        <v>1</v>
      </c>
      <c r="AK175" s="469" t="str">
        <f t="shared" si="43"/>
        <v>助産師</v>
      </c>
      <c r="AL175" s="469" t="str">
        <f t="shared" si="44"/>
        <v>常勤</v>
      </c>
    </row>
    <row r="176" spans="1:38" ht="13.5" customHeight="1">
      <c r="A176" s="423" t="str">
        <f>IF(COUNTA(病棟!A174)&gt;=1,病棟!A174,"")</f>
        <v/>
      </c>
      <c r="B176" s="486" t="str">
        <f>IF(COUNTA(病棟!B174)&gt;=1,病棟!B174,"")</f>
        <v/>
      </c>
      <c r="C176" s="425" t="str">
        <f>IF(COUNTA(病棟!C174)&gt;=1,病棟!C174,"")</f>
        <v/>
      </c>
      <c r="D176" s="422" t="str">
        <f>IF(COUNTA(病棟!D174)&gt;=1,病棟!D174,"")</f>
        <v/>
      </c>
      <c r="E176" s="422" t="str">
        <f>IF(COUNTA(病棟!E174)&gt;=1,病棟!E174,"")</f>
        <v/>
      </c>
      <c r="F176" s="422" t="str">
        <f>IF(COUNTA(病棟!F174)&gt;=1,病棟!F174,"")</f>
        <v/>
      </c>
      <c r="G176" s="497" t="str">
        <f>IF(COUNTA(病棟!G174)&gt;=1,病棟!G174,"")</f>
        <v/>
      </c>
      <c r="H176" s="425" t="str">
        <f>IF(COUNTA(病棟!H174)&gt;=1,病棟!H174,"")</f>
        <v/>
      </c>
      <c r="I176" s="426" t="str">
        <f>IF(COUNTA(病棟!I174)&gt;=1,病棟!I174,"")</f>
        <v/>
      </c>
      <c r="J176" s="485" t="str">
        <f>IF(COUNTA(病棟!J174)&gt;=1,病棟!J174,"")</f>
        <v/>
      </c>
      <c r="K176" s="423" t="str">
        <f>IF(COUNTA(病棟!L174)&gt;=1,病棟!L174,"")</f>
        <v/>
      </c>
      <c r="L176" s="430" t="str">
        <f>IF(K176&lt;基本!$D$9,"非常勤","常勤")</f>
        <v>常勤</v>
      </c>
      <c r="M176" s="433">
        <f>IF(L176="非常勤",K176/基本!$D$9,1)</f>
        <v>1</v>
      </c>
      <c r="N176" s="204" t="e">
        <f>IF(DAYS360(P176,メイン!$N$3)&lt;500,"新"," ")</f>
        <v>#VALUE!</v>
      </c>
      <c r="O176" s="293"/>
      <c r="P176" s="483" t="str">
        <f>IF(COUNTA(病棟!K174)&gt;=1,病棟!K174,"")</f>
        <v/>
      </c>
      <c r="R176" s="477">
        <f t="shared" si="45"/>
        <v>0</v>
      </c>
      <c r="S176" s="477">
        <f t="shared" si="46"/>
        <v>0</v>
      </c>
      <c r="T176" s="477">
        <f t="shared" si="47"/>
        <v>0</v>
      </c>
      <c r="U176" s="477">
        <f t="shared" si="48"/>
        <v>0</v>
      </c>
      <c r="V176" s="477">
        <f t="shared" si="49"/>
        <v>0</v>
      </c>
      <c r="W176" s="477">
        <f t="shared" si="50"/>
        <v>0</v>
      </c>
      <c r="X176" s="477">
        <f t="shared" si="51"/>
        <v>0</v>
      </c>
      <c r="Y176" s="477">
        <f t="shared" si="52"/>
        <v>0</v>
      </c>
      <c r="Z176" s="477">
        <f t="shared" si="53"/>
        <v>0</v>
      </c>
      <c r="AA176" s="477">
        <f t="shared" si="54"/>
        <v>0</v>
      </c>
      <c r="AB176" s="477">
        <f t="shared" si="55"/>
        <v>0</v>
      </c>
      <c r="AC176" s="477">
        <f t="shared" si="56"/>
        <v>0</v>
      </c>
      <c r="AD176" s="477">
        <f t="shared" si="57"/>
        <v>0</v>
      </c>
      <c r="AE176" s="477">
        <f t="shared" si="58"/>
        <v>0</v>
      </c>
      <c r="AF176" s="480">
        <f t="shared" si="59"/>
        <v>0</v>
      </c>
      <c r="AH176" s="469" t="str">
        <f t="shared" si="41"/>
        <v/>
      </c>
      <c r="AI176" s="469" t="str">
        <f t="shared" si="60"/>
        <v>助産師常勤</v>
      </c>
      <c r="AJ176" s="469">
        <f t="shared" si="42"/>
        <v>1</v>
      </c>
      <c r="AK176" s="469" t="str">
        <f t="shared" si="43"/>
        <v>助産師</v>
      </c>
      <c r="AL176" s="469" t="str">
        <f t="shared" si="44"/>
        <v>常勤</v>
      </c>
    </row>
    <row r="177" spans="1:38" ht="13.5" customHeight="1">
      <c r="A177" s="423" t="str">
        <f>IF(COUNTA(病棟!A175)&gt;=1,病棟!A175,"")</f>
        <v/>
      </c>
      <c r="B177" s="486" t="str">
        <f>IF(COUNTA(病棟!B175)&gt;=1,病棟!B175,"")</f>
        <v/>
      </c>
      <c r="C177" s="425" t="str">
        <f>IF(COUNTA(病棟!C175)&gt;=1,病棟!C175,"")</f>
        <v/>
      </c>
      <c r="D177" s="422" t="str">
        <f>IF(COUNTA(病棟!D175)&gt;=1,病棟!D175,"")</f>
        <v/>
      </c>
      <c r="E177" s="422" t="str">
        <f>IF(COUNTA(病棟!E175)&gt;=1,病棟!E175,"")</f>
        <v/>
      </c>
      <c r="F177" s="422" t="str">
        <f>IF(COUNTA(病棟!F175)&gt;=1,病棟!F175,"")</f>
        <v/>
      </c>
      <c r="G177" s="497" t="str">
        <f>IF(COUNTA(病棟!G175)&gt;=1,病棟!G175,"")</f>
        <v/>
      </c>
      <c r="H177" s="425" t="str">
        <f>IF(COUNTA(病棟!H175)&gt;=1,病棟!H175,"")</f>
        <v/>
      </c>
      <c r="I177" s="426" t="str">
        <f>IF(COUNTA(病棟!I175)&gt;=1,病棟!I175,"")</f>
        <v/>
      </c>
      <c r="J177" s="485" t="str">
        <f>IF(COUNTA(病棟!J175)&gt;=1,病棟!J175,"")</f>
        <v/>
      </c>
      <c r="K177" s="423" t="str">
        <f>IF(COUNTA(病棟!L175)&gt;=1,病棟!L175,"")</f>
        <v/>
      </c>
      <c r="L177" s="430" t="str">
        <f>IF(K177&lt;基本!$D$9,"非常勤","常勤")</f>
        <v>常勤</v>
      </c>
      <c r="M177" s="433">
        <f>IF(L177="非常勤",K177/基本!$D$9,1)</f>
        <v>1</v>
      </c>
      <c r="N177" s="204" t="e">
        <f>IF(DAYS360(P177,メイン!$N$3)&lt;500,"新"," ")</f>
        <v>#VALUE!</v>
      </c>
      <c r="O177" s="293"/>
      <c r="P177" s="483" t="str">
        <f>IF(COUNTA(病棟!K175)&gt;=1,病棟!K175,"")</f>
        <v/>
      </c>
      <c r="R177" s="477">
        <f t="shared" si="45"/>
        <v>0</v>
      </c>
      <c r="S177" s="477">
        <f t="shared" si="46"/>
        <v>0</v>
      </c>
      <c r="T177" s="477">
        <f t="shared" si="47"/>
        <v>0</v>
      </c>
      <c r="U177" s="477">
        <f t="shared" si="48"/>
        <v>0</v>
      </c>
      <c r="V177" s="477">
        <f t="shared" si="49"/>
        <v>0</v>
      </c>
      <c r="W177" s="477">
        <f t="shared" si="50"/>
        <v>0</v>
      </c>
      <c r="X177" s="477">
        <f t="shared" si="51"/>
        <v>0</v>
      </c>
      <c r="Y177" s="477">
        <f t="shared" si="52"/>
        <v>0</v>
      </c>
      <c r="Z177" s="477">
        <f t="shared" si="53"/>
        <v>0</v>
      </c>
      <c r="AA177" s="477">
        <f t="shared" si="54"/>
        <v>0</v>
      </c>
      <c r="AB177" s="477">
        <f t="shared" si="55"/>
        <v>0</v>
      </c>
      <c r="AC177" s="477">
        <f t="shared" si="56"/>
        <v>0</v>
      </c>
      <c r="AD177" s="477">
        <f t="shared" si="57"/>
        <v>0</v>
      </c>
      <c r="AE177" s="477">
        <f t="shared" si="58"/>
        <v>0</v>
      </c>
      <c r="AF177" s="480">
        <f t="shared" si="59"/>
        <v>0</v>
      </c>
      <c r="AH177" s="469" t="str">
        <f t="shared" si="41"/>
        <v/>
      </c>
      <c r="AI177" s="469" t="str">
        <f t="shared" si="60"/>
        <v>助産師常勤</v>
      </c>
      <c r="AJ177" s="469">
        <f t="shared" si="42"/>
        <v>1</v>
      </c>
      <c r="AK177" s="469" t="str">
        <f t="shared" si="43"/>
        <v>助産師</v>
      </c>
      <c r="AL177" s="469" t="str">
        <f t="shared" si="44"/>
        <v>常勤</v>
      </c>
    </row>
    <row r="178" spans="1:38" ht="13.5" customHeight="1">
      <c r="A178" s="423" t="str">
        <f>IF(COUNTA(病棟!A176)&gt;=1,病棟!A176,"")</f>
        <v/>
      </c>
      <c r="B178" s="486" t="str">
        <f>IF(COUNTA(病棟!B176)&gt;=1,病棟!B176,"")</f>
        <v/>
      </c>
      <c r="C178" s="425" t="str">
        <f>IF(COUNTA(病棟!C176)&gt;=1,病棟!C176,"")</f>
        <v/>
      </c>
      <c r="D178" s="422" t="str">
        <f>IF(COUNTA(病棟!D176)&gt;=1,病棟!D176,"")</f>
        <v/>
      </c>
      <c r="E178" s="422" t="str">
        <f>IF(COUNTA(病棟!E176)&gt;=1,病棟!E176,"")</f>
        <v/>
      </c>
      <c r="F178" s="422" t="str">
        <f>IF(COUNTA(病棟!F176)&gt;=1,病棟!F176,"")</f>
        <v/>
      </c>
      <c r="G178" s="497" t="str">
        <f>IF(COUNTA(病棟!G176)&gt;=1,病棟!G176,"")</f>
        <v/>
      </c>
      <c r="H178" s="425" t="str">
        <f>IF(COUNTA(病棟!H176)&gt;=1,病棟!H176,"")</f>
        <v/>
      </c>
      <c r="I178" s="426" t="str">
        <f>IF(COUNTA(病棟!I176)&gt;=1,病棟!I176,"")</f>
        <v/>
      </c>
      <c r="J178" s="485" t="str">
        <f>IF(COUNTA(病棟!J176)&gt;=1,病棟!J176,"")</f>
        <v/>
      </c>
      <c r="K178" s="423" t="str">
        <f>IF(COUNTA(病棟!L176)&gt;=1,病棟!L176,"")</f>
        <v/>
      </c>
      <c r="L178" s="430" t="str">
        <f>IF(K178&lt;基本!$D$9,"非常勤","常勤")</f>
        <v>常勤</v>
      </c>
      <c r="M178" s="433">
        <f>IF(L178="非常勤",K178/基本!$D$9,1)</f>
        <v>1</v>
      </c>
      <c r="N178" s="204" t="e">
        <f>IF(DAYS360(P178,メイン!$N$3)&lt;500,"新"," ")</f>
        <v>#VALUE!</v>
      </c>
      <c r="O178" s="293"/>
      <c r="P178" s="483" t="str">
        <f>IF(COUNTA(病棟!K176)&gt;=1,病棟!K176,"")</f>
        <v/>
      </c>
      <c r="R178" s="477">
        <f t="shared" si="45"/>
        <v>0</v>
      </c>
      <c r="S178" s="477">
        <f t="shared" si="46"/>
        <v>0</v>
      </c>
      <c r="T178" s="477">
        <f t="shared" si="47"/>
        <v>0</v>
      </c>
      <c r="U178" s="477">
        <f t="shared" si="48"/>
        <v>0</v>
      </c>
      <c r="V178" s="477">
        <f t="shared" si="49"/>
        <v>0</v>
      </c>
      <c r="W178" s="477">
        <f t="shared" si="50"/>
        <v>0</v>
      </c>
      <c r="X178" s="477">
        <f t="shared" si="51"/>
        <v>0</v>
      </c>
      <c r="Y178" s="477">
        <f t="shared" si="52"/>
        <v>0</v>
      </c>
      <c r="Z178" s="477">
        <f t="shared" si="53"/>
        <v>0</v>
      </c>
      <c r="AA178" s="477">
        <f t="shared" si="54"/>
        <v>0</v>
      </c>
      <c r="AB178" s="477">
        <f t="shared" si="55"/>
        <v>0</v>
      </c>
      <c r="AC178" s="477">
        <f t="shared" si="56"/>
        <v>0</v>
      </c>
      <c r="AD178" s="477">
        <f t="shared" si="57"/>
        <v>0</v>
      </c>
      <c r="AE178" s="477">
        <f t="shared" si="58"/>
        <v>0</v>
      </c>
      <c r="AF178" s="480">
        <f t="shared" si="59"/>
        <v>0</v>
      </c>
      <c r="AH178" s="469" t="str">
        <f t="shared" si="41"/>
        <v/>
      </c>
      <c r="AI178" s="469" t="str">
        <f t="shared" si="60"/>
        <v>助産師常勤</v>
      </c>
      <c r="AJ178" s="469">
        <f t="shared" si="42"/>
        <v>1</v>
      </c>
      <c r="AK178" s="469" t="str">
        <f t="shared" si="43"/>
        <v>助産師</v>
      </c>
      <c r="AL178" s="469" t="str">
        <f t="shared" si="44"/>
        <v>常勤</v>
      </c>
    </row>
    <row r="179" spans="1:38" ht="13.5" customHeight="1">
      <c r="A179" s="423" t="str">
        <f>IF(COUNTA(病棟!A177)&gt;=1,病棟!A177,"")</f>
        <v/>
      </c>
      <c r="B179" s="486" t="str">
        <f>IF(COUNTA(病棟!B177)&gt;=1,病棟!B177,"")</f>
        <v/>
      </c>
      <c r="C179" s="425" t="str">
        <f>IF(COUNTA(病棟!C177)&gt;=1,病棟!C177,"")</f>
        <v/>
      </c>
      <c r="D179" s="422" t="str">
        <f>IF(COUNTA(病棟!D177)&gt;=1,病棟!D177,"")</f>
        <v/>
      </c>
      <c r="E179" s="422" t="str">
        <f>IF(COUNTA(病棟!E177)&gt;=1,病棟!E177,"")</f>
        <v/>
      </c>
      <c r="F179" s="422" t="str">
        <f>IF(COUNTA(病棟!F177)&gt;=1,病棟!F177,"")</f>
        <v/>
      </c>
      <c r="G179" s="497" t="str">
        <f>IF(COUNTA(病棟!G177)&gt;=1,病棟!G177,"")</f>
        <v/>
      </c>
      <c r="H179" s="425" t="str">
        <f>IF(COUNTA(病棟!H177)&gt;=1,病棟!H177,"")</f>
        <v/>
      </c>
      <c r="I179" s="426" t="str">
        <f>IF(COUNTA(病棟!I177)&gt;=1,病棟!I177,"")</f>
        <v/>
      </c>
      <c r="J179" s="485" t="str">
        <f>IF(COUNTA(病棟!J177)&gt;=1,病棟!J177,"")</f>
        <v/>
      </c>
      <c r="K179" s="423" t="str">
        <f>IF(COUNTA(病棟!L177)&gt;=1,病棟!L177,"")</f>
        <v/>
      </c>
      <c r="L179" s="430" t="str">
        <f>IF(K179&lt;基本!$D$9,"非常勤","常勤")</f>
        <v>常勤</v>
      </c>
      <c r="M179" s="433">
        <f>IF(L179="非常勤",K179/基本!$D$9,1)</f>
        <v>1</v>
      </c>
      <c r="N179" s="204" t="e">
        <f>IF(DAYS360(P179,メイン!$N$3)&lt;500,"新"," ")</f>
        <v>#VALUE!</v>
      </c>
      <c r="O179" s="293"/>
      <c r="P179" s="483" t="str">
        <f>IF(COUNTA(病棟!K177)&gt;=1,病棟!K177,"")</f>
        <v/>
      </c>
      <c r="R179" s="477">
        <f t="shared" si="45"/>
        <v>0</v>
      </c>
      <c r="S179" s="477">
        <f t="shared" si="46"/>
        <v>0</v>
      </c>
      <c r="T179" s="477">
        <f t="shared" si="47"/>
        <v>0</v>
      </c>
      <c r="U179" s="477">
        <f t="shared" si="48"/>
        <v>0</v>
      </c>
      <c r="V179" s="477">
        <f t="shared" si="49"/>
        <v>0</v>
      </c>
      <c r="W179" s="477">
        <f t="shared" si="50"/>
        <v>0</v>
      </c>
      <c r="X179" s="477">
        <f t="shared" si="51"/>
        <v>0</v>
      </c>
      <c r="Y179" s="477">
        <f t="shared" si="52"/>
        <v>0</v>
      </c>
      <c r="Z179" s="477">
        <f t="shared" si="53"/>
        <v>0</v>
      </c>
      <c r="AA179" s="477">
        <f t="shared" si="54"/>
        <v>0</v>
      </c>
      <c r="AB179" s="477">
        <f t="shared" si="55"/>
        <v>0</v>
      </c>
      <c r="AC179" s="477">
        <f t="shared" si="56"/>
        <v>0</v>
      </c>
      <c r="AD179" s="477">
        <f t="shared" si="57"/>
        <v>0</v>
      </c>
      <c r="AE179" s="477">
        <f t="shared" si="58"/>
        <v>0</v>
      </c>
      <c r="AF179" s="480">
        <f t="shared" si="59"/>
        <v>0</v>
      </c>
      <c r="AH179" s="469" t="str">
        <f t="shared" si="41"/>
        <v/>
      </c>
      <c r="AI179" s="469" t="str">
        <f t="shared" si="60"/>
        <v>助産師常勤</v>
      </c>
      <c r="AJ179" s="469">
        <f t="shared" si="42"/>
        <v>1</v>
      </c>
      <c r="AK179" s="469" t="str">
        <f t="shared" si="43"/>
        <v>助産師</v>
      </c>
      <c r="AL179" s="469" t="str">
        <f t="shared" si="44"/>
        <v>常勤</v>
      </c>
    </row>
    <row r="180" spans="1:38" ht="13.5" customHeight="1">
      <c r="A180" s="423" t="str">
        <f>IF(COUNTA(病棟!A178)&gt;=1,病棟!A178,"")</f>
        <v/>
      </c>
      <c r="B180" s="486" t="str">
        <f>IF(COUNTA(病棟!B178)&gt;=1,病棟!B178,"")</f>
        <v/>
      </c>
      <c r="C180" s="425" t="str">
        <f>IF(COUNTA(病棟!C178)&gt;=1,病棟!C178,"")</f>
        <v/>
      </c>
      <c r="D180" s="422" t="str">
        <f>IF(COUNTA(病棟!D178)&gt;=1,病棟!D178,"")</f>
        <v/>
      </c>
      <c r="E180" s="422" t="str">
        <f>IF(COUNTA(病棟!E178)&gt;=1,病棟!E178,"")</f>
        <v/>
      </c>
      <c r="F180" s="422" t="str">
        <f>IF(COUNTA(病棟!F178)&gt;=1,病棟!F178,"")</f>
        <v/>
      </c>
      <c r="G180" s="497" t="str">
        <f>IF(COUNTA(病棟!G178)&gt;=1,病棟!G178,"")</f>
        <v/>
      </c>
      <c r="H180" s="425" t="str">
        <f>IF(COUNTA(病棟!H178)&gt;=1,病棟!H178,"")</f>
        <v/>
      </c>
      <c r="I180" s="426" t="str">
        <f>IF(COUNTA(病棟!I178)&gt;=1,病棟!I178,"")</f>
        <v/>
      </c>
      <c r="J180" s="485" t="str">
        <f>IF(COUNTA(病棟!J178)&gt;=1,病棟!J178,"")</f>
        <v/>
      </c>
      <c r="K180" s="423" t="str">
        <f>IF(COUNTA(病棟!L178)&gt;=1,病棟!L178,"")</f>
        <v/>
      </c>
      <c r="L180" s="430" t="str">
        <f>IF(K180&lt;基本!$D$9,"非常勤","常勤")</f>
        <v>常勤</v>
      </c>
      <c r="M180" s="433">
        <f>IF(L180="非常勤",K180/基本!$D$9,1)</f>
        <v>1</v>
      </c>
      <c r="N180" s="204" t="e">
        <f>IF(DAYS360(P180,メイン!$N$3)&lt;500,"新"," ")</f>
        <v>#VALUE!</v>
      </c>
      <c r="O180" s="293"/>
      <c r="P180" s="483" t="str">
        <f>IF(COUNTA(病棟!K178)&gt;=1,病棟!K178,"")</f>
        <v/>
      </c>
      <c r="R180" s="477">
        <f t="shared" si="45"/>
        <v>0</v>
      </c>
      <c r="S180" s="477">
        <f t="shared" si="46"/>
        <v>0</v>
      </c>
      <c r="T180" s="477">
        <f t="shared" si="47"/>
        <v>0</v>
      </c>
      <c r="U180" s="477">
        <f t="shared" si="48"/>
        <v>0</v>
      </c>
      <c r="V180" s="477">
        <f t="shared" si="49"/>
        <v>0</v>
      </c>
      <c r="W180" s="477">
        <f t="shared" si="50"/>
        <v>0</v>
      </c>
      <c r="X180" s="477">
        <f t="shared" si="51"/>
        <v>0</v>
      </c>
      <c r="Y180" s="477">
        <f t="shared" si="52"/>
        <v>0</v>
      </c>
      <c r="Z180" s="477">
        <f t="shared" si="53"/>
        <v>0</v>
      </c>
      <c r="AA180" s="477">
        <f t="shared" si="54"/>
        <v>0</v>
      </c>
      <c r="AB180" s="477">
        <f t="shared" si="55"/>
        <v>0</v>
      </c>
      <c r="AC180" s="477">
        <f t="shared" si="56"/>
        <v>0</v>
      </c>
      <c r="AD180" s="477">
        <f t="shared" si="57"/>
        <v>0</v>
      </c>
      <c r="AE180" s="477">
        <f t="shared" si="58"/>
        <v>0</v>
      </c>
      <c r="AF180" s="480">
        <f t="shared" si="59"/>
        <v>0</v>
      </c>
      <c r="AH180" s="469" t="str">
        <f t="shared" si="41"/>
        <v/>
      </c>
      <c r="AI180" s="469" t="str">
        <f t="shared" si="60"/>
        <v>助産師常勤</v>
      </c>
      <c r="AJ180" s="469">
        <f t="shared" si="42"/>
        <v>1</v>
      </c>
      <c r="AK180" s="469" t="str">
        <f t="shared" si="43"/>
        <v>助産師</v>
      </c>
      <c r="AL180" s="469" t="str">
        <f t="shared" si="44"/>
        <v>常勤</v>
      </c>
    </row>
    <row r="181" spans="1:38" ht="13.5" customHeight="1">
      <c r="A181" s="423" t="str">
        <f>IF(COUNTA(病棟!A179)&gt;=1,病棟!A179,"")</f>
        <v/>
      </c>
      <c r="B181" s="486" t="str">
        <f>IF(COUNTA(病棟!B179)&gt;=1,病棟!B179,"")</f>
        <v/>
      </c>
      <c r="C181" s="425" t="str">
        <f>IF(COUNTA(病棟!C179)&gt;=1,病棟!C179,"")</f>
        <v/>
      </c>
      <c r="D181" s="422" t="str">
        <f>IF(COUNTA(病棟!D179)&gt;=1,病棟!D179,"")</f>
        <v/>
      </c>
      <c r="E181" s="422" t="str">
        <f>IF(COUNTA(病棟!E179)&gt;=1,病棟!E179,"")</f>
        <v/>
      </c>
      <c r="F181" s="422" t="str">
        <f>IF(COUNTA(病棟!F179)&gt;=1,病棟!F179,"")</f>
        <v/>
      </c>
      <c r="G181" s="497" t="str">
        <f>IF(COUNTA(病棟!G179)&gt;=1,病棟!G179,"")</f>
        <v/>
      </c>
      <c r="H181" s="425" t="str">
        <f>IF(COUNTA(病棟!H179)&gt;=1,病棟!H179,"")</f>
        <v/>
      </c>
      <c r="I181" s="426" t="str">
        <f>IF(COUNTA(病棟!I179)&gt;=1,病棟!I179,"")</f>
        <v/>
      </c>
      <c r="J181" s="485" t="str">
        <f>IF(COUNTA(病棟!J179)&gt;=1,病棟!J179,"")</f>
        <v/>
      </c>
      <c r="K181" s="423" t="str">
        <f>IF(COUNTA(病棟!L179)&gt;=1,病棟!L179,"")</f>
        <v/>
      </c>
      <c r="L181" s="430" t="str">
        <f>IF(K181&lt;基本!$D$9,"非常勤","常勤")</f>
        <v>常勤</v>
      </c>
      <c r="M181" s="433">
        <f>IF(L181="非常勤",K181/基本!$D$9,1)</f>
        <v>1</v>
      </c>
      <c r="N181" s="204" t="e">
        <f>IF(DAYS360(P181,メイン!$N$3)&lt;500,"新"," ")</f>
        <v>#VALUE!</v>
      </c>
      <c r="O181" s="293"/>
      <c r="P181" s="483" t="str">
        <f>IF(COUNTA(病棟!K179)&gt;=1,病棟!K179,"")</f>
        <v/>
      </c>
      <c r="R181" s="477">
        <f t="shared" si="45"/>
        <v>0</v>
      </c>
      <c r="S181" s="477">
        <f t="shared" si="46"/>
        <v>0</v>
      </c>
      <c r="T181" s="477">
        <f t="shared" si="47"/>
        <v>0</v>
      </c>
      <c r="U181" s="477">
        <f t="shared" si="48"/>
        <v>0</v>
      </c>
      <c r="V181" s="477">
        <f t="shared" si="49"/>
        <v>0</v>
      </c>
      <c r="W181" s="477">
        <f t="shared" si="50"/>
        <v>0</v>
      </c>
      <c r="X181" s="477">
        <f t="shared" si="51"/>
        <v>0</v>
      </c>
      <c r="Y181" s="477">
        <f t="shared" si="52"/>
        <v>0</v>
      </c>
      <c r="Z181" s="477">
        <f t="shared" si="53"/>
        <v>0</v>
      </c>
      <c r="AA181" s="477">
        <f t="shared" si="54"/>
        <v>0</v>
      </c>
      <c r="AB181" s="477">
        <f t="shared" si="55"/>
        <v>0</v>
      </c>
      <c r="AC181" s="477">
        <f t="shared" si="56"/>
        <v>0</v>
      </c>
      <c r="AD181" s="477">
        <f t="shared" si="57"/>
        <v>0</v>
      </c>
      <c r="AE181" s="477">
        <f t="shared" si="58"/>
        <v>0</v>
      </c>
      <c r="AF181" s="480">
        <f t="shared" si="59"/>
        <v>0</v>
      </c>
      <c r="AH181" s="469" t="str">
        <f t="shared" si="41"/>
        <v/>
      </c>
      <c r="AI181" s="469" t="str">
        <f t="shared" si="60"/>
        <v>助産師常勤</v>
      </c>
      <c r="AJ181" s="469">
        <f t="shared" si="42"/>
        <v>1</v>
      </c>
      <c r="AK181" s="469" t="str">
        <f t="shared" si="43"/>
        <v>助産師</v>
      </c>
      <c r="AL181" s="469" t="str">
        <f t="shared" si="44"/>
        <v>常勤</v>
      </c>
    </row>
    <row r="182" spans="1:38" ht="13.5" customHeight="1">
      <c r="A182" s="423" t="str">
        <f>IF(COUNTA(病棟!A180)&gt;=1,病棟!A180,"")</f>
        <v/>
      </c>
      <c r="B182" s="486" t="str">
        <f>IF(COUNTA(病棟!B180)&gt;=1,病棟!B180,"")</f>
        <v/>
      </c>
      <c r="C182" s="425" t="str">
        <f>IF(COUNTA(病棟!C180)&gt;=1,病棟!C180,"")</f>
        <v/>
      </c>
      <c r="D182" s="422" t="str">
        <f>IF(COUNTA(病棟!D180)&gt;=1,病棟!D180,"")</f>
        <v/>
      </c>
      <c r="E182" s="422" t="str">
        <f>IF(COUNTA(病棟!E180)&gt;=1,病棟!E180,"")</f>
        <v/>
      </c>
      <c r="F182" s="422" t="str">
        <f>IF(COUNTA(病棟!F180)&gt;=1,病棟!F180,"")</f>
        <v/>
      </c>
      <c r="G182" s="497" t="str">
        <f>IF(COUNTA(病棟!G180)&gt;=1,病棟!G180,"")</f>
        <v/>
      </c>
      <c r="H182" s="425" t="str">
        <f>IF(COUNTA(病棟!H180)&gt;=1,病棟!H180,"")</f>
        <v/>
      </c>
      <c r="I182" s="426" t="str">
        <f>IF(COUNTA(病棟!I180)&gt;=1,病棟!I180,"")</f>
        <v/>
      </c>
      <c r="J182" s="485" t="str">
        <f>IF(COUNTA(病棟!J180)&gt;=1,病棟!J180,"")</f>
        <v/>
      </c>
      <c r="K182" s="423" t="str">
        <f>IF(COUNTA(病棟!L180)&gt;=1,病棟!L180,"")</f>
        <v/>
      </c>
      <c r="L182" s="430" t="str">
        <f>IF(K182&lt;基本!$D$9,"非常勤","常勤")</f>
        <v>常勤</v>
      </c>
      <c r="M182" s="433">
        <f>IF(L182="非常勤",K182/基本!$D$9,1)</f>
        <v>1</v>
      </c>
      <c r="N182" s="204" t="e">
        <f>IF(DAYS360(P182,メイン!$N$3)&lt;500,"新"," ")</f>
        <v>#VALUE!</v>
      </c>
      <c r="O182" s="293"/>
      <c r="P182" s="483" t="str">
        <f>IF(COUNTA(病棟!K180)&gt;=1,病棟!K180,"")</f>
        <v/>
      </c>
      <c r="R182" s="477">
        <f t="shared" si="45"/>
        <v>0</v>
      </c>
      <c r="S182" s="477">
        <f t="shared" si="46"/>
        <v>0</v>
      </c>
      <c r="T182" s="477">
        <f t="shared" si="47"/>
        <v>0</v>
      </c>
      <c r="U182" s="477">
        <f t="shared" si="48"/>
        <v>0</v>
      </c>
      <c r="V182" s="477">
        <f t="shared" si="49"/>
        <v>0</v>
      </c>
      <c r="W182" s="477">
        <f t="shared" si="50"/>
        <v>0</v>
      </c>
      <c r="X182" s="477">
        <f t="shared" si="51"/>
        <v>0</v>
      </c>
      <c r="Y182" s="477">
        <f t="shared" si="52"/>
        <v>0</v>
      </c>
      <c r="Z182" s="477">
        <f t="shared" si="53"/>
        <v>0</v>
      </c>
      <c r="AA182" s="477">
        <f t="shared" si="54"/>
        <v>0</v>
      </c>
      <c r="AB182" s="477">
        <f t="shared" si="55"/>
        <v>0</v>
      </c>
      <c r="AC182" s="477">
        <f t="shared" si="56"/>
        <v>0</v>
      </c>
      <c r="AD182" s="477">
        <f t="shared" si="57"/>
        <v>0</v>
      </c>
      <c r="AE182" s="477">
        <f t="shared" si="58"/>
        <v>0</v>
      </c>
      <c r="AF182" s="480">
        <f t="shared" si="59"/>
        <v>0</v>
      </c>
      <c r="AH182" s="469" t="str">
        <f t="shared" si="41"/>
        <v/>
      </c>
      <c r="AI182" s="469" t="str">
        <f t="shared" si="60"/>
        <v>助産師常勤</v>
      </c>
      <c r="AJ182" s="469">
        <f t="shared" si="42"/>
        <v>1</v>
      </c>
      <c r="AK182" s="469" t="str">
        <f t="shared" si="43"/>
        <v>助産師</v>
      </c>
      <c r="AL182" s="469" t="str">
        <f t="shared" si="44"/>
        <v>常勤</v>
      </c>
    </row>
    <row r="183" spans="1:38" ht="13.5" customHeight="1">
      <c r="A183" s="423" t="str">
        <f>IF(COUNTA(病棟!A181)&gt;=1,病棟!A181,"")</f>
        <v/>
      </c>
      <c r="B183" s="486" t="str">
        <f>IF(COUNTA(病棟!B181)&gt;=1,病棟!B181,"")</f>
        <v/>
      </c>
      <c r="C183" s="425" t="str">
        <f>IF(COUNTA(病棟!C181)&gt;=1,病棟!C181,"")</f>
        <v/>
      </c>
      <c r="D183" s="422" t="str">
        <f>IF(COUNTA(病棟!D181)&gt;=1,病棟!D181,"")</f>
        <v/>
      </c>
      <c r="E183" s="422" t="str">
        <f>IF(COUNTA(病棟!E181)&gt;=1,病棟!E181,"")</f>
        <v/>
      </c>
      <c r="F183" s="422" t="str">
        <f>IF(COUNTA(病棟!F181)&gt;=1,病棟!F181,"")</f>
        <v/>
      </c>
      <c r="G183" s="497" t="str">
        <f>IF(COUNTA(病棟!G181)&gt;=1,病棟!G181,"")</f>
        <v/>
      </c>
      <c r="H183" s="425" t="str">
        <f>IF(COUNTA(病棟!H181)&gt;=1,病棟!H181,"")</f>
        <v/>
      </c>
      <c r="I183" s="426" t="str">
        <f>IF(COUNTA(病棟!I181)&gt;=1,病棟!I181,"")</f>
        <v/>
      </c>
      <c r="J183" s="485" t="str">
        <f>IF(COUNTA(病棟!J181)&gt;=1,病棟!J181,"")</f>
        <v/>
      </c>
      <c r="K183" s="423" t="str">
        <f>IF(COUNTA(病棟!L181)&gt;=1,病棟!L181,"")</f>
        <v/>
      </c>
      <c r="L183" s="430" t="str">
        <f>IF(K183&lt;基本!$D$9,"非常勤","常勤")</f>
        <v>常勤</v>
      </c>
      <c r="M183" s="433">
        <f>IF(L183="非常勤",K183/基本!$D$9,1)</f>
        <v>1</v>
      </c>
      <c r="N183" s="204" t="e">
        <f>IF(DAYS360(P183,メイン!$N$3)&lt;500,"新"," ")</f>
        <v>#VALUE!</v>
      </c>
      <c r="O183" s="293"/>
      <c r="P183" s="483" t="str">
        <f>IF(COUNTA(病棟!K181)&gt;=1,病棟!K181,"")</f>
        <v/>
      </c>
      <c r="R183" s="477">
        <f t="shared" si="45"/>
        <v>0</v>
      </c>
      <c r="S183" s="477">
        <f t="shared" si="46"/>
        <v>0</v>
      </c>
      <c r="T183" s="477">
        <f t="shared" si="47"/>
        <v>0</v>
      </c>
      <c r="U183" s="477">
        <f t="shared" si="48"/>
        <v>0</v>
      </c>
      <c r="V183" s="477">
        <f t="shared" si="49"/>
        <v>0</v>
      </c>
      <c r="W183" s="477">
        <f t="shared" si="50"/>
        <v>0</v>
      </c>
      <c r="X183" s="477">
        <f t="shared" si="51"/>
        <v>0</v>
      </c>
      <c r="Y183" s="477">
        <f t="shared" si="52"/>
        <v>0</v>
      </c>
      <c r="Z183" s="477">
        <f t="shared" si="53"/>
        <v>0</v>
      </c>
      <c r="AA183" s="477">
        <f t="shared" si="54"/>
        <v>0</v>
      </c>
      <c r="AB183" s="477">
        <f t="shared" si="55"/>
        <v>0</v>
      </c>
      <c r="AC183" s="477">
        <f t="shared" si="56"/>
        <v>0</v>
      </c>
      <c r="AD183" s="477">
        <f t="shared" si="57"/>
        <v>0</v>
      </c>
      <c r="AE183" s="477">
        <f t="shared" si="58"/>
        <v>0</v>
      </c>
      <c r="AF183" s="480">
        <f t="shared" si="59"/>
        <v>0</v>
      </c>
      <c r="AH183" s="469" t="str">
        <f t="shared" si="41"/>
        <v/>
      </c>
      <c r="AI183" s="469" t="str">
        <f t="shared" si="60"/>
        <v>助産師常勤</v>
      </c>
      <c r="AJ183" s="469">
        <f t="shared" si="42"/>
        <v>1</v>
      </c>
      <c r="AK183" s="469" t="str">
        <f t="shared" si="43"/>
        <v>助産師</v>
      </c>
      <c r="AL183" s="469" t="str">
        <f t="shared" si="44"/>
        <v>常勤</v>
      </c>
    </row>
    <row r="184" spans="1:38" ht="13.5" customHeight="1">
      <c r="A184" s="423" t="str">
        <f>IF(COUNTA(病棟!A182)&gt;=1,病棟!A182,"")</f>
        <v/>
      </c>
      <c r="B184" s="486" t="str">
        <f>IF(COUNTA(病棟!B182)&gt;=1,病棟!B182,"")</f>
        <v/>
      </c>
      <c r="C184" s="425" t="str">
        <f>IF(COUNTA(病棟!C182)&gt;=1,病棟!C182,"")</f>
        <v/>
      </c>
      <c r="D184" s="422" t="str">
        <f>IF(COUNTA(病棟!D182)&gt;=1,病棟!D182,"")</f>
        <v/>
      </c>
      <c r="E184" s="422" t="str">
        <f>IF(COUNTA(病棟!E182)&gt;=1,病棟!E182,"")</f>
        <v/>
      </c>
      <c r="F184" s="422" t="str">
        <f>IF(COUNTA(病棟!F182)&gt;=1,病棟!F182,"")</f>
        <v/>
      </c>
      <c r="G184" s="497" t="str">
        <f>IF(COUNTA(病棟!G182)&gt;=1,病棟!G182,"")</f>
        <v/>
      </c>
      <c r="H184" s="425" t="str">
        <f>IF(COUNTA(病棟!H182)&gt;=1,病棟!H182,"")</f>
        <v/>
      </c>
      <c r="I184" s="426" t="str">
        <f>IF(COUNTA(病棟!I182)&gt;=1,病棟!I182,"")</f>
        <v/>
      </c>
      <c r="J184" s="485" t="str">
        <f>IF(COUNTA(病棟!J182)&gt;=1,病棟!J182,"")</f>
        <v/>
      </c>
      <c r="K184" s="423" t="str">
        <f>IF(COUNTA(病棟!L182)&gt;=1,病棟!L182,"")</f>
        <v/>
      </c>
      <c r="L184" s="430" t="str">
        <f>IF(K184&lt;基本!$D$9,"非常勤","常勤")</f>
        <v>常勤</v>
      </c>
      <c r="M184" s="433">
        <f>IF(L184="非常勤",K184/基本!$D$9,1)</f>
        <v>1</v>
      </c>
      <c r="N184" s="204" t="e">
        <f>IF(DAYS360(P184,メイン!$N$3)&lt;500,"新"," ")</f>
        <v>#VALUE!</v>
      </c>
      <c r="O184" s="293"/>
      <c r="P184" s="483" t="str">
        <f>IF(COUNTA(病棟!K182)&gt;=1,病棟!K182,"")</f>
        <v/>
      </c>
      <c r="R184" s="477">
        <f t="shared" si="45"/>
        <v>0</v>
      </c>
      <c r="S184" s="477">
        <f t="shared" si="46"/>
        <v>0</v>
      </c>
      <c r="T184" s="477">
        <f t="shared" si="47"/>
        <v>0</v>
      </c>
      <c r="U184" s="477">
        <f t="shared" si="48"/>
        <v>0</v>
      </c>
      <c r="V184" s="477">
        <f t="shared" si="49"/>
        <v>0</v>
      </c>
      <c r="W184" s="477">
        <f t="shared" si="50"/>
        <v>0</v>
      </c>
      <c r="X184" s="477">
        <f t="shared" si="51"/>
        <v>0</v>
      </c>
      <c r="Y184" s="477">
        <f t="shared" si="52"/>
        <v>0</v>
      </c>
      <c r="Z184" s="477">
        <f t="shared" si="53"/>
        <v>0</v>
      </c>
      <c r="AA184" s="477">
        <f t="shared" si="54"/>
        <v>0</v>
      </c>
      <c r="AB184" s="477">
        <f t="shared" si="55"/>
        <v>0</v>
      </c>
      <c r="AC184" s="477">
        <f t="shared" si="56"/>
        <v>0</v>
      </c>
      <c r="AD184" s="477">
        <f t="shared" si="57"/>
        <v>0</v>
      </c>
      <c r="AE184" s="477">
        <f t="shared" si="58"/>
        <v>0</v>
      </c>
      <c r="AF184" s="480">
        <f t="shared" si="59"/>
        <v>0</v>
      </c>
      <c r="AH184" s="469" t="str">
        <f t="shared" si="41"/>
        <v/>
      </c>
      <c r="AI184" s="469" t="str">
        <f t="shared" si="60"/>
        <v>助産師常勤</v>
      </c>
      <c r="AJ184" s="469">
        <f t="shared" si="42"/>
        <v>1</v>
      </c>
      <c r="AK184" s="469" t="str">
        <f t="shared" si="43"/>
        <v>助産師</v>
      </c>
      <c r="AL184" s="469" t="str">
        <f t="shared" si="44"/>
        <v>常勤</v>
      </c>
    </row>
    <row r="185" spans="1:38" ht="13.5" customHeight="1">
      <c r="A185" s="423" t="str">
        <f>IF(COUNTA(病棟!A183)&gt;=1,病棟!A183,"")</f>
        <v/>
      </c>
      <c r="B185" s="486" t="str">
        <f>IF(COUNTA(病棟!B183)&gt;=1,病棟!B183,"")</f>
        <v/>
      </c>
      <c r="C185" s="425" t="str">
        <f>IF(COUNTA(病棟!C183)&gt;=1,病棟!C183,"")</f>
        <v/>
      </c>
      <c r="D185" s="422" t="str">
        <f>IF(COUNTA(病棟!D183)&gt;=1,病棟!D183,"")</f>
        <v/>
      </c>
      <c r="E185" s="422" t="str">
        <f>IF(COUNTA(病棟!E183)&gt;=1,病棟!E183,"")</f>
        <v/>
      </c>
      <c r="F185" s="422" t="str">
        <f>IF(COUNTA(病棟!F183)&gt;=1,病棟!F183,"")</f>
        <v/>
      </c>
      <c r="G185" s="497" t="str">
        <f>IF(COUNTA(病棟!G183)&gt;=1,病棟!G183,"")</f>
        <v/>
      </c>
      <c r="H185" s="425" t="str">
        <f>IF(COUNTA(病棟!H183)&gt;=1,病棟!H183,"")</f>
        <v/>
      </c>
      <c r="I185" s="426" t="str">
        <f>IF(COUNTA(病棟!I183)&gt;=1,病棟!I183,"")</f>
        <v/>
      </c>
      <c r="J185" s="485" t="str">
        <f>IF(COUNTA(病棟!J183)&gt;=1,病棟!J183,"")</f>
        <v/>
      </c>
      <c r="K185" s="423" t="str">
        <f>IF(COUNTA(病棟!L183)&gt;=1,病棟!L183,"")</f>
        <v/>
      </c>
      <c r="L185" s="430" t="str">
        <f>IF(K185&lt;基本!$D$9,"非常勤","常勤")</f>
        <v>常勤</v>
      </c>
      <c r="M185" s="433">
        <f>IF(L185="非常勤",K185/基本!$D$9,1)</f>
        <v>1</v>
      </c>
      <c r="N185" s="204" t="e">
        <f>IF(DAYS360(P185,メイン!$N$3)&lt;500,"新"," ")</f>
        <v>#VALUE!</v>
      </c>
      <c r="O185" s="293"/>
      <c r="P185" s="483" t="str">
        <f>IF(COUNTA(病棟!K183)&gt;=1,病棟!K183,"")</f>
        <v/>
      </c>
      <c r="R185" s="477">
        <f t="shared" si="45"/>
        <v>0</v>
      </c>
      <c r="S185" s="477">
        <f t="shared" si="46"/>
        <v>0</v>
      </c>
      <c r="T185" s="477">
        <f t="shared" si="47"/>
        <v>0</v>
      </c>
      <c r="U185" s="477">
        <f t="shared" si="48"/>
        <v>0</v>
      </c>
      <c r="V185" s="477">
        <f t="shared" si="49"/>
        <v>0</v>
      </c>
      <c r="W185" s="477">
        <f t="shared" si="50"/>
        <v>0</v>
      </c>
      <c r="X185" s="477">
        <f t="shared" si="51"/>
        <v>0</v>
      </c>
      <c r="Y185" s="477">
        <f t="shared" si="52"/>
        <v>0</v>
      </c>
      <c r="Z185" s="477">
        <f t="shared" si="53"/>
        <v>0</v>
      </c>
      <c r="AA185" s="477">
        <f t="shared" si="54"/>
        <v>0</v>
      </c>
      <c r="AB185" s="477">
        <f t="shared" si="55"/>
        <v>0</v>
      </c>
      <c r="AC185" s="477">
        <f t="shared" si="56"/>
        <v>0</v>
      </c>
      <c r="AD185" s="477">
        <f t="shared" si="57"/>
        <v>0</v>
      </c>
      <c r="AE185" s="477">
        <f t="shared" si="58"/>
        <v>0</v>
      </c>
      <c r="AF185" s="480">
        <f t="shared" si="59"/>
        <v>0</v>
      </c>
      <c r="AH185" s="469" t="str">
        <f t="shared" si="41"/>
        <v/>
      </c>
      <c r="AI185" s="469" t="str">
        <f t="shared" si="60"/>
        <v>助産師常勤</v>
      </c>
      <c r="AJ185" s="469">
        <f t="shared" si="42"/>
        <v>1</v>
      </c>
      <c r="AK185" s="469" t="str">
        <f t="shared" si="43"/>
        <v>助産師</v>
      </c>
      <c r="AL185" s="469" t="str">
        <f t="shared" si="44"/>
        <v>常勤</v>
      </c>
    </row>
    <row r="186" spans="1:38" ht="13.5" customHeight="1">
      <c r="A186" s="423" t="str">
        <f>IF(COUNTA(病棟!A184)&gt;=1,病棟!A184,"")</f>
        <v/>
      </c>
      <c r="B186" s="486" t="str">
        <f>IF(COUNTA(病棟!B184)&gt;=1,病棟!B184,"")</f>
        <v/>
      </c>
      <c r="C186" s="425" t="str">
        <f>IF(COUNTA(病棟!C184)&gt;=1,病棟!C184,"")</f>
        <v/>
      </c>
      <c r="D186" s="422" t="str">
        <f>IF(COUNTA(病棟!D184)&gt;=1,病棟!D184,"")</f>
        <v/>
      </c>
      <c r="E186" s="422" t="str">
        <f>IF(COUNTA(病棟!E184)&gt;=1,病棟!E184,"")</f>
        <v/>
      </c>
      <c r="F186" s="422" t="str">
        <f>IF(COUNTA(病棟!F184)&gt;=1,病棟!F184,"")</f>
        <v/>
      </c>
      <c r="G186" s="497" t="str">
        <f>IF(COUNTA(病棟!G184)&gt;=1,病棟!G184,"")</f>
        <v/>
      </c>
      <c r="H186" s="425" t="str">
        <f>IF(COUNTA(病棟!H184)&gt;=1,病棟!H184,"")</f>
        <v/>
      </c>
      <c r="I186" s="426" t="str">
        <f>IF(COUNTA(病棟!I184)&gt;=1,病棟!I184,"")</f>
        <v/>
      </c>
      <c r="J186" s="485" t="str">
        <f>IF(COUNTA(病棟!J184)&gt;=1,病棟!J184,"")</f>
        <v/>
      </c>
      <c r="K186" s="423" t="str">
        <f>IF(COUNTA(病棟!L184)&gt;=1,病棟!L184,"")</f>
        <v/>
      </c>
      <c r="L186" s="430" t="str">
        <f>IF(K186&lt;基本!$D$9,"非常勤","常勤")</f>
        <v>常勤</v>
      </c>
      <c r="M186" s="433">
        <f>IF(L186="非常勤",K186/基本!$D$9,1)</f>
        <v>1</v>
      </c>
      <c r="N186" s="204" t="e">
        <f>IF(DAYS360(P186,メイン!$N$3)&lt;500,"新"," ")</f>
        <v>#VALUE!</v>
      </c>
      <c r="O186" s="293"/>
      <c r="P186" s="483" t="str">
        <f>IF(COUNTA(病棟!K184)&gt;=1,病棟!K184,"")</f>
        <v/>
      </c>
      <c r="R186" s="477">
        <f t="shared" si="45"/>
        <v>0</v>
      </c>
      <c r="S186" s="477">
        <f t="shared" si="46"/>
        <v>0</v>
      </c>
      <c r="T186" s="477">
        <f t="shared" si="47"/>
        <v>0</v>
      </c>
      <c r="U186" s="477">
        <f t="shared" si="48"/>
        <v>0</v>
      </c>
      <c r="V186" s="477">
        <f t="shared" si="49"/>
        <v>0</v>
      </c>
      <c r="W186" s="477">
        <f t="shared" si="50"/>
        <v>0</v>
      </c>
      <c r="X186" s="477">
        <f t="shared" si="51"/>
        <v>0</v>
      </c>
      <c r="Y186" s="477">
        <f t="shared" si="52"/>
        <v>0</v>
      </c>
      <c r="Z186" s="477">
        <f t="shared" si="53"/>
        <v>0</v>
      </c>
      <c r="AA186" s="477">
        <f t="shared" si="54"/>
        <v>0</v>
      </c>
      <c r="AB186" s="477">
        <f t="shared" si="55"/>
        <v>0</v>
      </c>
      <c r="AC186" s="477">
        <f t="shared" si="56"/>
        <v>0</v>
      </c>
      <c r="AD186" s="477">
        <f t="shared" si="57"/>
        <v>0</v>
      </c>
      <c r="AE186" s="477">
        <f t="shared" si="58"/>
        <v>0</v>
      </c>
      <c r="AF186" s="480">
        <f t="shared" si="59"/>
        <v>0</v>
      </c>
      <c r="AH186" s="469" t="str">
        <f t="shared" si="41"/>
        <v/>
      </c>
      <c r="AI186" s="469" t="str">
        <f t="shared" si="60"/>
        <v>助産師常勤</v>
      </c>
      <c r="AJ186" s="469">
        <f t="shared" si="42"/>
        <v>1</v>
      </c>
      <c r="AK186" s="469" t="str">
        <f t="shared" si="43"/>
        <v>助産師</v>
      </c>
      <c r="AL186" s="469" t="str">
        <f t="shared" si="44"/>
        <v>常勤</v>
      </c>
    </row>
    <row r="187" spans="1:38" ht="13.5" customHeight="1">
      <c r="A187" s="423" t="str">
        <f>IF(COUNTA(病棟!A185)&gt;=1,病棟!A185,"")</f>
        <v/>
      </c>
      <c r="B187" s="486" t="str">
        <f>IF(COUNTA(病棟!B185)&gt;=1,病棟!B185,"")</f>
        <v/>
      </c>
      <c r="C187" s="425" t="str">
        <f>IF(COUNTA(病棟!C185)&gt;=1,病棟!C185,"")</f>
        <v/>
      </c>
      <c r="D187" s="422" t="str">
        <f>IF(COUNTA(病棟!D185)&gt;=1,病棟!D185,"")</f>
        <v/>
      </c>
      <c r="E187" s="422" t="str">
        <f>IF(COUNTA(病棟!E185)&gt;=1,病棟!E185,"")</f>
        <v/>
      </c>
      <c r="F187" s="422" t="str">
        <f>IF(COUNTA(病棟!F185)&gt;=1,病棟!F185,"")</f>
        <v/>
      </c>
      <c r="G187" s="497" t="str">
        <f>IF(COUNTA(病棟!G185)&gt;=1,病棟!G185,"")</f>
        <v/>
      </c>
      <c r="H187" s="425" t="str">
        <f>IF(COUNTA(病棟!H185)&gt;=1,病棟!H185,"")</f>
        <v/>
      </c>
      <c r="I187" s="426" t="str">
        <f>IF(COUNTA(病棟!I185)&gt;=1,病棟!I185,"")</f>
        <v/>
      </c>
      <c r="J187" s="485" t="str">
        <f>IF(COUNTA(病棟!J185)&gt;=1,病棟!J185,"")</f>
        <v/>
      </c>
      <c r="K187" s="423" t="str">
        <f>IF(COUNTA(病棟!L185)&gt;=1,病棟!L185,"")</f>
        <v/>
      </c>
      <c r="L187" s="430" t="str">
        <f>IF(K187&lt;基本!$D$9,"非常勤","常勤")</f>
        <v>常勤</v>
      </c>
      <c r="M187" s="433">
        <f>IF(L187="非常勤",K187/基本!$D$9,1)</f>
        <v>1</v>
      </c>
      <c r="N187" s="204" t="e">
        <f>IF(DAYS360(P187,メイン!$N$3)&lt;500,"新"," ")</f>
        <v>#VALUE!</v>
      </c>
      <c r="O187" s="293"/>
      <c r="P187" s="483" t="str">
        <f>IF(COUNTA(病棟!K185)&gt;=1,病棟!K185,"")</f>
        <v/>
      </c>
      <c r="R187" s="477">
        <f t="shared" si="45"/>
        <v>0</v>
      </c>
      <c r="S187" s="477">
        <f t="shared" si="46"/>
        <v>0</v>
      </c>
      <c r="T187" s="477">
        <f t="shared" si="47"/>
        <v>0</v>
      </c>
      <c r="U187" s="477">
        <f t="shared" si="48"/>
        <v>0</v>
      </c>
      <c r="V187" s="477">
        <f t="shared" si="49"/>
        <v>0</v>
      </c>
      <c r="W187" s="477">
        <f t="shared" si="50"/>
        <v>0</v>
      </c>
      <c r="X187" s="477">
        <f t="shared" si="51"/>
        <v>0</v>
      </c>
      <c r="Y187" s="477">
        <f t="shared" si="52"/>
        <v>0</v>
      </c>
      <c r="Z187" s="477">
        <f t="shared" si="53"/>
        <v>0</v>
      </c>
      <c r="AA187" s="477">
        <f t="shared" si="54"/>
        <v>0</v>
      </c>
      <c r="AB187" s="477">
        <f t="shared" si="55"/>
        <v>0</v>
      </c>
      <c r="AC187" s="477">
        <f t="shared" si="56"/>
        <v>0</v>
      </c>
      <c r="AD187" s="477">
        <f t="shared" si="57"/>
        <v>0</v>
      </c>
      <c r="AE187" s="477">
        <f t="shared" si="58"/>
        <v>0</v>
      </c>
      <c r="AF187" s="480">
        <f t="shared" si="59"/>
        <v>0</v>
      </c>
      <c r="AH187" s="469" t="str">
        <f t="shared" si="41"/>
        <v/>
      </c>
      <c r="AI187" s="469" t="str">
        <f t="shared" si="60"/>
        <v>助産師常勤</v>
      </c>
      <c r="AJ187" s="469">
        <f t="shared" si="42"/>
        <v>1</v>
      </c>
      <c r="AK187" s="469" t="str">
        <f t="shared" si="43"/>
        <v>助産師</v>
      </c>
      <c r="AL187" s="469" t="str">
        <f t="shared" si="44"/>
        <v>常勤</v>
      </c>
    </row>
    <row r="188" spans="1:38" ht="13.5" customHeight="1">
      <c r="A188" s="423" t="str">
        <f>IF(COUNTA(病棟!A186)&gt;=1,病棟!A186,"")</f>
        <v/>
      </c>
      <c r="B188" s="486" t="str">
        <f>IF(COUNTA(病棟!B186)&gt;=1,病棟!B186,"")</f>
        <v/>
      </c>
      <c r="C188" s="425" t="str">
        <f>IF(COUNTA(病棟!C186)&gt;=1,病棟!C186,"")</f>
        <v/>
      </c>
      <c r="D188" s="422" t="str">
        <f>IF(COUNTA(病棟!D186)&gt;=1,病棟!D186,"")</f>
        <v/>
      </c>
      <c r="E188" s="422" t="str">
        <f>IF(COUNTA(病棟!E186)&gt;=1,病棟!E186,"")</f>
        <v/>
      </c>
      <c r="F188" s="422" t="str">
        <f>IF(COUNTA(病棟!F186)&gt;=1,病棟!F186,"")</f>
        <v/>
      </c>
      <c r="G188" s="497" t="str">
        <f>IF(COUNTA(病棟!G186)&gt;=1,病棟!G186,"")</f>
        <v/>
      </c>
      <c r="H188" s="425" t="str">
        <f>IF(COUNTA(病棟!H186)&gt;=1,病棟!H186,"")</f>
        <v/>
      </c>
      <c r="I188" s="426" t="str">
        <f>IF(COUNTA(病棟!I186)&gt;=1,病棟!I186,"")</f>
        <v/>
      </c>
      <c r="J188" s="485" t="str">
        <f>IF(COUNTA(病棟!J186)&gt;=1,病棟!J186,"")</f>
        <v/>
      </c>
      <c r="K188" s="423" t="str">
        <f>IF(COUNTA(病棟!L186)&gt;=1,病棟!L186,"")</f>
        <v/>
      </c>
      <c r="L188" s="430" t="str">
        <f>IF(K188&lt;基本!$D$9,"非常勤","常勤")</f>
        <v>常勤</v>
      </c>
      <c r="M188" s="433">
        <f>IF(L188="非常勤",K188/基本!$D$9,1)</f>
        <v>1</v>
      </c>
      <c r="N188" s="204" t="e">
        <f>IF(DAYS360(P188,メイン!$N$3)&lt;500,"新"," ")</f>
        <v>#VALUE!</v>
      </c>
      <c r="O188" s="293"/>
      <c r="P188" s="483" t="str">
        <f>IF(COUNTA(病棟!K186)&gt;=1,病棟!K186,"")</f>
        <v/>
      </c>
      <c r="R188" s="477">
        <f t="shared" si="45"/>
        <v>0</v>
      </c>
      <c r="S188" s="477">
        <f t="shared" si="46"/>
        <v>0</v>
      </c>
      <c r="T188" s="477">
        <f t="shared" si="47"/>
        <v>0</v>
      </c>
      <c r="U188" s="477">
        <f t="shared" si="48"/>
        <v>0</v>
      </c>
      <c r="V188" s="477">
        <f t="shared" si="49"/>
        <v>0</v>
      </c>
      <c r="W188" s="477">
        <f t="shared" si="50"/>
        <v>0</v>
      </c>
      <c r="X188" s="477">
        <f t="shared" si="51"/>
        <v>0</v>
      </c>
      <c r="Y188" s="477">
        <f t="shared" si="52"/>
        <v>0</v>
      </c>
      <c r="Z188" s="477">
        <f t="shared" si="53"/>
        <v>0</v>
      </c>
      <c r="AA188" s="477">
        <f t="shared" si="54"/>
        <v>0</v>
      </c>
      <c r="AB188" s="477">
        <f t="shared" si="55"/>
        <v>0</v>
      </c>
      <c r="AC188" s="477">
        <f t="shared" si="56"/>
        <v>0</v>
      </c>
      <c r="AD188" s="477">
        <f t="shared" si="57"/>
        <v>0</v>
      </c>
      <c r="AE188" s="477">
        <f t="shared" si="58"/>
        <v>0</v>
      </c>
      <c r="AF188" s="480">
        <f t="shared" si="59"/>
        <v>0</v>
      </c>
      <c r="AH188" s="469" t="str">
        <f t="shared" si="41"/>
        <v/>
      </c>
      <c r="AI188" s="469" t="str">
        <f t="shared" si="60"/>
        <v>助産師常勤</v>
      </c>
      <c r="AJ188" s="469">
        <f t="shared" si="42"/>
        <v>1</v>
      </c>
      <c r="AK188" s="469" t="str">
        <f t="shared" si="43"/>
        <v>助産師</v>
      </c>
      <c r="AL188" s="469" t="str">
        <f t="shared" si="44"/>
        <v>常勤</v>
      </c>
    </row>
    <row r="189" spans="1:38" ht="13.5" customHeight="1">
      <c r="A189" s="423" t="str">
        <f>IF(COUNTA(病棟!A187)&gt;=1,病棟!A187,"")</f>
        <v/>
      </c>
      <c r="B189" s="486" t="str">
        <f>IF(COUNTA(病棟!B187)&gt;=1,病棟!B187,"")</f>
        <v/>
      </c>
      <c r="C189" s="425" t="str">
        <f>IF(COUNTA(病棟!C187)&gt;=1,病棟!C187,"")</f>
        <v/>
      </c>
      <c r="D189" s="422" t="str">
        <f>IF(COUNTA(病棟!D187)&gt;=1,病棟!D187,"")</f>
        <v/>
      </c>
      <c r="E189" s="422" t="str">
        <f>IF(COUNTA(病棟!E187)&gt;=1,病棟!E187,"")</f>
        <v/>
      </c>
      <c r="F189" s="422" t="str">
        <f>IF(COUNTA(病棟!F187)&gt;=1,病棟!F187,"")</f>
        <v/>
      </c>
      <c r="G189" s="497" t="str">
        <f>IF(COUNTA(病棟!G187)&gt;=1,病棟!G187,"")</f>
        <v/>
      </c>
      <c r="H189" s="425" t="str">
        <f>IF(COUNTA(病棟!H187)&gt;=1,病棟!H187,"")</f>
        <v/>
      </c>
      <c r="I189" s="426" t="str">
        <f>IF(COUNTA(病棟!I187)&gt;=1,病棟!I187,"")</f>
        <v/>
      </c>
      <c r="J189" s="485" t="str">
        <f>IF(COUNTA(病棟!J187)&gt;=1,病棟!J187,"")</f>
        <v/>
      </c>
      <c r="K189" s="423" t="str">
        <f>IF(COUNTA(病棟!L187)&gt;=1,病棟!L187,"")</f>
        <v/>
      </c>
      <c r="L189" s="430" t="str">
        <f>IF(K189&lt;基本!$D$9,"非常勤","常勤")</f>
        <v>常勤</v>
      </c>
      <c r="M189" s="433">
        <f>IF(L189="非常勤",K189/基本!$D$9,1)</f>
        <v>1</v>
      </c>
      <c r="N189" s="204" t="e">
        <f>IF(DAYS360(P189,メイン!$N$3)&lt;500,"新"," ")</f>
        <v>#VALUE!</v>
      </c>
      <c r="O189" s="293"/>
      <c r="P189" s="483" t="str">
        <f>IF(COUNTA(病棟!K187)&gt;=1,病棟!K187,"")</f>
        <v/>
      </c>
      <c r="R189" s="477">
        <f t="shared" si="45"/>
        <v>0</v>
      </c>
      <c r="S189" s="477">
        <f t="shared" si="46"/>
        <v>0</v>
      </c>
      <c r="T189" s="477">
        <f t="shared" si="47"/>
        <v>0</v>
      </c>
      <c r="U189" s="477">
        <f t="shared" si="48"/>
        <v>0</v>
      </c>
      <c r="V189" s="477">
        <f t="shared" si="49"/>
        <v>0</v>
      </c>
      <c r="W189" s="477">
        <f t="shared" si="50"/>
        <v>0</v>
      </c>
      <c r="X189" s="477">
        <f t="shared" si="51"/>
        <v>0</v>
      </c>
      <c r="Y189" s="477">
        <f t="shared" si="52"/>
        <v>0</v>
      </c>
      <c r="Z189" s="477">
        <f t="shared" si="53"/>
        <v>0</v>
      </c>
      <c r="AA189" s="477">
        <f t="shared" si="54"/>
        <v>0</v>
      </c>
      <c r="AB189" s="477">
        <f t="shared" si="55"/>
        <v>0</v>
      </c>
      <c r="AC189" s="477">
        <f t="shared" si="56"/>
        <v>0</v>
      </c>
      <c r="AD189" s="477">
        <f t="shared" si="57"/>
        <v>0</v>
      </c>
      <c r="AE189" s="477">
        <f t="shared" si="58"/>
        <v>0</v>
      </c>
      <c r="AF189" s="480">
        <f t="shared" si="59"/>
        <v>0</v>
      </c>
      <c r="AH189" s="469" t="str">
        <f t="shared" si="41"/>
        <v/>
      </c>
      <c r="AI189" s="469" t="str">
        <f t="shared" si="60"/>
        <v>助産師常勤</v>
      </c>
      <c r="AJ189" s="469">
        <f t="shared" si="42"/>
        <v>1</v>
      </c>
      <c r="AK189" s="469" t="str">
        <f t="shared" si="43"/>
        <v>助産師</v>
      </c>
      <c r="AL189" s="469" t="str">
        <f t="shared" si="44"/>
        <v>常勤</v>
      </c>
    </row>
    <row r="190" spans="1:38" ht="13.5" customHeight="1">
      <c r="A190" s="423" t="str">
        <f>IF(COUNTA(病棟!A188)&gt;=1,病棟!A188,"")</f>
        <v/>
      </c>
      <c r="B190" s="486" t="str">
        <f>IF(COUNTA(病棟!B188)&gt;=1,病棟!B188,"")</f>
        <v/>
      </c>
      <c r="C190" s="425" t="str">
        <f>IF(COUNTA(病棟!C188)&gt;=1,病棟!C188,"")</f>
        <v/>
      </c>
      <c r="D190" s="422" t="str">
        <f>IF(COUNTA(病棟!D188)&gt;=1,病棟!D188,"")</f>
        <v/>
      </c>
      <c r="E190" s="422" t="str">
        <f>IF(COUNTA(病棟!E188)&gt;=1,病棟!E188,"")</f>
        <v/>
      </c>
      <c r="F190" s="422" t="str">
        <f>IF(COUNTA(病棟!F188)&gt;=1,病棟!F188,"")</f>
        <v/>
      </c>
      <c r="G190" s="497" t="str">
        <f>IF(COUNTA(病棟!G188)&gt;=1,病棟!G188,"")</f>
        <v/>
      </c>
      <c r="H190" s="425" t="str">
        <f>IF(COUNTA(病棟!H188)&gt;=1,病棟!H188,"")</f>
        <v/>
      </c>
      <c r="I190" s="426" t="str">
        <f>IF(COUNTA(病棟!I188)&gt;=1,病棟!I188,"")</f>
        <v/>
      </c>
      <c r="J190" s="485" t="str">
        <f>IF(COUNTA(病棟!J188)&gt;=1,病棟!J188,"")</f>
        <v/>
      </c>
      <c r="K190" s="423" t="str">
        <f>IF(COUNTA(病棟!L188)&gt;=1,病棟!L188,"")</f>
        <v/>
      </c>
      <c r="L190" s="430" t="str">
        <f>IF(K190&lt;基本!$D$9,"非常勤","常勤")</f>
        <v>常勤</v>
      </c>
      <c r="M190" s="433">
        <f>IF(L190="非常勤",K190/基本!$D$9,1)</f>
        <v>1</v>
      </c>
      <c r="N190" s="204" t="e">
        <f>IF(DAYS360(P190,メイン!$N$3)&lt;500,"新"," ")</f>
        <v>#VALUE!</v>
      </c>
      <c r="O190" s="293"/>
      <c r="P190" s="483" t="str">
        <f>IF(COUNTA(病棟!K188)&gt;=1,病棟!K188,"")</f>
        <v/>
      </c>
      <c r="R190" s="477">
        <f t="shared" si="45"/>
        <v>0</v>
      </c>
      <c r="S190" s="477">
        <f t="shared" si="46"/>
        <v>0</v>
      </c>
      <c r="T190" s="477">
        <f t="shared" si="47"/>
        <v>0</v>
      </c>
      <c r="U190" s="477">
        <f t="shared" si="48"/>
        <v>0</v>
      </c>
      <c r="V190" s="477">
        <f t="shared" si="49"/>
        <v>0</v>
      </c>
      <c r="W190" s="477">
        <f t="shared" si="50"/>
        <v>0</v>
      </c>
      <c r="X190" s="477">
        <f t="shared" si="51"/>
        <v>0</v>
      </c>
      <c r="Y190" s="477">
        <f t="shared" si="52"/>
        <v>0</v>
      </c>
      <c r="Z190" s="477">
        <f t="shared" si="53"/>
        <v>0</v>
      </c>
      <c r="AA190" s="477">
        <f t="shared" si="54"/>
        <v>0</v>
      </c>
      <c r="AB190" s="477">
        <f t="shared" si="55"/>
        <v>0</v>
      </c>
      <c r="AC190" s="477">
        <f t="shared" si="56"/>
        <v>0</v>
      </c>
      <c r="AD190" s="477">
        <f t="shared" si="57"/>
        <v>0</v>
      </c>
      <c r="AE190" s="477">
        <f t="shared" si="58"/>
        <v>0</v>
      </c>
      <c r="AF190" s="480">
        <f t="shared" si="59"/>
        <v>0</v>
      </c>
      <c r="AH190" s="469" t="str">
        <f t="shared" si="41"/>
        <v/>
      </c>
      <c r="AI190" s="469" t="str">
        <f t="shared" si="60"/>
        <v>助産師常勤</v>
      </c>
      <c r="AJ190" s="469">
        <f t="shared" si="42"/>
        <v>1</v>
      </c>
      <c r="AK190" s="469" t="str">
        <f t="shared" si="43"/>
        <v>助産師</v>
      </c>
      <c r="AL190" s="469" t="str">
        <f t="shared" si="44"/>
        <v>常勤</v>
      </c>
    </row>
    <row r="191" spans="1:38" ht="13.5" customHeight="1">
      <c r="A191" s="423" t="str">
        <f>IF(COUNTA(病棟!A189)&gt;=1,病棟!A189,"")</f>
        <v/>
      </c>
      <c r="B191" s="486" t="str">
        <f>IF(COUNTA(病棟!B189)&gt;=1,病棟!B189,"")</f>
        <v/>
      </c>
      <c r="C191" s="425" t="str">
        <f>IF(COUNTA(病棟!C189)&gt;=1,病棟!C189,"")</f>
        <v/>
      </c>
      <c r="D191" s="422" t="str">
        <f>IF(COUNTA(病棟!D189)&gt;=1,病棟!D189,"")</f>
        <v/>
      </c>
      <c r="E191" s="422" t="str">
        <f>IF(COUNTA(病棟!E189)&gt;=1,病棟!E189,"")</f>
        <v/>
      </c>
      <c r="F191" s="422" t="str">
        <f>IF(COUNTA(病棟!F189)&gt;=1,病棟!F189,"")</f>
        <v/>
      </c>
      <c r="G191" s="497" t="str">
        <f>IF(COUNTA(病棟!G189)&gt;=1,病棟!G189,"")</f>
        <v/>
      </c>
      <c r="H191" s="425" t="str">
        <f>IF(COUNTA(病棟!H189)&gt;=1,病棟!H189,"")</f>
        <v/>
      </c>
      <c r="I191" s="426" t="str">
        <f>IF(COUNTA(病棟!I189)&gt;=1,病棟!I189,"")</f>
        <v/>
      </c>
      <c r="J191" s="485" t="str">
        <f>IF(COUNTA(病棟!J189)&gt;=1,病棟!J189,"")</f>
        <v/>
      </c>
      <c r="K191" s="423" t="str">
        <f>IF(COUNTA(病棟!L189)&gt;=1,病棟!L189,"")</f>
        <v/>
      </c>
      <c r="L191" s="430" t="str">
        <f>IF(K191&lt;基本!$D$9,"非常勤","常勤")</f>
        <v>常勤</v>
      </c>
      <c r="M191" s="433">
        <f>IF(L191="非常勤",K191/基本!$D$9,1)</f>
        <v>1</v>
      </c>
      <c r="N191" s="204" t="e">
        <f>IF(DAYS360(P191,メイン!$N$3)&lt;500,"新"," ")</f>
        <v>#VALUE!</v>
      </c>
      <c r="O191" s="293"/>
      <c r="P191" s="483" t="str">
        <f>IF(COUNTA(病棟!K189)&gt;=1,病棟!K189,"")</f>
        <v/>
      </c>
      <c r="R191" s="477">
        <f t="shared" si="45"/>
        <v>0</v>
      </c>
      <c r="S191" s="477">
        <f t="shared" si="46"/>
        <v>0</v>
      </c>
      <c r="T191" s="477">
        <f t="shared" si="47"/>
        <v>0</v>
      </c>
      <c r="U191" s="477">
        <f t="shared" si="48"/>
        <v>0</v>
      </c>
      <c r="V191" s="477">
        <f t="shared" si="49"/>
        <v>0</v>
      </c>
      <c r="W191" s="477">
        <f t="shared" si="50"/>
        <v>0</v>
      </c>
      <c r="X191" s="477">
        <f t="shared" si="51"/>
        <v>0</v>
      </c>
      <c r="Y191" s="477">
        <f t="shared" si="52"/>
        <v>0</v>
      </c>
      <c r="Z191" s="477">
        <f t="shared" si="53"/>
        <v>0</v>
      </c>
      <c r="AA191" s="477">
        <f t="shared" si="54"/>
        <v>0</v>
      </c>
      <c r="AB191" s="477">
        <f t="shared" si="55"/>
        <v>0</v>
      </c>
      <c r="AC191" s="477">
        <f t="shared" si="56"/>
        <v>0</v>
      </c>
      <c r="AD191" s="477">
        <f t="shared" si="57"/>
        <v>0</v>
      </c>
      <c r="AE191" s="477">
        <f t="shared" si="58"/>
        <v>0</v>
      </c>
      <c r="AF191" s="480">
        <f t="shared" si="59"/>
        <v>0</v>
      </c>
      <c r="AH191" s="469" t="str">
        <f t="shared" si="41"/>
        <v/>
      </c>
      <c r="AI191" s="469" t="str">
        <f t="shared" si="60"/>
        <v>助産師常勤</v>
      </c>
      <c r="AJ191" s="469">
        <f t="shared" si="42"/>
        <v>1</v>
      </c>
      <c r="AK191" s="469" t="str">
        <f t="shared" si="43"/>
        <v>助産師</v>
      </c>
      <c r="AL191" s="469" t="str">
        <f t="shared" si="44"/>
        <v>常勤</v>
      </c>
    </row>
    <row r="192" spans="1:38" ht="13.5" customHeight="1">
      <c r="A192" s="423" t="str">
        <f>IF(COUNTA(病棟!A190)&gt;=1,病棟!A190,"")</f>
        <v/>
      </c>
      <c r="B192" s="486" t="str">
        <f>IF(COUNTA(病棟!B190)&gt;=1,病棟!B190,"")</f>
        <v/>
      </c>
      <c r="C192" s="425" t="str">
        <f>IF(COUNTA(病棟!C190)&gt;=1,病棟!C190,"")</f>
        <v/>
      </c>
      <c r="D192" s="422" t="str">
        <f>IF(COUNTA(病棟!D190)&gt;=1,病棟!D190,"")</f>
        <v/>
      </c>
      <c r="E192" s="422" t="str">
        <f>IF(COUNTA(病棟!E190)&gt;=1,病棟!E190,"")</f>
        <v/>
      </c>
      <c r="F192" s="422" t="str">
        <f>IF(COUNTA(病棟!F190)&gt;=1,病棟!F190,"")</f>
        <v/>
      </c>
      <c r="G192" s="497" t="str">
        <f>IF(COUNTA(病棟!G190)&gt;=1,病棟!G190,"")</f>
        <v/>
      </c>
      <c r="H192" s="425" t="str">
        <f>IF(COUNTA(病棟!H190)&gt;=1,病棟!H190,"")</f>
        <v/>
      </c>
      <c r="I192" s="426" t="str">
        <f>IF(COUNTA(病棟!I190)&gt;=1,病棟!I190,"")</f>
        <v/>
      </c>
      <c r="J192" s="485" t="str">
        <f>IF(COUNTA(病棟!J190)&gt;=1,病棟!J190,"")</f>
        <v/>
      </c>
      <c r="K192" s="423" t="str">
        <f>IF(COUNTA(病棟!L190)&gt;=1,病棟!L190,"")</f>
        <v/>
      </c>
      <c r="L192" s="430" t="str">
        <f>IF(K192&lt;基本!$D$9,"非常勤","常勤")</f>
        <v>常勤</v>
      </c>
      <c r="M192" s="433">
        <f>IF(L192="非常勤",K192/基本!$D$9,1)</f>
        <v>1</v>
      </c>
      <c r="N192" s="204" t="e">
        <f>IF(DAYS360(P192,メイン!$N$3)&lt;500,"新"," ")</f>
        <v>#VALUE!</v>
      </c>
      <c r="O192" s="293"/>
      <c r="P192" s="483" t="str">
        <f>IF(COUNTA(病棟!K190)&gt;=1,病棟!K190,"")</f>
        <v/>
      </c>
      <c r="R192" s="477">
        <f t="shared" si="45"/>
        <v>0</v>
      </c>
      <c r="S192" s="477">
        <f t="shared" si="46"/>
        <v>0</v>
      </c>
      <c r="T192" s="477">
        <f t="shared" si="47"/>
        <v>0</v>
      </c>
      <c r="U192" s="477">
        <f t="shared" si="48"/>
        <v>0</v>
      </c>
      <c r="V192" s="477">
        <f t="shared" si="49"/>
        <v>0</v>
      </c>
      <c r="W192" s="477">
        <f t="shared" si="50"/>
        <v>0</v>
      </c>
      <c r="X192" s="477">
        <f t="shared" si="51"/>
        <v>0</v>
      </c>
      <c r="Y192" s="477">
        <f t="shared" si="52"/>
        <v>0</v>
      </c>
      <c r="Z192" s="477">
        <f t="shared" si="53"/>
        <v>0</v>
      </c>
      <c r="AA192" s="477">
        <f t="shared" si="54"/>
        <v>0</v>
      </c>
      <c r="AB192" s="477">
        <f t="shared" si="55"/>
        <v>0</v>
      </c>
      <c r="AC192" s="477">
        <f t="shared" si="56"/>
        <v>0</v>
      </c>
      <c r="AD192" s="477">
        <f t="shared" si="57"/>
        <v>0</v>
      </c>
      <c r="AE192" s="477">
        <f t="shared" si="58"/>
        <v>0</v>
      </c>
      <c r="AF192" s="480">
        <f t="shared" si="59"/>
        <v>0</v>
      </c>
      <c r="AH192" s="469" t="str">
        <f t="shared" si="41"/>
        <v/>
      </c>
      <c r="AI192" s="469" t="str">
        <f t="shared" si="60"/>
        <v>助産師常勤</v>
      </c>
      <c r="AJ192" s="469">
        <f t="shared" si="42"/>
        <v>1</v>
      </c>
      <c r="AK192" s="469" t="str">
        <f t="shared" si="43"/>
        <v>助産師</v>
      </c>
      <c r="AL192" s="469" t="str">
        <f t="shared" si="44"/>
        <v>常勤</v>
      </c>
    </row>
    <row r="193" spans="1:38" ht="13.5" customHeight="1">
      <c r="A193" s="423" t="str">
        <f>IF(COUNTA(病棟!A191)&gt;=1,病棟!A191,"")</f>
        <v/>
      </c>
      <c r="B193" s="486" t="str">
        <f>IF(COUNTA(病棟!B191)&gt;=1,病棟!B191,"")</f>
        <v/>
      </c>
      <c r="C193" s="425" t="str">
        <f>IF(COUNTA(病棟!C191)&gt;=1,病棟!C191,"")</f>
        <v/>
      </c>
      <c r="D193" s="422" t="str">
        <f>IF(COUNTA(病棟!D191)&gt;=1,病棟!D191,"")</f>
        <v/>
      </c>
      <c r="E193" s="422" t="str">
        <f>IF(COUNTA(病棟!E191)&gt;=1,病棟!E191,"")</f>
        <v/>
      </c>
      <c r="F193" s="422" t="str">
        <f>IF(COUNTA(病棟!F191)&gt;=1,病棟!F191,"")</f>
        <v/>
      </c>
      <c r="G193" s="497" t="str">
        <f>IF(COUNTA(病棟!G191)&gt;=1,病棟!G191,"")</f>
        <v/>
      </c>
      <c r="H193" s="425" t="str">
        <f>IF(COUNTA(病棟!H191)&gt;=1,病棟!H191,"")</f>
        <v/>
      </c>
      <c r="I193" s="426" t="str">
        <f>IF(COUNTA(病棟!I191)&gt;=1,病棟!I191,"")</f>
        <v/>
      </c>
      <c r="J193" s="485" t="str">
        <f>IF(COUNTA(病棟!J191)&gt;=1,病棟!J191,"")</f>
        <v/>
      </c>
      <c r="K193" s="423" t="str">
        <f>IF(COUNTA(病棟!L191)&gt;=1,病棟!L191,"")</f>
        <v/>
      </c>
      <c r="L193" s="430" t="str">
        <f>IF(K193&lt;基本!$D$9,"非常勤","常勤")</f>
        <v>常勤</v>
      </c>
      <c r="M193" s="433">
        <f>IF(L193="非常勤",K193/基本!$D$9,1)</f>
        <v>1</v>
      </c>
      <c r="N193" s="204" t="e">
        <f>IF(DAYS360(P193,メイン!$N$3)&lt;500,"新"," ")</f>
        <v>#VALUE!</v>
      </c>
      <c r="O193" s="293"/>
      <c r="P193" s="483" t="str">
        <f>IF(COUNTA(病棟!K191)&gt;=1,病棟!K191,"")</f>
        <v/>
      </c>
      <c r="R193" s="477">
        <f t="shared" si="45"/>
        <v>0</v>
      </c>
      <c r="S193" s="477">
        <f t="shared" si="46"/>
        <v>0</v>
      </c>
      <c r="T193" s="477">
        <f t="shared" si="47"/>
        <v>0</v>
      </c>
      <c r="U193" s="477">
        <f t="shared" si="48"/>
        <v>0</v>
      </c>
      <c r="V193" s="477">
        <f t="shared" si="49"/>
        <v>0</v>
      </c>
      <c r="W193" s="477">
        <f t="shared" si="50"/>
        <v>0</v>
      </c>
      <c r="X193" s="477">
        <f t="shared" si="51"/>
        <v>0</v>
      </c>
      <c r="Y193" s="477">
        <f t="shared" si="52"/>
        <v>0</v>
      </c>
      <c r="Z193" s="477">
        <f t="shared" si="53"/>
        <v>0</v>
      </c>
      <c r="AA193" s="477">
        <f t="shared" si="54"/>
        <v>0</v>
      </c>
      <c r="AB193" s="477">
        <f t="shared" si="55"/>
        <v>0</v>
      </c>
      <c r="AC193" s="477">
        <f t="shared" si="56"/>
        <v>0</v>
      </c>
      <c r="AD193" s="477">
        <f t="shared" si="57"/>
        <v>0</v>
      </c>
      <c r="AE193" s="477">
        <f t="shared" si="58"/>
        <v>0</v>
      </c>
      <c r="AF193" s="480">
        <f t="shared" si="59"/>
        <v>0</v>
      </c>
      <c r="AH193" s="469" t="str">
        <f t="shared" si="41"/>
        <v/>
      </c>
      <c r="AI193" s="469" t="str">
        <f t="shared" si="60"/>
        <v>助産師常勤</v>
      </c>
      <c r="AJ193" s="469">
        <f t="shared" si="42"/>
        <v>1</v>
      </c>
      <c r="AK193" s="469" t="str">
        <f t="shared" si="43"/>
        <v>助産師</v>
      </c>
      <c r="AL193" s="469" t="str">
        <f t="shared" si="44"/>
        <v>常勤</v>
      </c>
    </row>
    <row r="194" spans="1:38" ht="13.5" customHeight="1">
      <c r="A194" s="423" t="str">
        <f>IF(COUNTA(病棟!A192)&gt;=1,病棟!A192,"")</f>
        <v/>
      </c>
      <c r="B194" s="486" t="str">
        <f>IF(COUNTA(病棟!B192)&gt;=1,病棟!B192,"")</f>
        <v/>
      </c>
      <c r="C194" s="425" t="str">
        <f>IF(COUNTA(病棟!C192)&gt;=1,病棟!C192,"")</f>
        <v/>
      </c>
      <c r="D194" s="422" t="str">
        <f>IF(COUNTA(病棟!D192)&gt;=1,病棟!D192,"")</f>
        <v/>
      </c>
      <c r="E194" s="422" t="str">
        <f>IF(COUNTA(病棟!E192)&gt;=1,病棟!E192,"")</f>
        <v/>
      </c>
      <c r="F194" s="422" t="str">
        <f>IF(COUNTA(病棟!F192)&gt;=1,病棟!F192,"")</f>
        <v/>
      </c>
      <c r="G194" s="497" t="str">
        <f>IF(COUNTA(病棟!G192)&gt;=1,病棟!G192,"")</f>
        <v/>
      </c>
      <c r="H194" s="425" t="str">
        <f>IF(COUNTA(病棟!H192)&gt;=1,病棟!H192,"")</f>
        <v/>
      </c>
      <c r="I194" s="426" t="str">
        <f>IF(COUNTA(病棟!I192)&gt;=1,病棟!I192,"")</f>
        <v/>
      </c>
      <c r="J194" s="485" t="str">
        <f>IF(COUNTA(病棟!J192)&gt;=1,病棟!J192,"")</f>
        <v/>
      </c>
      <c r="K194" s="423" t="str">
        <f>IF(COUNTA(病棟!L192)&gt;=1,病棟!L192,"")</f>
        <v/>
      </c>
      <c r="L194" s="430" t="str">
        <f>IF(K194&lt;基本!$D$9,"非常勤","常勤")</f>
        <v>常勤</v>
      </c>
      <c r="M194" s="433">
        <f>IF(L194="非常勤",K194/基本!$D$9,1)</f>
        <v>1</v>
      </c>
      <c r="N194" s="204" t="e">
        <f>IF(DAYS360(P194,メイン!$N$3)&lt;500,"新"," ")</f>
        <v>#VALUE!</v>
      </c>
      <c r="O194" s="293"/>
      <c r="P194" s="483" t="str">
        <f>IF(COUNTA(病棟!K192)&gt;=1,病棟!K192,"")</f>
        <v/>
      </c>
      <c r="R194" s="477">
        <f t="shared" si="45"/>
        <v>0</v>
      </c>
      <c r="S194" s="477">
        <f t="shared" si="46"/>
        <v>0</v>
      </c>
      <c r="T194" s="477">
        <f t="shared" si="47"/>
        <v>0</v>
      </c>
      <c r="U194" s="477">
        <f t="shared" si="48"/>
        <v>0</v>
      </c>
      <c r="V194" s="477">
        <f t="shared" si="49"/>
        <v>0</v>
      </c>
      <c r="W194" s="477">
        <f t="shared" si="50"/>
        <v>0</v>
      </c>
      <c r="X194" s="477">
        <f t="shared" si="51"/>
        <v>0</v>
      </c>
      <c r="Y194" s="477">
        <f t="shared" si="52"/>
        <v>0</v>
      </c>
      <c r="Z194" s="477">
        <f t="shared" si="53"/>
        <v>0</v>
      </c>
      <c r="AA194" s="477">
        <f t="shared" si="54"/>
        <v>0</v>
      </c>
      <c r="AB194" s="477">
        <f t="shared" si="55"/>
        <v>0</v>
      </c>
      <c r="AC194" s="477">
        <f t="shared" si="56"/>
        <v>0</v>
      </c>
      <c r="AD194" s="477">
        <f t="shared" si="57"/>
        <v>0</v>
      </c>
      <c r="AE194" s="477">
        <f t="shared" si="58"/>
        <v>0</v>
      </c>
      <c r="AF194" s="480">
        <f t="shared" si="59"/>
        <v>0</v>
      </c>
      <c r="AH194" s="469" t="str">
        <f t="shared" si="41"/>
        <v/>
      </c>
      <c r="AI194" s="469" t="str">
        <f t="shared" si="60"/>
        <v>助産師常勤</v>
      </c>
      <c r="AJ194" s="469">
        <f t="shared" si="42"/>
        <v>1</v>
      </c>
      <c r="AK194" s="469" t="str">
        <f t="shared" si="43"/>
        <v>助産師</v>
      </c>
      <c r="AL194" s="469" t="str">
        <f t="shared" si="44"/>
        <v>常勤</v>
      </c>
    </row>
    <row r="195" spans="1:38" ht="13.5" customHeight="1">
      <c r="A195" s="423" t="str">
        <f>IF(COUNTA(病棟!A193)&gt;=1,病棟!A193,"")</f>
        <v/>
      </c>
      <c r="B195" s="486" t="str">
        <f>IF(COUNTA(病棟!B193)&gt;=1,病棟!B193,"")</f>
        <v/>
      </c>
      <c r="C195" s="425" t="str">
        <f>IF(COUNTA(病棟!C193)&gt;=1,病棟!C193,"")</f>
        <v/>
      </c>
      <c r="D195" s="422" t="str">
        <f>IF(COUNTA(病棟!D193)&gt;=1,病棟!D193,"")</f>
        <v/>
      </c>
      <c r="E195" s="422" t="str">
        <f>IF(COUNTA(病棟!E193)&gt;=1,病棟!E193,"")</f>
        <v/>
      </c>
      <c r="F195" s="422" t="str">
        <f>IF(COUNTA(病棟!F193)&gt;=1,病棟!F193,"")</f>
        <v/>
      </c>
      <c r="G195" s="497" t="str">
        <f>IF(COUNTA(病棟!G193)&gt;=1,病棟!G193,"")</f>
        <v/>
      </c>
      <c r="H195" s="425" t="str">
        <f>IF(COUNTA(病棟!H193)&gt;=1,病棟!H193,"")</f>
        <v/>
      </c>
      <c r="I195" s="426" t="str">
        <f>IF(COUNTA(病棟!I193)&gt;=1,病棟!I193,"")</f>
        <v/>
      </c>
      <c r="J195" s="485" t="str">
        <f>IF(COUNTA(病棟!J193)&gt;=1,病棟!J193,"")</f>
        <v/>
      </c>
      <c r="K195" s="423" t="str">
        <f>IF(COUNTA(病棟!L193)&gt;=1,病棟!L193,"")</f>
        <v/>
      </c>
      <c r="L195" s="430" t="str">
        <f>IF(K195&lt;基本!$D$9,"非常勤","常勤")</f>
        <v>常勤</v>
      </c>
      <c r="M195" s="433">
        <f>IF(L195="非常勤",K195/基本!$D$9,1)</f>
        <v>1</v>
      </c>
      <c r="N195" s="204" t="e">
        <f>IF(DAYS360(P195,メイン!$N$3)&lt;500,"新"," ")</f>
        <v>#VALUE!</v>
      </c>
      <c r="O195" s="293"/>
      <c r="P195" s="483" t="str">
        <f>IF(COUNTA(病棟!K193)&gt;=1,病棟!K193,"")</f>
        <v/>
      </c>
      <c r="R195" s="477">
        <f t="shared" si="45"/>
        <v>0</v>
      </c>
      <c r="S195" s="477">
        <f t="shared" si="46"/>
        <v>0</v>
      </c>
      <c r="T195" s="477">
        <f t="shared" si="47"/>
        <v>0</v>
      </c>
      <c r="U195" s="477">
        <f t="shared" si="48"/>
        <v>0</v>
      </c>
      <c r="V195" s="477">
        <f t="shared" si="49"/>
        <v>0</v>
      </c>
      <c r="W195" s="477">
        <f t="shared" si="50"/>
        <v>0</v>
      </c>
      <c r="X195" s="477">
        <f t="shared" si="51"/>
        <v>0</v>
      </c>
      <c r="Y195" s="477">
        <f t="shared" si="52"/>
        <v>0</v>
      </c>
      <c r="Z195" s="477">
        <f t="shared" si="53"/>
        <v>0</v>
      </c>
      <c r="AA195" s="477">
        <f t="shared" si="54"/>
        <v>0</v>
      </c>
      <c r="AB195" s="477">
        <f t="shared" si="55"/>
        <v>0</v>
      </c>
      <c r="AC195" s="477">
        <f t="shared" si="56"/>
        <v>0</v>
      </c>
      <c r="AD195" s="477">
        <f t="shared" si="57"/>
        <v>0</v>
      </c>
      <c r="AE195" s="477">
        <f t="shared" si="58"/>
        <v>0</v>
      </c>
      <c r="AF195" s="480">
        <f t="shared" si="59"/>
        <v>0</v>
      </c>
      <c r="AH195" s="469" t="str">
        <f t="shared" si="41"/>
        <v/>
      </c>
      <c r="AI195" s="469" t="str">
        <f t="shared" si="60"/>
        <v>助産師常勤</v>
      </c>
      <c r="AJ195" s="469">
        <f t="shared" si="42"/>
        <v>1</v>
      </c>
      <c r="AK195" s="469" t="str">
        <f t="shared" si="43"/>
        <v>助産師</v>
      </c>
      <c r="AL195" s="469" t="str">
        <f t="shared" si="44"/>
        <v>常勤</v>
      </c>
    </row>
    <row r="196" spans="1:38" ht="13.5" customHeight="1">
      <c r="A196" s="423" t="str">
        <f>IF(COUNTA(病棟!A194)&gt;=1,病棟!A194,"")</f>
        <v/>
      </c>
      <c r="B196" s="486" t="str">
        <f>IF(COUNTA(病棟!B194)&gt;=1,病棟!B194,"")</f>
        <v/>
      </c>
      <c r="C196" s="425" t="str">
        <f>IF(COUNTA(病棟!C194)&gt;=1,病棟!C194,"")</f>
        <v/>
      </c>
      <c r="D196" s="422" t="str">
        <f>IF(COUNTA(病棟!D194)&gt;=1,病棟!D194,"")</f>
        <v/>
      </c>
      <c r="E196" s="422" t="str">
        <f>IF(COUNTA(病棟!E194)&gt;=1,病棟!E194,"")</f>
        <v/>
      </c>
      <c r="F196" s="422" t="str">
        <f>IF(COUNTA(病棟!F194)&gt;=1,病棟!F194,"")</f>
        <v/>
      </c>
      <c r="G196" s="497" t="str">
        <f>IF(COUNTA(病棟!G194)&gt;=1,病棟!G194,"")</f>
        <v/>
      </c>
      <c r="H196" s="425" t="str">
        <f>IF(COUNTA(病棟!H194)&gt;=1,病棟!H194,"")</f>
        <v/>
      </c>
      <c r="I196" s="426" t="str">
        <f>IF(COUNTA(病棟!I194)&gt;=1,病棟!I194,"")</f>
        <v/>
      </c>
      <c r="J196" s="485" t="str">
        <f>IF(COUNTA(病棟!J194)&gt;=1,病棟!J194,"")</f>
        <v/>
      </c>
      <c r="K196" s="423" t="str">
        <f>IF(COUNTA(病棟!L194)&gt;=1,病棟!L194,"")</f>
        <v/>
      </c>
      <c r="L196" s="430" t="str">
        <f>IF(K196&lt;基本!$D$9,"非常勤","常勤")</f>
        <v>常勤</v>
      </c>
      <c r="M196" s="433">
        <f>IF(L196="非常勤",K196/基本!$D$9,1)</f>
        <v>1</v>
      </c>
      <c r="N196" s="204" t="e">
        <f>IF(DAYS360(P196,メイン!$N$3)&lt;500,"新"," ")</f>
        <v>#VALUE!</v>
      </c>
      <c r="O196" s="293"/>
      <c r="P196" s="483" t="str">
        <f>IF(COUNTA(病棟!K194)&gt;=1,病棟!K194,"")</f>
        <v/>
      </c>
      <c r="R196" s="477">
        <f t="shared" si="45"/>
        <v>0</v>
      </c>
      <c r="S196" s="477">
        <f t="shared" si="46"/>
        <v>0</v>
      </c>
      <c r="T196" s="477">
        <f t="shared" si="47"/>
        <v>0</v>
      </c>
      <c r="U196" s="477">
        <f t="shared" si="48"/>
        <v>0</v>
      </c>
      <c r="V196" s="477">
        <f t="shared" si="49"/>
        <v>0</v>
      </c>
      <c r="W196" s="477">
        <f t="shared" si="50"/>
        <v>0</v>
      </c>
      <c r="X196" s="477">
        <f t="shared" si="51"/>
        <v>0</v>
      </c>
      <c r="Y196" s="477">
        <f t="shared" si="52"/>
        <v>0</v>
      </c>
      <c r="Z196" s="477">
        <f t="shared" si="53"/>
        <v>0</v>
      </c>
      <c r="AA196" s="477">
        <f t="shared" si="54"/>
        <v>0</v>
      </c>
      <c r="AB196" s="477">
        <f t="shared" si="55"/>
        <v>0</v>
      </c>
      <c r="AC196" s="477">
        <f t="shared" si="56"/>
        <v>0</v>
      </c>
      <c r="AD196" s="477">
        <f t="shared" si="57"/>
        <v>0</v>
      </c>
      <c r="AE196" s="477">
        <f t="shared" si="58"/>
        <v>0</v>
      </c>
      <c r="AF196" s="480">
        <f t="shared" si="59"/>
        <v>0</v>
      </c>
      <c r="AH196" s="469" t="str">
        <f t="shared" si="41"/>
        <v/>
      </c>
      <c r="AI196" s="469" t="str">
        <f t="shared" si="60"/>
        <v>助産師常勤</v>
      </c>
      <c r="AJ196" s="469">
        <f t="shared" si="42"/>
        <v>1</v>
      </c>
      <c r="AK196" s="469" t="str">
        <f t="shared" si="43"/>
        <v>助産師</v>
      </c>
      <c r="AL196" s="469" t="str">
        <f t="shared" si="44"/>
        <v>常勤</v>
      </c>
    </row>
    <row r="197" spans="1:38" ht="13.5" customHeight="1">
      <c r="A197" s="423" t="str">
        <f>IF(COUNTA(病棟!A195)&gt;=1,病棟!A195,"")</f>
        <v/>
      </c>
      <c r="B197" s="486" t="str">
        <f>IF(COUNTA(病棟!B195)&gt;=1,病棟!B195,"")</f>
        <v/>
      </c>
      <c r="C197" s="425" t="str">
        <f>IF(COUNTA(病棟!C195)&gt;=1,病棟!C195,"")</f>
        <v/>
      </c>
      <c r="D197" s="422" t="str">
        <f>IF(COUNTA(病棟!D195)&gt;=1,病棟!D195,"")</f>
        <v/>
      </c>
      <c r="E197" s="422" t="str">
        <f>IF(COUNTA(病棟!E195)&gt;=1,病棟!E195,"")</f>
        <v/>
      </c>
      <c r="F197" s="422" t="str">
        <f>IF(COUNTA(病棟!F195)&gt;=1,病棟!F195,"")</f>
        <v/>
      </c>
      <c r="G197" s="497" t="str">
        <f>IF(COUNTA(病棟!G195)&gt;=1,病棟!G195,"")</f>
        <v/>
      </c>
      <c r="H197" s="425" t="str">
        <f>IF(COUNTA(病棟!H195)&gt;=1,病棟!H195,"")</f>
        <v/>
      </c>
      <c r="I197" s="426" t="str">
        <f>IF(COUNTA(病棟!I195)&gt;=1,病棟!I195,"")</f>
        <v/>
      </c>
      <c r="J197" s="485" t="str">
        <f>IF(COUNTA(病棟!J195)&gt;=1,病棟!J195,"")</f>
        <v/>
      </c>
      <c r="K197" s="423" t="str">
        <f>IF(COUNTA(病棟!L195)&gt;=1,病棟!L195,"")</f>
        <v/>
      </c>
      <c r="L197" s="430" t="str">
        <f>IF(K197&lt;基本!$D$9,"非常勤","常勤")</f>
        <v>常勤</v>
      </c>
      <c r="M197" s="433">
        <f>IF(L197="非常勤",K197/基本!$D$9,1)</f>
        <v>1</v>
      </c>
      <c r="N197" s="204" t="e">
        <f>IF(DAYS360(P197,メイン!$N$3)&lt;500,"新"," ")</f>
        <v>#VALUE!</v>
      </c>
      <c r="O197" s="293"/>
      <c r="P197" s="483" t="str">
        <f>IF(COUNTA(病棟!K195)&gt;=1,病棟!K195,"")</f>
        <v/>
      </c>
      <c r="R197" s="477">
        <f t="shared" si="45"/>
        <v>0</v>
      </c>
      <c r="S197" s="477">
        <f t="shared" si="46"/>
        <v>0</v>
      </c>
      <c r="T197" s="477">
        <f t="shared" si="47"/>
        <v>0</v>
      </c>
      <c r="U197" s="477">
        <f t="shared" si="48"/>
        <v>0</v>
      </c>
      <c r="V197" s="477">
        <f t="shared" si="49"/>
        <v>0</v>
      </c>
      <c r="W197" s="477">
        <f t="shared" si="50"/>
        <v>0</v>
      </c>
      <c r="X197" s="477">
        <f t="shared" si="51"/>
        <v>0</v>
      </c>
      <c r="Y197" s="477">
        <f t="shared" si="52"/>
        <v>0</v>
      </c>
      <c r="Z197" s="477">
        <f t="shared" si="53"/>
        <v>0</v>
      </c>
      <c r="AA197" s="477">
        <f t="shared" si="54"/>
        <v>0</v>
      </c>
      <c r="AB197" s="477">
        <f t="shared" si="55"/>
        <v>0</v>
      </c>
      <c r="AC197" s="477">
        <f t="shared" si="56"/>
        <v>0</v>
      </c>
      <c r="AD197" s="477">
        <f t="shared" si="57"/>
        <v>0</v>
      </c>
      <c r="AE197" s="477">
        <f t="shared" si="58"/>
        <v>0</v>
      </c>
      <c r="AF197" s="480">
        <f t="shared" si="59"/>
        <v>0</v>
      </c>
      <c r="AH197" s="469" t="str">
        <f t="shared" si="41"/>
        <v/>
      </c>
      <c r="AI197" s="469" t="str">
        <f t="shared" si="60"/>
        <v>助産師常勤</v>
      </c>
      <c r="AJ197" s="469">
        <f t="shared" si="42"/>
        <v>1</v>
      </c>
      <c r="AK197" s="469" t="str">
        <f t="shared" si="43"/>
        <v>助産師</v>
      </c>
      <c r="AL197" s="469" t="str">
        <f t="shared" si="44"/>
        <v>常勤</v>
      </c>
    </row>
    <row r="198" spans="1:38" ht="13.5" customHeight="1">
      <c r="A198" s="423" t="str">
        <f>IF(COUNTA(病棟!A196)&gt;=1,病棟!A196,"")</f>
        <v/>
      </c>
      <c r="B198" s="486" t="str">
        <f>IF(COUNTA(病棟!B196)&gt;=1,病棟!B196,"")</f>
        <v/>
      </c>
      <c r="C198" s="425" t="str">
        <f>IF(COUNTA(病棟!C196)&gt;=1,病棟!C196,"")</f>
        <v/>
      </c>
      <c r="D198" s="422" t="str">
        <f>IF(COUNTA(病棟!D196)&gt;=1,病棟!D196,"")</f>
        <v/>
      </c>
      <c r="E198" s="422" t="str">
        <f>IF(COUNTA(病棟!E196)&gt;=1,病棟!E196,"")</f>
        <v/>
      </c>
      <c r="F198" s="422" t="str">
        <f>IF(COUNTA(病棟!F196)&gt;=1,病棟!F196,"")</f>
        <v/>
      </c>
      <c r="G198" s="497" t="str">
        <f>IF(COUNTA(病棟!G196)&gt;=1,病棟!G196,"")</f>
        <v/>
      </c>
      <c r="H198" s="425" t="str">
        <f>IF(COUNTA(病棟!H196)&gt;=1,病棟!H196,"")</f>
        <v/>
      </c>
      <c r="I198" s="426" t="str">
        <f>IF(COUNTA(病棟!I196)&gt;=1,病棟!I196,"")</f>
        <v/>
      </c>
      <c r="J198" s="485" t="str">
        <f>IF(COUNTA(病棟!J196)&gt;=1,病棟!J196,"")</f>
        <v/>
      </c>
      <c r="K198" s="423" t="str">
        <f>IF(COUNTA(病棟!L196)&gt;=1,病棟!L196,"")</f>
        <v/>
      </c>
      <c r="L198" s="430" t="str">
        <f>IF(K198&lt;基本!$D$9,"非常勤","常勤")</f>
        <v>常勤</v>
      </c>
      <c r="M198" s="433">
        <f>IF(L198="非常勤",K198/基本!$D$9,1)</f>
        <v>1</v>
      </c>
      <c r="N198" s="204" t="e">
        <f>IF(DAYS360(P198,メイン!$N$3)&lt;500,"新"," ")</f>
        <v>#VALUE!</v>
      </c>
      <c r="O198" s="293"/>
      <c r="P198" s="483" t="str">
        <f>IF(COUNTA(病棟!K196)&gt;=1,病棟!K196,"")</f>
        <v/>
      </c>
      <c r="R198" s="477">
        <f t="shared" si="45"/>
        <v>0</v>
      </c>
      <c r="S198" s="477">
        <f t="shared" si="46"/>
        <v>0</v>
      </c>
      <c r="T198" s="477">
        <f t="shared" si="47"/>
        <v>0</v>
      </c>
      <c r="U198" s="477">
        <f t="shared" si="48"/>
        <v>0</v>
      </c>
      <c r="V198" s="477">
        <f t="shared" si="49"/>
        <v>0</v>
      </c>
      <c r="W198" s="477">
        <f t="shared" si="50"/>
        <v>0</v>
      </c>
      <c r="X198" s="477">
        <f t="shared" si="51"/>
        <v>0</v>
      </c>
      <c r="Y198" s="477">
        <f t="shared" si="52"/>
        <v>0</v>
      </c>
      <c r="Z198" s="477">
        <f t="shared" si="53"/>
        <v>0</v>
      </c>
      <c r="AA198" s="477">
        <f t="shared" si="54"/>
        <v>0</v>
      </c>
      <c r="AB198" s="477">
        <f t="shared" si="55"/>
        <v>0</v>
      </c>
      <c r="AC198" s="477">
        <f t="shared" si="56"/>
        <v>0</v>
      </c>
      <c r="AD198" s="477">
        <f t="shared" si="57"/>
        <v>0</v>
      </c>
      <c r="AE198" s="477">
        <f t="shared" si="58"/>
        <v>0</v>
      </c>
      <c r="AF198" s="480">
        <f t="shared" si="59"/>
        <v>0</v>
      </c>
      <c r="AH198" s="469" t="str">
        <f t="shared" ref="AH198:AH261" si="61">A198</f>
        <v/>
      </c>
      <c r="AI198" s="469" t="str">
        <f t="shared" si="60"/>
        <v>助産師常勤</v>
      </c>
      <c r="AJ198" s="469">
        <f t="shared" ref="AJ198:AJ261" si="62">M198</f>
        <v>1</v>
      </c>
      <c r="AK198" s="469" t="str">
        <f t="shared" ref="AK198:AK261" si="63">IF(COUNTA(C198)=1,"助産師",IF(COUNTA(E198)=1,"看護師",IF(COUNTA(F198)=1,"准看護師",IF(COUNTA(G198)=1,"看護補助者",""))))</f>
        <v>助産師</v>
      </c>
      <c r="AL198" s="469" t="str">
        <f t="shared" ref="AL198:AL261" si="64">IF(L198="常勤","常勤",IF(M198&gt;0,"非常勤",""))</f>
        <v>常勤</v>
      </c>
    </row>
    <row r="199" spans="1:38" ht="13.5" customHeight="1">
      <c r="A199" s="423" t="str">
        <f>IF(COUNTA(病棟!A197)&gt;=1,病棟!A197,"")</f>
        <v/>
      </c>
      <c r="B199" s="486" t="str">
        <f>IF(COUNTA(病棟!B197)&gt;=1,病棟!B197,"")</f>
        <v/>
      </c>
      <c r="C199" s="425" t="str">
        <f>IF(COUNTA(病棟!C197)&gt;=1,病棟!C197,"")</f>
        <v/>
      </c>
      <c r="D199" s="422" t="str">
        <f>IF(COUNTA(病棟!D197)&gt;=1,病棟!D197,"")</f>
        <v/>
      </c>
      <c r="E199" s="422" t="str">
        <f>IF(COUNTA(病棟!E197)&gt;=1,病棟!E197,"")</f>
        <v/>
      </c>
      <c r="F199" s="422" t="str">
        <f>IF(COUNTA(病棟!F197)&gt;=1,病棟!F197,"")</f>
        <v/>
      </c>
      <c r="G199" s="497" t="str">
        <f>IF(COUNTA(病棟!G197)&gt;=1,病棟!G197,"")</f>
        <v/>
      </c>
      <c r="H199" s="425" t="str">
        <f>IF(COUNTA(病棟!H197)&gt;=1,病棟!H197,"")</f>
        <v/>
      </c>
      <c r="I199" s="426" t="str">
        <f>IF(COUNTA(病棟!I197)&gt;=1,病棟!I197,"")</f>
        <v/>
      </c>
      <c r="J199" s="485" t="str">
        <f>IF(COUNTA(病棟!J197)&gt;=1,病棟!J197,"")</f>
        <v/>
      </c>
      <c r="K199" s="423" t="str">
        <f>IF(COUNTA(病棟!L197)&gt;=1,病棟!L197,"")</f>
        <v/>
      </c>
      <c r="L199" s="430" t="str">
        <f>IF(K199&lt;基本!$D$9,"非常勤","常勤")</f>
        <v>常勤</v>
      </c>
      <c r="M199" s="433">
        <f>IF(L199="非常勤",K199/基本!$D$9,1)</f>
        <v>1</v>
      </c>
      <c r="N199" s="204" t="e">
        <f>IF(DAYS360(P199,メイン!$N$3)&lt;500,"新"," ")</f>
        <v>#VALUE!</v>
      </c>
      <c r="O199" s="293"/>
      <c r="P199" s="483" t="str">
        <f>IF(COUNTA(病棟!K197)&gt;=1,病棟!K197,"")</f>
        <v/>
      </c>
      <c r="R199" s="477">
        <f t="shared" ref="R199:R262" si="65">IF(AND(COUNTBLANK($C199)=0,$L199="常勤"),1,0)</f>
        <v>0</v>
      </c>
      <c r="S199" s="477">
        <f t="shared" ref="S199:S262" si="66">IF(T199&gt;0,1,0)</f>
        <v>0</v>
      </c>
      <c r="T199" s="477">
        <f t="shared" ref="T199:T262" si="67">IF(AND(COUNTBLANK($C199)=0,$L199="非常勤"),M199,0)</f>
        <v>0</v>
      </c>
      <c r="U199" s="477">
        <f t="shared" ref="U199:U262" si="68">IF(AND(COUNTBLANK($D199)=0,$L199="常勤"),1,0)</f>
        <v>0</v>
      </c>
      <c r="V199" s="477">
        <f t="shared" ref="V199:V262" si="69">IF(W199&gt;0,1,0)</f>
        <v>0</v>
      </c>
      <c r="W199" s="477">
        <f t="shared" ref="W199:W262" si="70">IF(AND(COUNTBLANK($D199)=0,$L199="非常勤"),M199,0)</f>
        <v>0</v>
      </c>
      <c r="X199" s="477">
        <f t="shared" ref="X199:X262" si="71">IF(AND(COUNTBLANK($E199)=0,$L199="常勤"),1,0)</f>
        <v>0</v>
      </c>
      <c r="Y199" s="477">
        <f t="shared" ref="Y199:Y262" si="72">IF(Z199&gt;0,1,0)</f>
        <v>0</v>
      </c>
      <c r="Z199" s="477">
        <f t="shared" ref="Z199:Z262" si="73">IF(AND(COUNTBLANK($E199)=0,$L199="非常勤"),M199,0)</f>
        <v>0</v>
      </c>
      <c r="AA199" s="477">
        <f t="shared" ref="AA199:AA262" si="74">IF(AND(COUNTBLANK($F199)=0,$L199="常勤"),1,0)</f>
        <v>0</v>
      </c>
      <c r="AB199" s="477">
        <f t="shared" ref="AB199:AB262" si="75">IF(AC199&gt;0,1,0)</f>
        <v>0</v>
      </c>
      <c r="AC199" s="477">
        <f t="shared" ref="AC199:AC262" si="76">IF(AND(COUNTBLANK($F199)=0,$L199="非常勤"),M199,0)</f>
        <v>0</v>
      </c>
      <c r="AD199" s="477">
        <f t="shared" ref="AD199:AD262" si="77">IF(AND(COUNTBLANK($G199)=0,$L199="常勤"),1,0)</f>
        <v>0</v>
      </c>
      <c r="AE199" s="477">
        <f t="shared" ref="AE199:AE262" si="78">IF(AF199&gt;0,1,0)</f>
        <v>0</v>
      </c>
      <c r="AF199" s="480">
        <f t="shared" ref="AF199:AF262" si="79">IF(AND(COUNTBLANK($G199)=0,$L199="非常勤"),M199,0)</f>
        <v>0</v>
      </c>
      <c r="AH199" s="469" t="str">
        <f t="shared" si="61"/>
        <v/>
      </c>
      <c r="AI199" s="469" t="str">
        <f t="shared" si="60"/>
        <v>助産師常勤</v>
      </c>
      <c r="AJ199" s="469">
        <f t="shared" si="62"/>
        <v>1</v>
      </c>
      <c r="AK199" s="469" t="str">
        <f t="shared" si="63"/>
        <v>助産師</v>
      </c>
      <c r="AL199" s="469" t="str">
        <f t="shared" si="64"/>
        <v>常勤</v>
      </c>
    </row>
    <row r="200" spans="1:38" ht="13.5" customHeight="1">
      <c r="A200" s="423" t="str">
        <f>IF(COUNTA(病棟!A198)&gt;=1,病棟!A198,"")</f>
        <v/>
      </c>
      <c r="B200" s="486" t="str">
        <f>IF(COUNTA(病棟!B198)&gt;=1,病棟!B198,"")</f>
        <v/>
      </c>
      <c r="C200" s="425" t="str">
        <f>IF(COUNTA(病棟!C198)&gt;=1,病棟!C198,"")</f>
        <v/>
      </c>
      <c r="D200" s="422" t="str">
        <f>IF(COUNTA(病棟!D198)&gt;=1,病棟!D198,"")</f>
        <v/>
      </c>
      <c r="E200" s="422" t="str">
        <f>IF(COUNTA(病棟!E198)&gt;=1,病棟!E198,"")</f>
        <v/>
      </c>
      <c r="F200" s="422" t="str">
        <f>IF(COUNTA(病棟!F198)&gt;=1,病棟!F198,"")</f>
        <v/>
      </c>
      <c r="G200" s="497" t="str">
        <f>IF(COUNTA(病棟!G198)&gt;=1,病棟!G198,"")</f>
        <v/>
      </c>
      <c r="H200" s="425" t="str">
        <f>IF(COUNTA(病棟!H198)&gt;=1,病棟!H198,"")</f>
        <v/>
      </c>
      <c r="I200" s="426" t="str">
        <f>IF(COUNTA(病棟!I198)&gt;=1,病棟!I198,"")</f>
        <v/>
      </c>
      <c r="J200" s="485" t="str">
        <f>IF(COUNTA(病棟!J198)&gt;=1,病棟!J198,"")</f>
        <v/>
      </c>
      <c r="K200" s="423" t="str">
        <f>IF(COUNTA(病棟!L198)&gt;=1,病棟!L198,"")</f>
        <v/>
      </c>
      <c r="L200" s="430" t="str">
        <f>IF(K200&lt;基本!$D$9,"非常勤","常勤")</f>
        <v>常勤</v>
      </c>
      <c r="M200" s="433">
        <f>IF(L200="非常勤",K200/基本!$D$9,1)</f>
        <v>1</v>
      </c>
      <c r="N200" s="204" t="e">
        <f>IF(DAYS360(P200,メイン!$N$3)&lt;500,"新"," ")</f>
        <v>#VALUE!</v>
      </c>
      <c r="O200" s="293"/>
      <c r="P200" s="483" t="str">
        <f>IF(COUNTA(病棟!K198)&gt;=1,病棟!K198,"")</f>
        <v/>
      </c>
      <c r="R200" s="477">
        <f t="shared" si="65"/>
        <v>0</v>
      </c>
      <c r="S200" s="477">
        <f t="shared" si="66"/>
        <v>0</v>
      </c>
      <c r="T200" s="477">
        <f t="shared" si="67"/>
        <v>0</v>
      </c>
      <c r="U200" s="477">
        <f t="shared" si="68"/>
        <v>0</v>
      </c>
      <c r="V200" s="477">
        <f t="shared" si="69"/>
        <v>0</v>
      </c>
      <c r="W200" s="477">
        <f t="shared" si="70"/>
        <v>0</v>
      </c>
      <c r="X200" s="477">
        <f t="shared" si="71"/>
        <v>0</v>
      </c>
      <c r="Y200" s="477">
        <f t="shared" si="72"/>
        <v>0</v>
      </c>
      <c r="Z200" s="477">
        <f t="shared" si="73"/>
        <v>0</v>
      </c>
      <c r="AA200" s="477">
        <f t="shared" si="74"/>
        <v>0</v>
      </c>
      <c r="AB200" s="477">
        <f t="shared" si="75"/>
        <v>0</v>
      </c>
      <c r="AC200" s="477">
        <f t="shared" si="76"/>
        <v>0</v>
      </c>
      <c r="AD200" s="477">
        <f t="shared" si="77"/>
        <v>0</v>
      </c>
      <c r="AE200" s="477">
        <f t="shared" si="78"/>
        <v>0</v>
      </c>
      <c r="AF200" s="480">
        <f t="shared" si="79"/>
        <v>0</v>
      </c>
      <c r="AH200" s="469" t="str">
        <f t="shared" si="61"/>
        <v/>
      </c>
      <c r="AI200" s="469" t="str">
        <f t="shared" si="60"/>
        <v>助産師常勤</v>
      </c>
      <c r="AJ200" s="469">
        <f t="shared" si="62"/>
        <v>1</v>
      </c>
      <c r="AK200" s="469" t="str">
        <f t="shared" si="63"/>
        <v>助産師</v>
      </c>
      <c r="AL200" s="469" t="str">
        <f t="shared" si="64"/>
        <v>常勤</v>
      </c>
    </row>
    <row r="201" spans="1:38" ht="13.5" customHeight="1">
      <c r="A201" s="423" t="str">
        <f>IF(COUNTA(病棟!A199)&gt;=1,病棟!A199,"")</f>
        <v/>
      </c>
      <c r="B201" s="486" t="str">
        <f>IF(COUNTA(病棟!B199)&gt;=1,病棟!B199,"")</f>
        <v/>
      </c>
      <c r="C201" s="425" t="str">
        <f>IF(COUNTA(病棟!C199)&gt;=1,病棟!C199,"")</f>
        <v/>
      </c>
      <c r="D201" s="422" t="str">
        <f>IF(COUNTA(病棟!D199)&gt;=1,病棟!D199,"")</f>
        <v/>
      </c>
      <c r="E201" s="422" t="str">
        <f>IF(COUNTA(病棟!E199)&gt;=1,病棟!E199,"")</f>
        <v/>
      </c>
      <c r="F201" s="422" t="str">
        <f>IF(COUNTA(病棟!F199)&gt;=1,病棟!F199,"")</f>
        <v/>
      </c>
      <c r="G201" s="497" t="str">
        <f>IF(COUNTA(病棟!G199)&gt;=1,病棟!G199,"")</f>
        <v/>
      </c>
      <c r="H201" s="425" t="str">
        <f>IF(COUNTA(病棟!H199)&gt;=1,病棟!H199,"")</f>
        <v/>
      </c>
      <c r="I201" s="426" t="str">
        <f>IF(COUNTA(病棟!I199)&gt;=1,病棟!I199,"")</f>
        <v/>
      </c>
      <c r="J201" s="485" t="str">
        <f>IF(COUNTA(病棟!J199)&gt;=1,病棟!J199,"")</f>
        <v/>
      </c>
      <c r="K201" s="423" t="str">
        <f>IF(COUNTA(病棟!L199)&gt;=1,病棟!L199,"")</f>
        <v/>
      </c>
      <c r="L201" s="430" t="str">
        <f>IF(K201&lt;基本!$D$9,"非常勤","常勤")</f>
        <v>常勤</v>
      </c>
      <c r="M201" s="433">
        <f>IF(L201="非常勤",K201/基本!$D$9,1)</f>
        <v>1</v>
      </c>
      <c r="N201" s="204" t="e">
        <f>IF(DAYS360(P201,メイン!$N$3)&lt;500,"新"," ")</f>
        <v>#VALUE!</v>
      </c>
      <c r="O201" s="293"/>
      <c r="P201" s="483" t="str">
        <f>IF(COUNTA(病棟!K199)&gt;=1,病棟!K199,"")</f>
        <v/>
      </c>
      <c r="R201" s="477">
        <f t="shared" si="65"/>
        <v>0</v>
      </c>
      <c r="S201" s="477">
        <f t="shared" si="66"/>
        <v>0</v>
      </c>
      <c r="T201" s="477">
        <f t="shared" si="67"/>
        <v>0</v>
      </c>
      <c r="U201" s="477">
        <f t="shared" si="68"/>
        <v>0</v>
      </c>
      <c r="V201" s="477">
        <f t="shared" si="69"/>
        <v>0</v>
      </c>
      <c r="W201" s="477">
        <f t="shared" si="70"/>
        <v>0</v>
      </c>
      <c r="X201" s="477">
        <f t="shared" si="71"/>
        <v>0</v>
      </c>
      <c r="Y201" s="477">
        <f t="shared" si="72"/>
        <v>0</v>
      </c>
      <c r="Z201" s="477">
        <f t="shared" si="73"/>
        <v>0</v>
      </c>
      <c r="AA201" s="477">
        <f t="shared" si="74"/>
        <v>0</v>
      </c>
      <c r="AB201" s="477">
        <f t="shared" si="75"/>
        <v>0</v>
      </c>
      <c r="AC201" s="477">
        <f t="shared" si="76"/>
        <v>0</v>
      </c>
      <c r="AD201" s="477">
        <f t="shared" si="77"/>
        <v>0</v>
      </c>
      <c r="AE201" s="477">
        <f t="shared" si="78"/>
        <v>0</v>
      </c>
      <c r="AF201" s="480">
        <f t="shared" si="79"/>
        <v>0</v>
      </c>
      <c r="AH201" s="469" t="str">
        <f t="shared" si="61"/>
        <v/>
      </c>
      <c r="AI201" s="469" t="str">
        <f t="shared" si="60"/>
        <v>助産師常勤</v>
      </c>
      <c r="AJ201" s="469">
        <f t="shared" si="62"/>
        <v>1</v>
      </c>
      <c r="AK201" s="469" t="str">
        <f t="shared" si="63"/>
        <v>助産師</v>
      </c>
      <c r="AL201" s="469" t="str">
        <f t="shared" si="64"/>
        <v>常勤</v>
      </c>
    </row>
    <row r="202" spans="1:38" ht="13.5" customHeight="1">
      <c r="A202" s="423" t="str">
        <f>IF(COUNTA(病棟!A200)&gt;=1,病棟!A200,"")</f>
        <v/>
      </c>
      <c r="B202" s="486" t="str">
        <f>IF(COUNTA(病棟!B200)&gt;=1,病棟!B200,"")</f>
        <v/>
      </c>
      <c r="C202" s="425" t="str">
        <f>IF(COUNTA(病棟!C200)&gt;=1,病棟!C200,"")</f>
        <v/>
      </c>
      <c r="D202" s="422" t="str">
        <f>IF(COUNTA(病棟!D200)&gt;=1,病棟!D200,"")</f>
        <v/>
      </c>
      <c r="E202" s="422" t="str">
        <f>IF(COUNTA(病棟!E200)&gt;=1,病棟!E200,"")</f>
        <v/>
      </c>
      <c r="F202" s="422" t="str">
        <f>IF(COUNTA(病棟!F200)&gt;=1,病棟!F200,"")</f>
        <v/>
      </c>
      <c r="G202" s="497" t="str">
        <f>IF(COUNTA(病棟!G200)&gt;=1,病棟!G200,"")</f>
        <v/>
      </c>
      <c r="H202" s="425" t="str">
        <f>IF(COUNTA(病棟!H200)&gt;=1,病棟!H200,"")</f>
        <v/>
      </c>
      <c r="I202" s="426" t="str">
        <f>IF(COUNTA(病棟!I200)&gt;=1,病棟!I200,"")</f>
        <v/>
      </c>
      <c r="J202" s="485" t="str">
        <f>IF(COUNTA(病棟!J200)&gt;=1,病棟!J200,"")</f>
        <v/>
      </c>
      <c r="K202" s="423" t="str">
        <f>IF(COUNTA(病棟!L200)&gt;=1,病棟!L200,"")</f>
        <v/>
      </c>
      <c r="L202" s="430" t="str">
        <f>IF(K202&lt;基本!$D$9,"非常勤","常勤")</f>
        <v>常勤</v>
      </c>
      <c r="M202" s="433">
        <f>IF(L202="非常勤",K202/基本!$D$9,1)</f>
        <v>1</v>
      </c>
      <c r="N202" s="204" t="e">
        <f>IF(DAYS360(P202,メイン!$N$3)&lt;500,"新"," ")</f>
        <v>#VALUE!</v>
      </c>
      <c r="O202" s="293"/>
      <c r="P202" s="483" t="str">
        <f>IF(COUNTA(病棟!K200)&gt;=1,病棟!K200,"")</f>
        <v/>
      </c>
      <c r="R202" s="477">
        <f t="shared" si="65"/>
        <v>0</v>
      </c>
      <c r="S202" s="477">
        <f t="shared" si="66"/>
        <v>0</v>
      </c>
      <c r="T202" s="477">
        <f t="shared" si="67"/>
        <v>0</v>
      </c>
      <c r="U202" s="477">
        <f t="shared" si="68"/>
        <v>0</v>
      </c>
      <c r="V202" s="477">
        <f t="shared" si="69"/>
        <v>0</v>
      </c>
      <c r="W202" s="477">
        <f t="shared" si="70"/>
        <v>0</v>
      </c>
      <c r="X202" s="477">
        <f t="shared" si="71"/>
        <v>0</v>
      </c>
      <c r="Y202" s="477">
        <f t="shared" si="72"/>
        <v>0</v>
      </c>
      <c r="Z202" s="477">
        <f t="shared" si="73"/>
        <v>0</v>
      </c>
      <c r="AA202" s="477">
        <f t="shared" si="74"/>
        <v>0</v>
      </c>
      <c r="AB202" s="477">
        <f t="shared" si="75"/>
        <v>0</v>
      </c>
      <c r="AC202" s="477">
        <f t="shared" si="76"/>
        <v>0</v>
      </c>
      <c r="AD202" s="477">
        <f t="shared" si="77"/>
        <v>0</v>
      </c>
      <c r="AE202" s="477">
        <f t="shared" si="78"/>
        <v>0</v>
      </c>
      <c r="AF202" s="480">
        <f t="shared" si="79"/>
        <v>0</v>
      </c>
      <c r="AH202" s="469" t="str">
        <f t="shared" si="61"/>
        <v/>
      </c>
      <c r="AI202" s="469" t="str">
        <f t="shared" si="60"/>
        <v>助産師常勤</v>
      </c>
      <c r="AJ202" s="469">
        <f t="shared" si="62"/>
        <v>1</v>
      </c>
      <c r="AK202" s="469" t="str">
        <f t="shared" si="63"/>
        <v>助産師</v>
      </c>
      <c r="AL202" s="469" t="str">
        <f t="shared" si="64"/>
        <v>常勤</v>
      </c>
    </row>
    <row r="203" spans="1:38" ht="13.5" customHeight="1">
      <c r="A203" s="423" t="str">
        <f>IF(COUNTA(病棟!A201)&gt;=1,病棟!A201,"")</f>
        <v/>
      </c>
      <c r="B203" s="486" t="str">
        <f>IF(COUNTA(病棟!B201)&gt;=1,病棟!B201,"")</f>
        <v/>
      </c>
      <c r="C203" s="425" t="str">
        <f>IF(COUNTA(病棟!C201)&gt;=1,病棟!C201,"")</f>
        <v/>
      </c>
      <c r="D203" s="422" t="str">
        <f>IF(COUNTA(病棟!D201)&gt;=1,病棟!D201,"")</f>
        <v/>
      </c>
      <c r="E203" s="422" t="str">
        <f>IF(COUNTA(病棟!E201)&gt;=1,病棟!E201,"")</f>
        <v/>
      </c>
      <c r="F203" s="422" t="str">
        <f>IF(COUNTA(病棟!F201)&gt;=1,病棟!F201,"")</f>
        <v/>
      </c>
      <c r="G203" s="497" t="str">
        <f>IF(COUNTA(病棟!G201)&gt;=1,病棟!G201,"")</f>
        <v/>
      </c>
      <c r="H203" s="425" t="str">
        <f>IF(COUNTA(病棟!H201)&gt;=1,病棟!H201,"")</f>
        <v/>
      </c>
      <c r="I203" s="426" t="str">
        <f>IF(COUNTA(病棟!I201)&gt;=1,病棟!I201,"")</f>
        <v/>
      </c>
      <c r="J203" s="485" t="str">
        <f>IF(COUNTA(病棟!J201)&gt;=1,病棟!J201,"")</f>
        <v/>
      </c>
      <c r="K203" s="423" t="str">
        <f>IF(COUNTA(病棟!L201)&gt;=1,病棟!L201,"")</f>
        <v/>
      </c>
      <c r="L203" s="430" t="str">
        <f>IF(K203&lt;基本!$D$9,"非常勤","常勤")</f>
        <v>常勤</v>
      </c>
      <c r="M203" s="433">
        <f>IF(L203="非常勤",K203/基本!$D$9,1)</f>
        <v>1</v>
      </c>
      <c r="N203" s="204" t="e">
        <f>IF(DAYS360(P203,メイン!$N$3)&lt;500,"新"," ")</f>
        <v>#VALUE!</v>
      </c>
      <c r="O203" s="293"/>
      <c r="P203" s="483" t="str">
        <f>IF(COUNTA(病棟!K201)&gt;=1,病棟!K201,"")</f>
        <v/>
      </c>
      <c r="R203" s="477">
        <f t="shared" si="65"/>
        <v>0</v>
      </c>
      <c r="S203" s="477">
        <f t="shared" si="66"/>
        <v>0</v>
      </c>
      <c r="T203" s="477">
        <f t="shared" si="67"/>
        <v>0</v>
      </c>
      <c r="U203" s="477">
        <f t="shared" si="68"/>
        <v>0</v>
      </c>
      <c r="V203" s="477">
        <f t="shared" si="69"/>
        <v>0</v>
      </c>
      <c r="W203" s="477">
        <f t="shared" si="70"/>
        <v>0</v>
      </c>
      <c r="X203" s="477">
        <f t="shared" si="71"/>
        <v>0</v>
      </c>
      <c r="Y203" s="477">
        <f t="shared" si="72"/>
        <v>0</v>
      </c>
      <c r="Z203" s="477">
        <f t="shared" si="73"/>
        <v>0</v>
      </c>
      <c r="AA203" s="477">
        <f t="shared" si="74"/>
        <v>0</v>
      </c>
      <c r="AB203" s="477">
        <f t="shared" si="75"/>
        <v>0</v>
      </c>
      <c r="AC203" s="477">
        <f t="shared" si="76"/>
        <v>0</v>
      </c>
      <c r="AD203" s="477">
        <f t="shared" si="77"/>
        <v>0</v>
      </c>
      <c r="AE203" s="477">
        <f t="shared" si="78"/>
        <v>0</v>
      </c>
      <c r="AF203" s="480">
        <f t="shared" si="79"/>
        <v>0</v>
      </c>
      <c r="AH203" s="469" t="str">
        <f t="shared" si="61"/>
        <v/>
      </c>
      <c r="AI203" s="469" t="str">
        <f t="shared" si="60"/>
        <v>助産師常勤</v>
      </c>
      <c r="AJ203" s="469">
        <f t="shared" si="62"/>
        <v>1</v>
      </c>
      <c r="AK203" s="469" t="str">
        <f t="shared" si="63"/>
        <v>助産師</v>
      </c>
      <c r="AL203" s="469" t="str">
        <f t="shared" si="64"/>
        <v>常勤</v>
      </c>
    </row>
    <row r="204" spans="1:38" ht="13.5" customHeight="1">
      <c r="A204" s="423" t="str">
        <f>IF(COUNTA(病棟!A202)&gt;=1,病棟!A202,"")</f>
        <v/>
      </c>
      <c r="B204" s="486" t="str">
        <f>IF(COUNTA(病棟!B202)&gt;=1,病棟!B202,"")</f>
        <v/>
      </c>
      <c r="C204" s="425" t="str">
        <f>IF(COUNTA(病棟!C202)&gt;=1,病棟!C202,"")</f>
        <v/>
      </c>
      <c r="D204" s="422" t="str">
        <f>IF(COUNTA(病棟!D202)&gt;=1,病棟!D202,"")</f>
        <v/>
      </c>
      <c r="E204" s="422" t="str">
        <f>IF(COUNTA(病棟!E202)&gt;=1,病棟!E202,"")</f>
        <v/>
      </c>
      <c r="F204" s="422" t="str">
        <f>IF(COUNTA(病棟!F202)&gt;=1,病棟!F202,"")</f>
        <v/>
      </c>
      <c r="G204" s="497" t="str">
        <f>IF(COUNTA(病棟!G202)&gt;=1,病棟!G202,"")</f>
        <v/>
      </c>
      <c r="H204" s="425" t="str">
        <f>IF(COUNTA(病棟!H202)&gt;=1,病棟!H202,"")</f>
        <v/>
      </c>
      <c r="I204" s="426" t="str">
        <f>IF(COUNTA(病棟!I202)&gt;=1,病棟!I202,"")</f>
        <v/>
      </c>
      <c r="J204" s="485" t="str">
        <f>IF(COUNTA(病棟!J202)&gt;=1,病棟!J202,"")</f>
        <v/>
      </c>
      <c r="K204" s="423" t="str">
        <f>IF(COUNTA(病棟!L202)&gt;=1,病棟!L202,"")</f>
        <v/>
      </c>
      <c r="L204" s="430" t="str">
        <f>IF(K204&lt;基本!$D$9,"非常勤","常勤")</f>
        <v>常勤</v>
      </c>
      <c r="M204" s="433">
        <f>IF(L204="非常勤",K204/基本!$D$9,1)</f>
        <v>1</v>
      </c>
      <c r="N204" s="204" t="e">
        <f>IF(DAYS360(P204,メイン!$N$3)&lt;500,"新"," ")</f>
        <v>#VALUE!</v>
      </c>
      <c r="O204" s="293"/>
      <c r="P204" s="483" t="str">
        <f>IF(COUNTA(病棟!K202)&gt;=1,病棟!K202,"")</f>
        <v/>
      </c>
      <c r="R204" s="477">
        <f t="shared" si="65"/>
        <v>0</v>
      </c>
      <c r="S204" s="477">
        <f t="shared" si="66"/>
        <v>0</v>
      </c>
      <c r="T204" s="477">
        <f t="shared" si="67"/>
        <v>0</v>
      </c>
      <c r="U204" s="477">
        <f t="shared" si="68"/>
        <v>0</v>
      </c>
      <c r="V204" s="477">
        <f t="shared" si="69"/>
        <v>0</v>
      </c>
      <c r="W204" s="477">
        <f t="shared" si="70"/>
        <v>0</v>
      </c>
      <c r="X204" s="477">
        <f t="shared" si="71"/>
        <v>0</v>
      </c>
      <c r="Y204" s="477">
        <f t="shared" si="72"/>
        <v>0</v>
      </c>
      <c r="Z204" s="477">
        <f t="shared" si="73"/>
        <v>0</v>
      </c>
      <c r="AA204" s="477">
        <f t="shared" si="74"/>
        <v>0</v>
      </c>
      <c r="AB204" s="477">
        <f t="shared" si="75"/>
        <v>0</v>
      </c>
      <c r="AC204" s="477">
        <f t="shared" si="76"/>
        <v>0</v>
      </c>
      <c r="AD204" s="477">
        <f t="shared" si="77"/>
        <v>0</v>
      </c>
      <c r="AE204" s="477">
        <f t="shared" si="78"/>
        <v>0</v>
      </c>
      <c r="AF204" s="480">
        <f t="shared" si="79"/>
        <v>0</v>
      </c>
      <c r="AH204" s="469" t="str">
        <f t="shared" si="61"/>
        <v/>
      </c>
      <c r="AI204" s="469" t="str">
        <f t="shared" si="60"/>
        <v>助産師常勤</v>
      </c>
      <c r="AJ204" s="469">
        <f t="shared" si="62"/>
        <v>1</v>
      </c>
      <c r="AK204" s="469" t="str">
        <f t="shared" si="63"/>
        <v>助産師</v>
      </c>
      <c r="AL204" s="469" t="str">
        <f t="shared" si="64"/>
        <v>常勤</v>
      </c>
    </row>
    <row r="205" spans="1:38" ht="13.5" customHeight="1">
      <c r="A205" s="423" t="str">
        <f>IF(COUNTA(病棟!A203)&gt;=1,病棟!A203,"")</f>
        <v/>
      </c>
      <c r="B205" s="486" t="str">
        <f>IF(COUNTA(病棟!B203)&gt;=1,病棟!B203,"")</f>
        <v/>
      </c>
      <c r="C205" s="425" t="str">
        <f>IF(COUNTA(病棟!C203)&gt;=1,病棟!C203,"")</f>
        <v/>
      </c>
      <c r="D205" s="422" t="str">
        <f>IF(COUNTA(病棟!D203)&gt;=1,病棟!D203,"")</f>
        <v/>
      </c>
      <c r="E205" s="422" t="str">
        <f>IF(COUNTA(病棟!E203)&gt;=1,病棟!E203,"")</f>
        <v/>
      </c>
      <c r="F205" s="422" t="str">
        <f>IF(COUNTA(病棟!F203)&gt;=1,病棟!F203,"")</f>
        <v/>
      </c>
      <c r="G205" s="497" t="str">
        <f>IF(COUNTA(病棟!G203)&gt;=1,病棟!G203,"")</f>
        <v/>
      </c>
      <c r="H205" s="425" t="str">
        <f>IF(COUNTA(病棟!H203)&gt;=1,病棟!H203,"")</f>
        <v/>
      </c>
      <c r="I205" s="426" t="str">
        <f>IF(COUNTA(病棟!I203)&gt;=1,病棟!I203,"")</f>
        <v/>
      </c>
      <c r="J205" s="485" t="str">
        <f>IF(COUNTA(病棟!J203)&gt;=1,病棟!J203,"")</f>
        <v/>
      </c>
      <c r="K205" s="423" t="str">
        <f>IF(COUNTA(病棟!L203)&gt;=1,病棟!L203,"")</f>
        <v/>
      </c>
      <c r="L205" s="430" t="str">
        <f>IF(K205&lt;基本!$D$9,"非常勤","常勤")</f>
        <v>常勤</v>
      </c>
      <c r="M205" s="433">
        <f>IF(L205="非常勤",K205/基本!$D$9,1)</f>
        <v>1</v>
      </c>
      <c r="N205" s="204" t="e">
        <f>IF(DAYS360(P205,メイン!$N$3)&lt;500,"新"," ")</f>
        <v>#VALUE!</v>
      </c>
      <c r="O205" s="293"/>
      <c r="P205" s="483" t="str">
        <f>IF(COUNTA(病棟!K203)&gt;=1,病棟!K203,"")</f>
        <v/>
      </c>
      <c r="R205" s="477">
        <f t="shared" si="65"/>
        <v>0</v>
      </c>
      <c r="S205" s="477">
        <f t="shared" si="66"/>
        <v>0</v>
      </c>
      <c r="T205" s="477">
        <f t="shared" si="67"/>
        <v>0</v>
      </c>
      <c r="U205" s="477">
        <f t="shared" si="68"/>
        <v>0</v>
      </c>
      <c r="V205" s="477">
        <f t="shared" si="69"/>
        <v>0</v>
      </c>
      <c r="W205" s="477">
        <f t="shared" si="70"/>
        <v>0</v>
      </c>
      <c r="X205" s="477">
        <f t="shared" si="71"/>
        <v>0</v>
      </c>
      <c r="Y205" s="477">
        <f t="shared" si="72"/>
        <v>0</v>
      </c>
      <c r="Z205" s="477">
        <f t="shared" si="73"/>
        <v>0</v>
      </c>
      <c r="AA205" s="477">
        <f t="shared" si="74"/>
        <v>0</v>
      </c>
      <c r="AB205" s="477">
        <f t="shared" si="75"/>
        <v>0</v>
      </c>
      <c r="AC205" s="477">
        <f t="shared" si="76"/>
        <v>0</v>
      </c>
      <c r="AD205" s="477">
        <f t="shared" si="77"/>
        <v>0</v>
      </c>
      <c r="AE205" s="477">
        <f t="shared" si="78"/>
        <v>0</v>
      </c>
      <c r="AF205" s="480">
        <f t="shared" si="79"/>
        <v>0</v>
      </c>
      <c r="AH205" s="469" t="str">
        <f t="shared" si="61"/>
        <v/>
      </c>
      <c r="AI205" s="469" t="str">
        <f t="shared" si="60"/>
        <v>助産師常勤</v>
      </c>
      <c r="AJ205" s="469">
        <f t="shared" si="62"/>
        <v>1</v>
      </c>
      <c r="AK205" s="469" t="str">
        <f t="shared" si="63"/>
        <v>助産師</v>
      </c>
      <c r="AL205" s="469" t="str">
        <f t="shared" si="64"/>
        <v>常勤</v>
      </c>
    </row>
    <row r="206" spans="1:38" ht="13.5" customHeight="1">
      <c r="A206" s="423" t="str">
        <f>IF(COUNTA(病棟!A204)&gt;=1,病棟!A204,"")</f>
        <v/>
      </c>
      <c r="B206" s="486" t="str">
        <f>IF(COUNTA(病棟!B204)&gt;=1,病棟!B204,"")</f>
        <v/>
      </c>
      <c r="C206" s="425" t="str">
        <f>IF(COUNTA(病棟!C204)&gt;=1,病棟!C204,"")</f>
        <v/>
      </c>
      <c r="D206" s="422" t="str">
        <f>IF(COUNTA(病棟!D204)&gt;=1,病棟!D204,"")</f>
        <v/>
      </c>
      <c r="E206" s="422" t="str">
        <f>IF(COUNTA(病棟!E204)&gt;=1,病棟!E204,"")</f>
        <v/>
      </c>
      <c r="F206" s="422" t="str">
        <f>IF(COUNTA(病棟!F204)&gt;=1,病棟!F204,"")</f>
        <v/>
      </c>
      <c r="G206" s="497" t="str">
        <f>IF(COUNTA(病棟!G204)&gt;=1,病棟!G204,"")</f>
        <v/>
      </c>
      <c r="H206" s="425" t="str">
        <f>IF(COUNTA(病棟!H204)&gt;=1,病棟!H204,"")</f>
        <v/>
      </c>
      <c r="I206" s="426" t="str">
        <f>IF(COUNTA(病棟!I204)&gt;=1,病棟!I204,"")</f>
        <v/>
      </c>
      <c r="J206" s="485" t="str">
        <f>IF(COUNTA(病棟!J204)&gt;=1,病棟!J204,"")</f>
        <v/>
      </c>
      <c r="K206" s="423" t="str">
        <f>IF(COUNTA(病棟!L204)&gt;=1,病棟!L204,"")</f>
        <v/>
      </c>
      <c r="L206" s="430" t="str">
        <f>IF(K206&lt;基本!$D$9,"非常勤","常勤")</f>
        <v>常勤</v>
      </c>
      <c r="M206" s="433">
        <f>IF(L206="非常勤",K206/基本!$D$9,1)</f>
        <v>1</v>
      </c>
      <c r="N206" s="204" t="e">
        <f>IF(DAYS360(P206,メイン!$N$3)&lt;500,"新"," ")</f>
        <v>#VALUE!</v>
      </c>
      <c r="O206" s="293"/>
      <c r="P206" s="483" t="str">
        <f>IF(COUNTA(病棟!K204)&gt;=1,病棟!K204,"")</f>
        <v/>
      </c>
      <c r="R206" s="477">
        <f t="shared" si="65"/>
        <v>0</v>
      </c>
      <c r="S206" s="477">
        <f t="shared" si="66"/>
        <v>0</v>
      </c>
      <c r="T206" s="477">
        <f t="shared" si="67"/>
        <v>0</v>
      </c>
      <c r="U206" s="477">
        <f t="shared" si="68"/>
        <v>0</v>
      </c>
      <c r="V206" s="477">
        <f t="shared" si="69"/>
        <v>0</v>
      </c>
      <c r="W206" s="477">
        <f t="shared" si="70"/>
        <v>0</v>
      </c>
      <c r="X206" s="477">
        <f t="shared" si="71"/>
        <v>0</v>
      </c>
      <c r="Y206" s="477">
        <f t="shared" si="72"/>
        <v>0</v>
      </c>
      <c r="Z206" s="477">
        <f t="shared" si="73"/>
        <v>0</v>
      </c>
      <c r="AA206" s="477">
        <f t="shared" si="74"/>
        <v>0</v>
      </c>
      <c r="AB206" s="477">
        <f t="shared" si="75"/>
        <v>0</v>
      </c>
      <c r="AC206" s="477">
        <f t="shared" si="76"/>
        <v>0</v>
      </c>
      <c r="AD206" s="477">
        <f t="shared" si="77"/>
        <v>0</v>
      </c>
      <c r="AE206" s="477">
        <f t="shared" si="78"/>
        <v>0</v>
      </c>
      <c r="AF206" s="480">
        <f t="shared" si="79"/>
        <v>0</v>
      </c>
      <c r="AH206" s="469" t="str">
        <f t="shared" si="61"/>
        <v/>
      </c>
      <c r="AI206" s="469" t="str">
        <f t="shared" si="60"/>
        <v>助産師常勤</v>
      </c>
      <c r="AJ206" s="469">
        <f t="shared" si="62"/>
        <v>1</v>
      </c>
      <c r="AK206" s="469" t="str">
        <f t="shared" si="63"/>
        <v>助産師</v>
      </c>
      <c r="AL206" s="469" t="str">
        <f t="shared" si="64"/>
        <v>常勤</v>
      </c>
    </row>
    <row r="207" spans="1:38" ht="13.5" customHeight="1">
      <c r="A207" s="423" t="str">
        <f>IF(COUNTA(病棟!A205)&gt;=1,病棟!A205,"")</f>
        <v/>
      </c>
      <c r="B207" s="486" t="str">
        <f>IF(COUNTA(病棟!B205)&gt;=1,病棟!B205,"")</f>
        <v/>
      </c>
      <c r="C207" s="425" t="str">
        <f>IF(COUNTA(病棟!C205)&gt;=1,病棟!C205,"")</f>
        <v/>
      </c>
      <c r="D207" s="422" t="str">
        <f>IF(COUNTA(病棟!D205)&gt;=1,病棟!D205,"")</f>
        <v/>
      </c>
      <c r="E207" s="422" t="str">
        <f>IF(COUNTA(病棟!E205)&gt;=1,病棟!E205,"")</f>
        <v/>
      </c>
      <c r="F207" s="422" t="str">
        <f>IF(COUNTA(病棟!F205)&gt;=1,病棟!F205,"")</f>
        <v/>
      </c>
      <c r="G207" s="497" t="str">
        <f>IF(COUNTA(病棟!G205)&gt;=1,病棟!G205,"")</f>
        <v/>
      </c>
      <c r="H207" s="425" t="str">
        <f>IF(COUNTA(病棟!H205)&gt;=1,病棟!H205,"")</f>
        <v/>
      </c>
      <c r="I207" s="426" t="str">
        <f>IF(COUNTA(病棟!I205)&gt;=1,病棟!I205,"")</f>
        <v/>
      </c>
      <c r="J207" s="485" t="str">
        <f>IF(COUNTA(病棟!J205)&gt;=1,病棟!J205,"")</f>
        <v/>
      </c>
      <c r="K207" s="423" t="str">
        <f>IF(COUNTA(病棟!L205)&gt;=1,病棟!L205,"")</f>
        <v/>
      </c>
      <c r="L207" s="430" t="str">
        <f>IF(K207&lt;基本!$D$9,"非常勤","常勤")</f>
        <v>常勤</v>
      </c>
      <c r="M207" s="433">
        <f>IF(L207="非常勤",K207/基本!$D$9,1)</f>
        <v>1</v>
      </c>
      <c r="N207" s="204" t="e">
        <f>IF(DAYS360(P207,メイン!$N$3)&lt;500,"新"," ")</f>
        <v>#VALUE!</v>
      </c>
      <c r="O207" s="293"/>
      <c r="P207" s="483" t="str">
        <f>IF(COUNTA(病棟!K205)&gt;=1,病棟!K205,"")</f>
        <v/>
      </c>
      <c r="R207" s="477">
        <f t="shared" si="65"/>
        <v>0</v>
      </c>
      <c r="S207" s="477">
        <f t="shared" si="66"/>
        <v>0</v>
      </c>
      <c r="T207" s="477">
        <f t="shared" si="67"/>
        <v>0</v>
      </c>
      <c r="U207" s="477">
        <f t="shared" si="68"/>
        <v>0</v>
      </c>
      <c r="V207" s="477">
        <f t="shared" si="69"/>
        <v>0</v>
      </c>
      <c r="W207" s="477">
        <f t="shared" si="70"/>
        <v>0</v>
      </c>
      <c r="X207" s="477">
        <f t="shared" si="71"/>
        <v>0</v>
      </c>
      <c r="Y207" s="477">
        <f t="shared" si="72"/>
        <v>0</v>
      </c>
      <c r="Z207" s="477">
        <f t="shared" si="73"/>
        <v>0</v>
      </c>
      <c r="AA207" s="477">
        <f t="shared" si="74"/>
        <v>0</v>
      </c>
      <c r="AB207" s="477">
        <f t="shared" si="75"/>
        <v>0</v>
      </c>
      <c r="AC207" s="477">
        <f t="shared" si="76"/>
        <v>0</v>
      </c>
      <c r="AD207" s="477">
        <f t="shared" si="77"/>
        <v>0</v>
      </c>
      <c r="AE207" s="477">
        <f t="shared" si="78"/>
        <v>0</v>
      </c>
      <c r="AF207" s="480">
        <f t="shared" si="79"/>
        <v>0</v>
      </c>
      <c r="AH207" s="469" t="str">
        <f t="shared" si="61"/>
        <v/>
      </c>
      <c r="AI207" s="469" t="str">
        <f t="shared" si="60"/>
        <v>助産師常勤</v>
      </c>
      <c r="AJ207" s="469">
        <f t="shared" si="62"/>
        <v>1</v>
      </c>
      <c r="AK207" s="469" t="str">
        <f t="shared" si="63"/>
        <v>助産師</v>
      </c>
      <c r="AL207" s="469" t="str">
        <f t="shared" si="64"/>
        <v>常勤</v>
      </c>
    </row>
    <row r="208" spans="1:38" ht="13.5" customHeight="1">
      <c r="A208" s="423" t="str">
        <f>IF(COUNTA(病棟!A206)&gt;=1,病棟!A206,"")</f>
        <v/>
      </c>
      <c r="B208" s="486" t="str">
        <f>IF(COUNTA(病棟!B206)&gt;=1,病棟!B206,"")</f>
        <v/>
      </c>
      <c r="C208" s="425" t="str">
        <f>IF(COUNTA(病棟!C206)&gt;=1,病棟!C206,"")</f>
        <v/>
      </c>
      <c r="D208" s="422" t="str">
        <f>IF(COUNTA(病棟!D206)&gt;=1,病棟!D206,"")</f>
        <v/>
      </c>
      <c r="E208" s="422" t="str">
        <f>IF(COUNTA(病棟!E206)&gt;=1,病棟!E206,"")</f>
        <v/>
      </c>
      <c r="F208" s="422" t="str">
        <f>IF(COUNTA(病棟!F206)&gt;=1,病棟!F206,"")</f>
        <v/>
      </c>
      <c r="G208" s="497" t="str">
        <f>IF(COUNTA(病棟!G206)&gt;=1,病棟!G206,"")</f>
        <v/>
      </c>
      <c r="H208" s="425" t="str">
        <f>IF(COUNTA(病棟!H206)&gt;=1,病棟!H206,"")</f>
        <v/>
      </c>
      <c r="I208" s="426" t="str">
        <f>IF(COUNTA(病棟!I206)&gt;=1,病棟!I206,"")</f>
        <v/>
      </c>
      <c r="J208" s="485" t="str">
        <f>IF(COUNTA(病棟!J206)&gt;=1,病棟!J206,"")</f>
        <v/>
      </c>
      <c r="K208" s="423" t="str">
        <f>IF(COUNTA(病棟!L206)&gt;=1,病棟!L206,"")</f>
        <v/>
      </c>
      <c r="L208" s="430" t="str">
        <f>IF(K208&lt;基本!$D$9,"非常勤","常勤")</f>
        <v>常勤</v>
      </c>
      <c r="M208" s="433">
        <f>IF(L208="非常勤",K208/基本!$D$9,1)</f>
        <v>1</v>
      </c>
      <c r="N208" s="204" t="e">
        <f>IF(DAYS360(P208,メイン!$N$3)&lt;500,"新"," ")</f>
        <v>#VALUE!</v>
      </c>
      <c r="O208" s="293"/>
      <c r="P208" s="483" t="str">
        <f>IF(COUNTA(病棟!K206)&gt;=1,病棟!K206,"")</f>
        <v/>
      </c>
      <c r="R208" s="477">
        <f t="shared" si="65"/>
        <v>0</v>
      </c>
      <c r="S208" s="477">
        <f t="shared" si="66"/>
        <v>0</v>
      </c>
      <c r="T208" s="477">
        <f t="shared" si="67"/>
        <v>0</v>
      </c>
      <c r="U208" s="477">
        <f t="shared" si="68"/>
        <v>0</v>
      </c>
      <c r="V208" s="477">
        <f t="shared" si="69"/>
        <v>0</v>
      </c>
      <c r="W208" s="477">
        <f t="shared" si="70"/>
        <v>0</v>
      </c>
      <c r="X208" s="477">
        <f t="shared" si="71"/>
        <v>0</v>
      </c>
      <c r="Y208" s="477">
        <f t="shared" si="72"/>
        <v>0</v>
      </c>
      <c r="Z208" s="477">
        <f t="shared" si="73"/>
        <v>0</v>
      </c>
      <c r="AA208" s="477">
        <f t="shared" si="74"/>
        <v>0</v>
      </c>
      <c r="AB208" s="477">
        <f t="shared" si="75"/>
        <v>0</v>
      </c>
      <c r="AC208" s="477">
        <f t="shared" si="76"/>
        <v>0</v>
      </c>
      <c r="AD208" s="477">
        <f t="shared" si="77"/>
        <v>0</v>
      </c>
      <c r="AE208" s="477">
        <f t="shared" si="78"/>
        <v>0</v>
      </c>
      <c r="AF208" s="480">
        <f t="shared" si="79"/>
        <v>0</v>
      </c>
      <c r="AH208" s="469" t="str">
        <f t="shared" si="61"/>
        <v/>
      </c>
      <c r="AI208" s="469" t="str">
        <f t="shared" si="60"/>
        <v>助産師常勤</v>
      </c>
      <c r="AJ208" s="469">
        <f t="shared" si="62"/>
        <v>1</v>
      </c>
      <c r="AK208" s="469" t="str">
        <f t="shared" si="63"/>
        <v>助産師</v>
      </c>
      <c r="AL208" s="469" t="str">
        <f t="shared" si="64"/>
        <v>常勤</v>
      </c>
    </row>
    <row r="209" spans="1:38" ht="13.5" customHeight="1">
      <c r="A209" s="423" t="str">
        <f>IF(COUNTA(病棟!A207)&gt;=1,病棟!A207,"")</f>
        <v/>
      </c>
      <c r="B209" s="486" t="str">
        <f>IF(COUNTA(病棟!B207)&gt;=1,病棟!B207,"")</f>
        <v/>
      </c>
      <c r="C209" s="425" t="str">
        <f>IF(COUNTA(病棟!C207)&gt;=1,病棟!C207,"")</f>
        <v/>
      </c>
      <c r="D209" s="422" t="str">
        <f>IF(COUNTA(病棟!D207)&gt;=1,病棟!D207,"")</f>
        <v/>
      </c>
      <c r="E209" s="422" t="str">
        <f>IF(COUNTA(病棟!E207)&gt;=1,病棟!E207,"")</f>
        <v/>
      </c>
      <c r="F209" s="422" t="str">
        <f>IF(COUNTA(病棟!F207)&gt;=1,病棟!F207,"")</f>
        <v/>
      </c>
      <c r="G209" s="497" t="str">
        <f>IF(COUNTA(病棟!G207)&gt;=1,病棟!G207,"")</f>
        <v/>
      </c>
      <c r="H209" s="425" t="str">
        <f>IF(COUNTA(病棟!H207)&gt;=1,病棟!H207,"")</f>
        <v/>
      </c>
      <c r="I209" s="426" t="str">
        <f>IF(COUNTA(病棟!I207)&gt;=1,病棟!I207,"")</f>
        <v/>
      </c>
      <c r="J209" s="485" t="str">
        <f>IF(COUNTA(病棟!J207)&gt;=1,病棟!J207,"")</f>
        <v/>
      </c>
      <c r="K209" s="423" t="str">
        <f>IF(COUNTA(病棟!L207)&gt;=1,病棟!L207,"")</f>
        <v/>
      </c>
      <c r="L209" s="430" t="str">
        <f>IF(K209&lt;基本!$D$9,"非常勤","常勤")</f>
        <v>常勤</v>
      </c>
      <c r="M209" s="433">
        <f>IF(L209="非常勤",K209/基本!$D$9,1)</f>
        <v>1</v>
      </c>
      <c r="N209" s="204" t="e">
        <f>IF(DAYS360(P209,メイン!$N$3)&lt;500,"新"," ")</f>
        <v>#VALUE!</v>
      </c>
      <c r="O209" s="293"/>
      <c r="P209" s="483" t="str">
        <f>IF(COUNTA(病棟!K207)&gt;=1,病棟!K207,"")</f>
        <v/>
      </c>
      <c r="R209" s="477">
        <f t="shared" si="65"/>
        <v>0</v>
      </c>
      <c r="S209" s="477">
        <f t="shared" si="66"/>
        <v>0</v>
      </c>
      <c r="T209" s="477">
        <f t="shared" si="67"/>
        <v>0</v>
      </c>
      <c r="U209" s="477">
        <f t="shared" si="68"/>
        <v>0</v>
      </c>
      <c r="V209" s="477">
        <f t="shared" si="69"/>
        <v>0</v>
      </c>
      <c r="W209" s="477">
        <f t="shared" si="70"/>
        <v>0</v>
      </c>
      <c r="X209" s="477">
        <f t="shared" si="71"/>
        <v>0</v>
      </c>
      <c r="Y209" s="477">
        <f t="shared" si="72"/>
        <v>0</v>
      </c>
      <c r="Z209" s="477">
        <f t="shared" si="73"/>
        <v>0</v>
      </c>
      <c r="AA209" s="477">
        <f t="shared" si="74"/>
        <v>0</v>
      </c>
      <c r="AB209" s="477">
        <f t="shared" si="75"/>
        <v>0</v>
      </c>
      <c r="AC209" s="477">
        <f t="shared" si="76"/>
        <v>0</v>
      </c>
      <c r="AD209" s="477">
        <f t="shared" si="77"/>
        <v>0</v>
      </c>
      <c r="AE209" s="477">
        <f t="shared" si="78"/>
        <v>0</v>
      </c>
      <c r="AF209" s="480">
        <f t="shared" si="79"/>
        <v>0</v>
      </c>
      <c r="AH209" s="469" t="str">
        <f t="shared" si="61"/>
        <v/>
      </c>
      <c r="AI209" s="469" t="str">
        <f t="shared" si="60"/>
        <v>助産師常勤</v>
      </c>
      <c r="AJ209" s="469">
        <f t="shared" si="62"/>
        <v>1</v>
      </c>
      <c r="AK209" s="469" t="str">
        <f t="shared" si="63"/>
        <v>助産師</v>
      </c>
      <c r="AL209" s="469" t="str">
        <f t="shared" si="64"/>
        <v>常勤</v>
      </c>
    </row>
    <row r="210" spans="1:38" ht="13.5" customHeight="1">
      <c r="A210" s="423" t="str">
        <f>IF(COUNTA(病棟!A208)&gt;=1,病棟!A208,"")</f>
        <v/>
      </c>
      <c r="B210" s="486" t="str">
        <f>IF(COUNTA(病棟!B208)&gt;=1,病棟!B208,"")</f>
        <v/>
      </c>
      <c r="C210" s="425" t="str">
        <f>IF(COUNTA(病棟!C208)&gt;=1,病棟!C208,"")</f>
        <v/>
      </c>
      <c r="D210" s="422" t="str">
        <f>IF(COUNTA(病棟!D208)&gt;=1,病棟!D208,"")</f>
        <v/>
      </c>
      <c r="E210" s="422" t="str">
        <f>IF(COUNTA(病棟!E208)&gt;=1,病棟!E208,"")</f>
        <v/>
      </c>
      <c r="F210" s="422" t="str">
        <f>IF(COUNTA(病棟!F208)&gt;=1,病棟!F208,"")</f>
        <v/>
      </c>
      <c r="G210" s="497" t="str">
        <f>IF(COUNTA(病棟!G208)&gt;=1,病棟!G208,"")</f>
        <v/>
      </c>
      <c r="H210" s="425" t="str">
        <f>IF(COUNTA(病棟!H208)&gt;=1,病棟!H208,"")</f>
        <v/>
      </c>
      <c r="I210" s="426" t="str">
        <f>IF(COUNTA(病棟!I208)&gt;=1,病棟!I208,"")</f>
        <v/>
      </c>
      <c r="J210" s="485" t="str">
        <f>IF(COUNTA(病棟!J208)&gt;=1,病棟!J208,"")</f>
        <v/>
      </c>
      <c r="K210" s="423" t="str">
        <f>IF(COUNTA(病棟!L208)&gt;=1,病棟!L208,"")</f>
        <v/>
      </c>
      <c r="L210" s="430" t="str">
        <f>IF(K210&lt;基本!$D$9,"非常勤","常勤")</f>
        <v>常勤</v>
      </c>
      <c r="M210" s="433">
        <f>IF(L210="非常勤",K210/基本!$D$9,1)</f>
        <v>1</v>
      </c>
      <c r="N210" s="204" t="e">
        <f>IF(DAYS360(P210,メイン!$N$3)&lt;500,"新"," ")</f>
        <v>#VALUE!</v>
      </c>
      <c r="O210" s="293"/>
      <c r="P210" s="483" t="str">
        <f>IF(COUNTA(病棟!K208)&gt;=1,病棟!K208,"")</f>
        <v/>
      </c>
      <c r="R210" s="477">
        <f t="shared" si="65"/>
        <v>0</v>
      </c>
      <c r="S210" s="477">
        <f t="shared" si="66"/>
        <v>0</v>
      </c>
      <c r="T210" s="477">
        <f t="shared" si="67"/>
        <v>0</v>
      </c>
      <c r="U210" s="477">
        <f t="shared" si="68"/>
        <v>0</v>
      </c>
      <c r="V210" s="477">
        <f t="shared" si="69"/>
        <v>0</v>
      </c>
      <c r="W210" s="477">
        <f t="shared" si="70"/>
        <v>0</v>
      </c>
      <c r="X210" s="477">
        <f t="shared" si="71"/>
        <v>0</v>
      </c>
      <c r="Y210" s="477">
        <f t="shared" si="72"/>
        <v>0</v>
      </c>
      <c r="Z210" s="477">
        <f t="shared" si="73"/>
        <v>0</v>
      </c>
      <c r="AA210" s="477">
        <f t="shared" si="74"/>
        <v>0</v>
      </c>
      <c r="AB210" s="477">
        <f t="shared" si="75"/>
        <v>0</v>
      </c>
      <c r="AC210" s="477">
        <f t="shared" si="76"/>
        <v>0</v>
      </c>
      <c r="AD210" s="477">
        <f t="shared" si="77"/>
        <v>0</v>
      </c>
      <c r="AE210" s="477">
        <f t="shared" si="78"/>
        <v>0</v>
      </c>
      <c r="AF210" s="480">
        <f t="shared" si="79"/>
        <v>0</v>
      </c>
      <c r="AH210" s="469" t="str">
        <f t="shared" si="61"/>
        <v/>
      </c>
      <c r="AI210" s="469" t="str">
        <f t="shared" si="60"/>
        <v>助産師常勤</v>
      </c>
      <c r="AJ210" s="469">
        <f t="shared" si="62"/>
        <v>1</v>
      </c>
      <c r="AK210" s="469" t="str">
        <f t="shared" si="63"/>
        <v>助産師</v>
      </c>
      <c r="AL210" s="469" t="str">
        <f t="shared" si="64"/>
        <v>常勤</v>
      </c>
    </row>
    <row r="211" spans="1:38" ht="13.5" customHeight="1">
      <c r="A211" s="423" t="str">
        <f>IF(COUNTA(病棟!A209)&gt;=1,病棟!A209,"")</f>
        <v/>
      </c>
      <c r="B211" s="486" t="str">
        <f>IF(COUNTA(病棟!B209)&gt;=1,病棟!B209,"")</f>
        <v/>
      </c>
      <c r="C211" s="425" t="str">
        <f>IF(COUNTA(病棟!C209)&gt;=1,病棟!C209,"")</f>
        <v/>
      </c>
      <c r="D211" s="422" t="str">
        <f>IF(COUNTA(病棟!D209)&gt;=1,病棟!D209,"")</f>
        <v/>
      </c>
      <c r="E211" s="422" t="str">
        <f>IF(COUNTA(病棟!E209)&gt;=1,病棟!E209,"")</f>
        <v/>
      </c>
      <c r="F211" s="422" t="str">
        <f>IF(COUNTA(病棟!F209)&gt;=1,病棟!F209,"")</f>
        <v/>
      </c>
      <c r="G211" s="497" t="str">
        <f>IF(COUNTA(病棟!G209)&gt;=1,病棟!G209,"")</f>
        <v/>
      </c>
      <c r="H211" s="425" t="str">
        <f>IF(COUNTA(病棟!H209)&gt;=1,病棟!H209,"")</f>
        <v/>
      </c>
      <c r="I211" s="426" t="str">
        <f>IF(COUNTA(病棟!I209)&gt;=1,病棟!I209,"")</f>
        <v/>
      </c>
      <c r="J211" s="485" t="str">
        <f>IF(COUNTA(病棟!J209)&gt;=1,病棟!J209,"")</f>
        <v/>
      </c>
      <c r="K211" s="423" t="str">
        <f>IF(COUNTA(病棟!L209)&gt;=1,病棟!L209,"")</f>
        <v/>
      </c>
      <c r="L211" s="430" t="str">
        <f>IF(K211&lt;基本!$D$9,"非常勤","常勤")</f>
        <v>常勤</v>
      </c>
      <c r="M211" s="433">
        <f>IF(L211="非常勤",K211/基本!$D$9,1)</f>
        <v>1</v>
      </c>
      <c r="N211" s="204" t="e">
        <f>IF(DAYS360(P211,メイン!$N$3)&lt;500,"新"," ")</f>
        <v>#VALUE!</v>
      </c>
      <c r="O211" s="293"/>
      <c r="P211" s="483" t="str">
        <f>IF(COUNTA(病棟!K209)&gt;=1,病棟!K209,"")</f>
        <v/>
      </c>
      <c r="R211" s="477">
        <f t="shared" si="65"/>
        <v>0</v>
      </c>
      <c r="S211" s="477">
        <f t="shared" si="66"/>
        <v>0</v>
      </c>
      <c r="T211" s="477">
        <f t="shared" si="67"/>
        <v>0</v>
      </c>
      <c r="U211" s="477">
        <f t="shared" si="68"/>
        <v>0</v>
      </c>
      <c r="V211" s="477">
        <f t="shared" si="69"/>
        <v>0</v>
      </c>
      <c r="W211" s="477">
        <f t="shared" si="70"/>
        <v>0</v>
      </c>
      <c r="X211" s="477">
        <f t="shared" si="71"/>
        <v>0</v>
      </c>
      <c r="Y211" s="477">
        <f t="shared" si="72"/>
        <v>0</v>
      </c>
      <c r="Z211" s="477">
        <f t="shared" si="73"/>
        <v>0</v>
      </c>
      <c r="AA211" s="477">
        <f t="shared" si="74"/>
        <v>0</v>
      </c>
      <c r="AB211" s="477">
        <f t="shared" si="75"/>
        <v>0</v>
      </c>
      <c r="AC211" s="477">
        <f t="shared" si="76"/>
        <v>0</v>
      </c>
      <c r="AD211" s="477">
        <f t="shared" si="77"/>
        <v>0</v>
      </c>
      <c r="AE211" s="477">
        <f t="shared" si="78"/>
        <v>0</v>
      </c>
      <c r="AF211" s="480">
        <f t="shared" si="79"/>
        <v>0</v>
      </c>
      <c r="AH211" s="469" t="str">
        <f t="shared" si="61"/>
        <v/>
      </c>
      <c r="AI211" s="469" t="str">
        <f t="shared" si="60"/>
        <v>助産師常勤</v>
      </c>
      <c r="AJ211" s="469">
        <f t="shared" si="62"/>
        <v>1</v>
      </c>
      <c r="AK211" s="469" t="str">
        <f t="shared" si="63"/>
        <v>助産師</v>
      </c>
      <c r="AL211" s="469" t="str">
        <f t="shared" si="64"/>
        <v>常勤</v>
      </c>
    </row>
    <row r="212" spans="1:38" ht="13.5" customHeight="1">
      <c r="A212" s="423" t="str">
        <f>IF(COUNTA(病棟!A210)&gt;=1,病棟!A210,"")</f>
        <v/>
      </c>
      <c r="B212" s="486" t="str">
        <f>IF(COUNTA(病棟!B210)&gt;=1,病棟!B210,"")</f>
        <v/>
      </c>
      <c r="C212" s="425" t="str">
        <f>IF(COUNTA(病棟!C210)&gt;=1,病棟!C210,"")</f>
        <v/>
      </c>
      <c r="D212" s="422" t="str">
        <f>IF(COUNTA(病棟!D210)&gt;=1,病棟!D210,"")</f>
        <v/>
      </c>
      <c r="E212" s="422" t="str">
        <f>IF(COUNTA(病棟!E210)&gt;=1,病棟!E210,"")</f>
        <v/>
      </c>
      <c r="F212" s="422" t="str">
        <f>IF(COUNTA(病棟!F210)&gt;=1,病棟!F210,"")</f>
        <v/>
      </c>
      <c r="G212" s="497" t="str">
        <f>IF(COUNTA(病棟!G210)&gt;=1,病棟!G210,"")</f>
        <v/>
      </c>
      <c r="H212" s="425" t="str">
        <f>IF(COUNTA(病棟!H210)&gt;=1,病棟!H210,"")</f>
        <v/>
      </c>
      <c r="I212" s="426" t="str">
        <f>IF(COUNTA(病棟!I210)&gt;=1,病棟!I210,"")</f>
        <v/>
      </c>
      <c r="J212" s="485" t="str">
        <f>IF(COUNTA(病棟!J210)&gt;=1,病棟!J210,"")</f>
        <v/>
      </c>
      <c r="K212" s="423" t="str">
        <f>IF(COUNTA(病棟!L210)&gt;=1,病棟!L210,"")</f>
        <v/>
      </c>
      <c r="L212" s="430" t="str">
        <f>IF(K212&lt;基本!$D$9,"非常勤","常勤")</f>
        <v>常勤</v>
      </c>
      <c r="M212" s="433">
        <f>IF(L212="非常勤",K212/基本!$D$9,1)</f>
        <v>1</v>
      </c>
      <c r="N212" s="204" t="e">
        <f>IF(DAYS360(P212,メイン!$N$3)&lt;500,"新"," ")</f>
        <v>#VALUE!</v>
      </c>
      <c r="O212" s="293"/>
      <c r="P212" s="483" t="str">
        <f>IF(COUNTA(病棟!K210)&gt;=1,病棟!K210,"")</f>
        <v/>
      </c>
      <c r="R212" s="477">
        <f t="shared" si="65"/>
        <v>0</v>
      </c>
      <c r="S212" s="477">
        <f t="shared" si="66"/>
        <v>0</v>
      </c>
      <c r="T212" s="477">
        <f t="shared" si="67"/>
        <v>0</v>
      </c>
      <c r="U212" s="477">
        <f t="shared" si="68"/>
        <v>0</v>
      </c>
      <c r="V212" s="477">
        <f t="shared" si="69"/>
        <v>0</v>
      </c>
      <c r="W212" s="477">
        <f t="shared" si="70"/>
        <v>0</v>
      </c>
      <c r="X212" s="477">
        <f t="shared" si="71"/>
        <v>0</v>
      </c>
      <c r="Y212" s="477">
        <f t="shared" si="72"/>
        <v>0</v>
      </c>
      <c r="Z212" s="477">
        <f t="shared" si="73"/>
        <v>0</v>
      </c>
      <c r="AA212" s="477">
        <f t="shared" si="74"/>
        <v>0</v>
      </c>
      <c r="AB212" s="477">
        <f t="shared" si="75"/>
        <v>0</v>
      </c>
      <c r="AC212" s="477">
        <f t="shared" si="76"/>
        <v>0</v>
      </c>
      <c r="AD212" s="477">
        <f t="shared" si="77"/>
        <v>0</v>
      </c>
      <c r="AE212" s="477">
        <f t="shared" si="78"/>
        <v>0</v>
      </c>
      <c r="AF212" s="480">
        <f t="shared" si="79"/>
        <v>0</v>
      </c>
      <c r="AH212" s="469" t="str">
        <f t="shared" si="61"/>
        <v/>
      </c>
      <c r="AI212" s="469" t="str">
        <f t="shared" si="60"/>
        <v>助産師常勤</v>
      </c>
      <c r="AJ212" s="469">
        <f t="shared" si="62"/>
        <v>1</v>
      </c>
      <c r="AK212" s="469" t="str">
        <f t="shared" si="63"/>
        <v>助産師</v>
      </c>
      <c r="AL212" s="469" t="str">
        <f t="shared" si="64"/>
        <v>常勤</v>
      </c>
    </row>
    <row r="213" spans="1:38" ht="13.5" customHeight="1">
      <c r="A213" s="423" t="str">
        <f>IF(COUNTA(病棟!A211)&gt;=1,病棟!A211,"")</f>
        <v/>
      </c>
      <c r="B213" s="486" t="str">
        <f>IF(COUNTA(病棟!B211)&gt;=1,病棟!B211,"")</f>
        <v/>
      </c>
      <c r="C213" s="425" t="str">
        <f>IF(COUNTA(病棟!C211)&gt;=1,病棟!C211,"")</f>
        <v/>
      </c>
      <c r="D213" s="422" t="str">
        <f>IF(COUNTA(病棟!D211)&gt;=1,病棟!D211,"")</f>
        <v/>
      </c>
      <c r="E213" s="422" t="str">
        <f>IF(COUNTA(病棟!E211)&gt;=1,病棟!E211,"")</f>
        <v/>
      </c>
      <c r="F213" s="422" t="str">
        <f>IF(COUNTA(病棟!F211)&gt;=1,病棟!F211,"")</f>
        <v/>
      </c>
      <c r="G213" s="497" t="str">
        <f>IF(COUNTA(病棟!G211)&gt;=1,病棟!G211,"")</f>
        <v/>
      </c>
      <c r="H213" s="425" t="str">
        <f>IF(COUNTA(病棟!H211)&gt;=1,病棟!H211,"")</f>
        <v/>
      </c>
      <c r="I213" s="426" t="str">
        <f>IF(COUNTA(病棟!I211)&gt;=1,病棟!I211,"")</f>
        <v/>
      </c>
      <c r="J213" s="485" t="str">
        <f>IF(COUNTA(病棟!J211)&gt;=1,病棟!J211,"")</f>
        <v/>
      </c>
      <c r="K213" s="423" t="str">
        <f>IF(COUNTA(病棟!L211)&gt;=1,病棟!L211,"")</f>
        <v/>
      </c>
      <c r="L213" s="430" t="str">
        <f>IF(K213&lt;基本!$D$9,"非常勤","常勤")</f>
        <v>常勤</v>
      </c>
      <c r="M213" s="433">
        <f>IF(L213="非常勤",K213/基本!$D$9,1)</f>
        <v>1</v>
      </c>
      <c r="N213" s="204" t="e">
        <f>IF(DAYS360(P213,メイン!$N$3)&lt;500,"新"," ")</f>
        <v>#VALUE!</v>
      </c>
      <c r="O213" s="293"/>
      <c r="P213" s="483" t="str">
        <f>IF(COUNTA(病棟!K211)&gt;=1,病棟!K211,"")</f>
        <v/>
      </c>
      <c r="R213" s="477">
        <f t="shared" si="65"/>
        <v>0</v>
      </c>
      <c r="S213" s="477">
        <f t="shared" si="66"/>
        <v>0</v>
      </c>
      <c r="T213" s="477">
        <f t="shared" si="67"/>
        <v>0</v>
      </c>
      <c r="U213" s="477">
        <f t="shared" si="68"/>
        <v>0</v>
      </c>
      <c r="V213" s="477">
        <f t="shared" si="69"/>
        <v>0</v>
      </c>
      <c r="W213" s="477">
        <f t="shared" si="70"/>
        <v>0</v>
      </c>
      <c r="X213" s="477">
        <f t="shared" si="71"/>
        <v>0</v>
      </c>
      <c r="Y213" s="477">
        <f t="shared" si="72"/>
        <v>0</v>
      </c>
      <c r="Z213" s="477">
        <f t="shared" si="73"/>
        <v>0</v>
      </c>
      <c r="AA213" s="477">
        <f t="shared" si="74"/>
        <v>0</v>
      </c>
      <c r="AB213" s="477">
        <f t="shared" si="75"/>
        <v>0</v>
      </c>
      <c r="AC213" s="477">
        <f t="shared" si="76"/>
        <v>0</v>
      </c>
      <c r="AD213" s="477">
        <f t="shared" si="77"/>
        <v>0</v>
      </c>
      <c r="AE213" s="477">
        <f t="shared" si="78"/>
        <v>0</v>
      </c>
      <c r="AF213" s="480">
        <f t="shared" si="79"/>
        <v>0</v>
      </c>
      <c r="AH213" s="469" t="str">
        <f t="shared" si="61"/>
        <v/>
      </c>
      <c r="AI213" s="469" t="str">
        <f t="shared" si="60"/>
        <v>助産師常勤</v>
      </c>
      <c r="AJ213" s="469">
        <f t="shared" si="62"/>
        <v>1</v>
      </c>
      <c r="AK213" s="469" t="str">
        <f t="shared" si="63"/>
        <v>助産師</v>
      </c>
      <c r="AL213" s="469" t="str">
        <f t="shared" si="64"/>
        <v>常勤</v>
      </c>
    </row>
    <row r="214" spans="1:38" ht="13.5" customHeight="1">
      <c r="A214" s="423" t="str">
        <f>IF(COUNTA(病棟!A212)&gt;=1,病棟!A212,"")</f>
        <v/>
      </c>
      <c r="B214" s="486" t="str">
        <f>IF(COUNTA(病棟!B212)&gt;=1,病棟!B212,"")</f>
        <v/>
      </c>
      <c r="C214" s="425" t="str">
        <f>IF(COUNTA(病棟!C212)&gt;=1,病棟!C212,"")</f>
        <v/>
      </c>
      <c r="D214" s="422" t="str">
        <f>IF(COUNTA(病棟!D212)&gt;=1,病棟!D212,"")</f>
        <v/>
      </c>
      <c r="E214" s="422" t="str">
        <f>IF(COUNTA(病棟!E212)&gt;=1,病棟!E212,"")</f>
        <v/>
      </c>
      <c r="F214" s="422" t="str">
        <f>IF(COUNTA(病棟!F212)&gt;=1,病棟!F212,"")</f>
        <v/>
      </c>
      <c r="G214" s="497" t="str">
        <f>IF(COUNTA(病棟!G212)&gt;=1,病棟!G212,"")</f>
        <v/>
      </c>
      <c r="H214" s="425" t="str">
        <f>IF(COUNTA(病棟!H212)&gt;=1,病棟!H212,"")</f>
        <v/>
      </c>
      <c r="I214" s="426" t="str">
        <f>IF(COUNTA(病棟!I212)&gt;=1,病棟!I212,"")</f>
        <v/>
      </c>
      <c r="J214" s="485" t="str">
        <f>IF(COUNTA(病棟!J212)&gt;=1,病棟!J212,"")</f>
        <v/>
      </c>
      <c r="K214" s="423" t="str">
        <f>IF(COUNTA(病棟!L212)&gt;=1,病棟!L212,"")</f>
        <v/>
      </c>
      <c r="L214" s="430" t="str">
        <f>IF(K214&lt;基本!$D$9,"非常勤","常勤")</f>
        <v>常勤</v>
      </c>
      <c r="M214" s="433">
        <f>IF(L214="非常勤",K214/基本!$D$9,1)</f>
        <v>1</v>
      </c>
      <c r="N214" s="204" t="e">
        <f>IF(DAYS360(P214,メイン!$N$3)&lt;500,"新"," ")</f>
        <v>#VALUE!</v>
      </c>
      <c r="O214" s="293"/>
      <c r="P214" s="483" t="str">
        <f>IF(COUNTA(病棟!K212)&gt;=1,病棟!K212,"")</f>
        <v/>
      </c>
      <c r="R214" s="477">
        <f t="shared" si="65"/>
        <v>0</v>
      </c>
      <c r="S214" s="477">
        <f t="shared" si="66"/>
        <v>0</v>
      </c>
      <c r="T214" s="477">
        <f t="shared" si="67"/>
        <v>0</v>
      </c>
      <c r="U214" s="477">
        <f t="shared" si="68"/>
        <v>0</v>
      </c>
      <c r="V214" s="477">
        <f t="shared" si="69"/>
        <v>0</v>
      </c>
      <c r="W214" s="477">
        <f t="shared" si="70"/>
        <v>0</v>
      </c>
      <c r="X214" s="477">
        <f t="shared" si="71"/>
        <v>0</v>
      </c>
      <c r="Y214" s="477">
        <f t="shared" si="72"/>
        <v>0</v>
      </c>
      <c r="Z214" s="477">
        <f t="shared" si="73"/>
        <v>0</v>
      </c>
      <c r="AA214" s="477">
        <f t="shared" si="74"/>
        <v>0</v>
      </c>
      <c r="AB214" s="477">
        <f t="shared" si="75"/>
        <v>0</v>
      </c>
      <c r="AC214" s="477">
        <f t="shared" si="76"/>
        <v>0</v>
      </c>
      <c r="AD214" s="477">
        <f t="shared" si="77"/>
        <v>0</v>
      </c>
      <c r="AE214" s="477">
        <f t="shared" si="78"/>
        <v>0</v>
      </c>
      <c r="AF214" s="480">
        <f t="shared" si="79"/>
        <v>0</v>
      </c>
      <c r="AH214" s="469" t="str">
        <f t="shared" si="61"/>
        <v/>
      </c>
      <c r="AI214" s="469" t="str">
        <f t="shared" si="60"/>
        <v>助産師常勤</v>
      </c>
      <c r="AJ214" s="469">
        <f t="shared" si="62"/>
        <v>1</v>
      </c>
      <c r="AK214" s="469" t="str">
        <f t="shared" si="63"/>
        <v>助産師</v>
      </c>
      <c r="AL214" s="469" t="str">
        <f t="shared" si="64"/>
        <v>常勤</v>
      </c>
    </row>
    <row r="215" spans="1:38" ht="13.5" customHeight="1">
      <c r="A215" s="423" t="str">
        <f>IF(COUNTA(病棟!A213)&gt;=1,病棟!A213,"")</f>
        <v/>
      </c>
      <c r="B215" s="486" t="str">
        <f>IF(COUNTA(病棟!B213)&gt;=1,病棟!B213,"")</f>
        <v/>
      </c>
      <c r="C215" s="425" t="str">
        <f>IF(COUNTA(病棟!C213)&gt;=1,病棟!C213,"")</f>
        <v/>
      </c>
      <c r="D215" s="422" t="str">
        <f>IF(COUNTA(病棟!D213)&gt;=1,病棟!D213,"")</f>
        <v/>
      </c>
      <c r="E215" s="422" t="str">
        <f>IF(COUNTA(病棟!E213)&gt;=1,病棟!E213,"")</f>
        <v/>
      </c>
      <c r="F215" s="422" t="str">
        <f>IF(COUNTA(病棟!F213)&gt;=1,病棟!F213,"")</f>
        <v/>
      </c>
      <c r="G215" s="497" t="str">
        <f>IF(COUNTA(病棟!G213)&gt;=1,病棟!G213,"")</f>
        <v/>
      </c>
      <c r="H215" s="425" t="str">
        <f>IF(COUNTA(病棟!H213)&gt;=1,病棟!H213,"")</f>
        <v/>
      </c>
      <c r="I215" s="426" t="str">
        <f>IF(COUNTA(病棟!I213)&gt;=1,病棟!I213,"")</f>
        <v/>
      </c>
      <c r="J215" s="485" t="str">
        <f>IF(COUNTA(病棟!J213)&gt;=1,病棟!J213,"")</f>
        <v/>
      </c>
      <c r="K215" s="423" t="str">
        <f>IF(COUNTA(病棟!L213)&gt;=1,病棟!L213,"")</f>
        <v/>
      </c>
      <c r="L215" s="430" t="str">
        <f>IF(K215&lt;基本!$D$9,"非常勤","常勤")</f>
        <v>常勤</v>
      </c>
      <c r="M215" s="433">
        <f>IF(L215="非常勤",K215/基本!$D$9,1)</f>
        <v>1</v>
      </c>
      <c r="N215" s="204" t="e">
        <f>IF(DAYS360(P215,メイン!$N$3)&lt;500,"新"," ")</f>
        <v>#VALUE!</v>
      </c>
      <c r="O215" s="293"/>
      <c r="P215" s="483" t="str">
        <f>IF(COUNTA(病棟!K213)&gt;=1,病棟!K213,"")</f>
        <v/>
      </c>
      <c r="R215" s="477">
        <f t="shared" si="65"/>
        <v>0</v>
      </c>
      <c r="S215" s="477">
        <f t="shared" si="66"/>
        <v>0</v>
      </c>
      <c r="T215" s="477">
        <f t="shared" si="67"/>
        <v>0</v>
      </c>
      <c r="U215" s="477">
        <f t="shared" si="68"/>
        <v>0</v>
      </c>
      <c r="V215" s="477">
        <f t="shared" si="69"/>
        <v>0</v>
      </c>
      <c r="W215" s="477">
        <f t="shared" si="70"/>
        <v>0</v>
      </c>
      <c r="X215" s="477">
        <f t="shared" si="71"/>
        <v>0</v>
      </c>
      <c r="Y215" s="477">
        <f t="shared" si="72"/>
        <v>0</v>
      </c>
      <c r="Z215" s="477">
        <f t="shared" si="73"/>
        <v>0</v>
      </c>
      <c r="AA215" s="477">
        <f t="shared" si="74"/>
        <v>0</v>
      </c>
      <c r="AB215" s="477">
        <f t="shared" si="75"/>
        <v>0</v>
      </c>
      <c r="AC215" s="477">
        <f t="shared" si="76"/>
        <v>0</v>
      </c>
      <c r="AD215" s="477">
        <f t="shared" si="77"/>
        <v>0</v>
      </c>
      <c r="AE215" s="477">
        <f t="shared" si="78"/>
        <v>0</v>
      </c>
      <c r="AF215" s="480">
        <f t="shared" si="79"/>
        <v>0</v>
      </c>
      <c r="AH215" s="469" t="str">
        <f t="shared" si="61"/>
        <v/>
      </c>
      <c r="AI215" s="469" t="str">
        <f t="shared" si="60"/>
        <v>助産師常勤</v>
      </c>
      <c r="AJ215" s="469">
        <f t="shared" si="62"/>
        <v>1</v>
      </c>
      <c r="AK215" s="469" t="str">
        <f t="shared" si="63"/>
        <v>助産師</v>
      </c>
      <c r="AL215" s="469" t="str">
        <f t="shared" si="64"/>
        <v>常勤</v>
      </c>
    </row>
    <row r="216" spans="1:38" ht="13.5" customHeight="1">
      <c r="A216" s="423" t="str">
        <f>IF(COUNTA(病棟!A214)&gt;=1,病棟!A214,"")</f>
        <v/>
      </c>
      <c r="B216" s="486" t="str">
        <f>IF(COUNTA(病棟!B214)&gt;=1,病棟!B214,"")</f>
        <v/>
      </c>
      <c r="C216" s="425" t="str">
        <f>IF(COUNTA(病棟!C214)&gt;=1,病棟!C214,"")</f>
        <v/>
      </c>
      <c r="D216" s="422" t="str">
        <f>IF(COUNTA(病棟!D214)&gt;=1,病棟!D214,"")</f>
        <v/>
      </c>
      <c r="E216" s="422" t="str">
        <f>IF(COUNTA(病棟!E214)&gt;=1,病棟!E214,"")</f>
        <v/>
      </c>
      <c r="F216" s="422" t="str">
        <f>IF(COUNTA(病棟!F214)&gt;=1,病棟!F214,"")</f>
        <v/>
      </c>
      <c r="G216" s="497" t="str">
        <f>IF(COUNTA(病棟!G214)&gt;=1,病棟!G214,"")</f>
        <v/>
      </c>
      <c r="H216" s="425" t="str">
        <f>IF(COUNTA(病棟!H214)&gt;=1,病棟!H214,"")</f>
        <v/>
      </c>
      <c r="I216" s="426" t="str">
        <f>IF(COUNTA(病棟!I214)&gt;=1,病棟!I214,"")</f>
        <v/>
      </c>
      <c r="J216" s="485" t="str">
        <f>IF(COUNTA(病棟!J214)&gt;=1,病棟!J214,"")</f>
        <v/>
      </c>
      <c r="K216" s="423" t="str">
        <f>IF(COUNTA(病棟!L214)&gt;=1,病棟!L214,"")</f>
        <v/>
      </c>
      <c r="L216" s="430" t="str">
        <f>IF(K216&lt;基本!$D$9,"非常勤","常勤")</f>
        <v>常勤</v>
      </c>
      <c r="M216" s="433">
        <f>IF(L216="非常勤",K216/基本!$D$9,1)</f>
        <v>1</v>
      </c>
      <c r="N216" s="204" t="e">
        <f>IF(DAYS360(P216,メイン!$N$3)&lt;500,"新"," ")</f>
        <v>#VALUE!</v>
      </c>
      <c r="O216" s="293"/>
      <c r="P216" s="483" t="str">
        <f>IF(COUNTA(病棟!K214)&gt;=1,病棟!K214,"")</f>
        <v/>
      </c>
      <c r="R216" s="477">
        <f t="shared" si="65"/>
        <v>0</v>
      </c>
      <c r="S216" s="477">
        <f t="shared" si="66"/>
        <v>0</v>
      </c>
      <c r="T216" s="477">
        <f t="shared" si="67"/>
        <v>0</v>
      </c>
      <c r="U216" s="477">
        <f t="shared" si="68"/>
        <v>0</v>
      </c>
      <c r="V216" s="477">
        <f t="shared" si="69"/>
        <v>0</v>
      </c>
      <c r="W216" s="477">
        <f t="shared" si="70"/>
        <v>0</v>
      </c>
      <c r="X216" s="477">
        <f t="shared" si="71"/>
        <v>0</v>
      </c>
      <c r="Y216" s="477">
        <f t="shared" si="72"/>
        <v>0</v>
      </c>
      <c r="Z216" s="477">
        <f t="shared" si="73"/>
        <v>0</v>
      </c>
      <c r="AA216" s="477">
        <f t="shared" si="74"/>
        <v>0</v>
      </c>
      <c r="AB216" s="477">
        <f t="shared" si="75"/>
        <v>0</v>
      </c>
      <c r="AC216" s="477">
        <f t="shared" si="76"/>
        <v>0</v>
      </c>
      <c r="AD216" s="477">
        <f t="shared" si="77"/>
        <v>0</v>
      </c>
      <c r="AE216" s="477">
        <f t="shared" si="78"/>
        <v>0</v>
      </c>
      <c r="AF216" s="480">
        <f t="shared" si="79"/>
        <v>0</v>
      </c>
      <c r="AH216" s="469" t="str">
        <f t="shared" si="61"/>
        <v/>
      </c>
      <c r="AI216" s="469" t="str">
        <f t="shared" si="60"/>
        <v>助産師常勤</v>
      </c>
      <c r="AJ216" s="469">
        <f t="shared" si="62"/>
        <v>1</v>
      </c>
      <c r="AK216" s="469" t="str">
        <f t="shared" si="63"/>
        <v>助産師</v>
      </c>
      <c r="AL216" s="469" t="str">
        <f t="shared" si="64"/>
        <v>常勤</v>
      </c>
    </row>
    <row r="217" spans="1:38" ht="13.5" customHeight="1">
      <c r="A217" s="423" t="str">
        <f>IF(COUNTA(病棟!A215)&gt;=1,病棟!A215,"")</f>
        <v/>
      </c>
      <c r="B217" s="486" t="str">
        <f>IF(COUNTA(病棟!B215)&gt;=1,病棟!B215,"")</f>
        <v/>
      </c>
      <c r="C217" s="425" t="str">
        <f>IF(COUNTA(病棟!C215)&gt;=1,病棟!C215,"")</f>
        <v/>
      </c>
      <c r="D217" s="422" t="str">
        <f>IF(COUNTA(病棟!D215)&gt;=1,病棟!D215,"")</f>
        <v/>
      </c>
      <c r="E217" s="422" t="str">
        <f>IF(COUNTA(病棟!E215)&gt;=1,病棟!E215,"")</f>
        <v/>
      </c>
      <c r="F217" s="422" t="str">
        <f>IF(COUNTA(病棟!F215)&gt;=1,病棟!F215,"")</f>
        <v/>
      </c>
      <c r="G217" s="497" t="str">
        <f>IF(COUNTA(病棟!G215)&gt;=1,病棟!G215,"")</f>
        <v/>
      </c>
      <c r="H217" s="425" t="str">
        <f>IF(COUNTA(病棟!H215)&gt;=1,病棟!H215,"")</f>
        <v/>
      </c>
      <c r="I217" s="426" t="str">
        <f>IF(COUNTA(病棟!I215)&gt;=1,病棟!I215,"")</f>
        <v/>
      </c>
      <c r="J217" s="485" t="str">
        <f>IF(COUNTA(病棟!J215)&gt;=1,病棟!J215,"")</f>
        <v/>
      </c>
      <c r="K217" s="423" t="str">
        <f>IF(COUNTA(病棟!L215)&gt;=1,病棟!L215,"")</f>
        <v/>
      </c>
      <c r="L217" s="430" t="str">
        <f>IF(K217&lt;基本!$D$9,"非常勤","常勤")</f>
        <v>常勤</v>
      </c>
      <c r="M217" s="433">
        <f>IF(L217="非常勤",K217/基本!$D$9,1)</f>
        <v>1</v>
      </c>
      <c r="N217" s="204" t="e">
        <f>IF(DAYS360(P217,メイン!$N$3)&lt;500,"新"," ")</f>
        <v>#VALUE!</v>
      </c>
      <c r="O217" s="293"/>
      <c r="P217" s="483" t="str">
        <f>IF(COUNTA(病棟!K215)&gt;=1,病棟!K215,"")</f>
        <v/>
      </c>
      <c r="R217" s="477">
        <f t="shared" si="65"/>
        <v>0</v>
      </c>
      <c r="S217" s="477">
        <f t="shared" si="66"/>
        <v>0</v>
      </c>
      <c r="T217" s="477">
        <f t="shared" si="67"/>
        <v>0</v>
      </c>
      <c r="U217" s="477">
        <f t="shared" si="68"/>
        <v>0</v>
      </c>
      <c r="V217" s="477">
        <f t="shared" si="69"/>
        <v>0</v>
      </c>
      <c r="W217" s="477">
        <f t="shared" si="70"/>
        <v>0</v>
      </c>
      <c r="X217" s="477">
        <f t="shared" si="71"/>
        <v>0</v>
      </c>
      <c r="Y217" s="477">
        <f t="shared" si="72"/>
        <v>0</v>
      </c>
      <c r="Z217" s="477">
        <f t="shared" si="73"/>
        <v>0</v>
      </c>
      <c r="AA217" s="477">
        <f t="shared" si="74"/>
        <v>0</v>
      </c>
      <c r="AB217" s="477">
        <f t="shared" si="75"/>
        <v>0</v>
      </c>
      <c r="AC217" s="477">
        <f t="shared" si="76"/>
        <v>0</v>
      </c>
      <c r="AD217" s="477">
        <f t="shared" si="77"/>
        <v>0</v>
      </c>
      <c r="AE217" s="477">
        <f t="shared" si="78"/>
        <v>0</v>
      </c>
      <c r="AF217" s="480">
        <f t="shared" si="79"/>
        <v>0</v>
      </c>
      <c r="AH217" s="469" t="str">
        <f t="shared" si="61"/>
        <v/>
      </c>
      <c r="AI217" s="469" t="str">
        <f t="shared" si="60"/>
        <v>助産師常勤</v>
      </c>
      <c r="AJ217" s="469">
        <f t="shared" si="62"/>
        <v>1</v>
      </c>
      <c r="AK217" s="469" t="str">
        <f t="shared" si="63"/>
        <v>助産師</v>
      </c>
      <c r="AL217" s="469" t="str">
        <f t="shared" si="64"/>
        <v>常勤</v>
      </c>
    </row>
    <row r="218" spans="1:38" ht="13.5" customHeight="1">
      <c r="A218" s="423" t="str">
        <f>IF(COUNTA(病棟!A216)&gt;=1,病棟!A216,"")</f>
        <v/>
      </c>
      <c r="B218" s="486" t="str">
        <f>IF(COUNTA(病棟!B216)&gt;=1,病棟!B216,"")</f>
        <v/>
      </c>
      <c r="C218" s="425" t="str">
        <f>IF(COUNTA(病棟!C216)&gt;=1,病棟!C216,"")</f>
        <v/>
      </c>
      <c r="D218" s="422" t="str">
        <f>IF(COUNTA(病棟!D216)&gt;=1,病棟!D216,"")</f>
        <v/>
      </c>
      <c r="E218" s="422" t="str">
        <f>IF(COUNTA(病棟!E216)&gt;=1,病棟!E216,"")</f>
        <v/>
      </c>
      <c r="F218" s="422" t="str">
        <f>IF(COUNTA(病棟!F216)&gt;=1,病棟!F216,"")</f>
        <v/>
      </c>
      <c r="G218" s="497" t="str">
        <f>IF(COUNTA(病棟!G216)&gt;=1,病棟!G216,"")</f>
        <v/>
      </c>
      <c r="H218" s="425" t="str">
        <f>IF(COUNTA(病棟!H216)&gt;=1,病棟!H216,"")</f>
        <v/>
      </c>
      <c r="I218" s="426" t="str">
        <f>IF(COUNTA(病棟!I216)&gt;=1,病棟!I216,"")</f>
        <v/>
      </c>
      <c r="J218" s="485" t="str">
        <f>IF(COUNTA(病棟!J216)&gt;=1,病棟!J216,"")</f>
        <v/>
      </c>
      <c r="K218" s="423" t="str">
        <f>IF(COUNTA(病棟!L216)&gt;=1,病棟!L216,"")</f>
        <v/>
      </c>
      <c r="L218" s="430" t="str">
        <f>IF(K218&lt;基本!$D$9,"非常勤","常勤")</f>
        <v>常勤</v>
      </c>
      <c r="M218" s="433">
        <f>IF(L218="非常勤",K218/基本!$D$9,1)</f>
        <v>1</v>
      </c>
      <c r="N218" s="204" t="e">
        <f>IF(DAYS360(P218,メイン!$N$3)&lt;500,"新"," ")</f>
        <v>#VALUE!</v>
      </c>
      <c r="O218" s="293"/>
      <c r="P218" s="483" t="str">
        <f>IF(COUNTA(病棟!K216)&gt;=1,病棟!K216,"")</f>
        <v/>
      </c>
      <c r="R218" s="477">
        <f t="shared" si="65"/>
        <v>0</v>
      </c>
      <c r="S218" s="477">
        <f t="shared" si="66"/>
        <v>0</v>
      </c>
      <c r="T218" s="477">
        <f t="shared" si="67"/>
        <v>0</v>
      </c>
      <c r="U218" s="477">
        <f t="shared" si="68"/>
        <v>0</v>
      </c>
      <c r="V218" s="477">
        <f t="shared" si="69"/>
        <v>0</v>
      </c>
      <c r="W218" s="477">
        <f t="shared" si="70"/>
        <v>0</v>
      </c>
      <c r="X218" s="477">
        <f t="shared" si="71"/>
        <v>0</v>
      </c>
      <c r="Y218" s="477">
        <f t="shared" si="72"/>
        <v>0</v>
      </c>
      <c r="Z218" s="477">
        <f t="shared" si="73"/>
        <v>0</v>
      </c>
      <c r="AA218" s="477">
        <f t="shared" si="74"/>
        <v>0</v>
      </c>
      <c r="AB218" s="477">
        <f t="shared" si="75"/>
        <v>0</v>
      </c>
      <c r="AC218" s="477">
        <f t="shared" si="76"/>
        <v>0</v>
      </c>
      <c r="AD218" s="477">
        <f t="shared" si="77"/>
        <v>0</v>
      </c>
      <c r="AE218" s="477">
        <f t="shared" si="78"/>
        <v>0</v>
      </c>
      <c r="AF218" s="480">
        <f t="shared" si="79"/>
        <v>0</v>
      </c>
      <c r="AH218" s="469" t="str">
        <f t="shared" si="61"/>
        <v/>
      </c>
      <c r="AI218" s="469" t="str">
        <f t="shared" si="60"/>
        <v>助産師常勤</v>
      </c>
      <c r="AJ218" s="469">
        <f t="shared" si="62"/>
        <v>1</v>
      </c>
      <c r="AK218" s="469" t="str">
        <f t="shared" si="63"/>
        <v>助産師</v>
      </c>
      <c r="AL218" s="469" t="str">
        <f t="shared" si="64"/>
        <v>常勤</v>
      </c>
    </row>
    <row r="219" spans="1:38" ht="13.5" customHeight="1">
      <c r="A219" s="423" t="str">
        <f>IF(COUNTA(病棟!A217)&gt;=1,病棟!A217,"")</f>
        <v/>
      </c>
      <c r="B219" s="486" t="str">
        <f>IF(COUNTA(病棟!B217)&gt;=1,病棟!B217,"")</f>
        <v/>
      </c>
      <c r="C219" s="425" t="str">
        <f>IF(COUNTA(病棟!C217)&gt;=1,病棟!C217,"")</f>
        <v/>
      </c>
      <c r="D219" s="422" t="str">
        <f>IF(COUNTA(病棟!D217)&gt;=1,病棟!D217,"")</f>
        <v/>
      </c>
      <c r="E219" s="422" t="str">
        <f>IF(COUNTA(病棟!E217)&gt;=1,病棟!E217,"")</f>
        <v/>
      </c>
      <c r="F219" s="422" t="str">
        <f>IF(COUNTA(病棟!F217)&gt;=1,病棟!F217,"")</f>
        <v/>
      </c>
      <c r="G219" s="497" t="str">
        <f>IF(COUNTA(病棟!G217)&gt;=1,病棟!G217,"")</f>
        <v/>
      </c>
      <c r="H219" s="425" t="str">
        <f>IF(COUNTA(病棟!H217)&gt;=1,病棟!H217,"")</f>
        <v/>
      </c>
      <c r="I219" s="426" t="str">
        <f>IF(COUNTA(病棟!I217)&gt;=1,病棟!I217,"")</f>
        <v/>
      </c>
      <c r="J219" s="485" t="str">
        <f>IF(COUNTA(病棟!J217)&gt;=1,病棟!J217,"")</f>
        <v/>
      </c>
      <c r="K219" s="423" t="str">
        <f>IF(COUNTA(病棟!L217)&gt;=1,病棟!L217,"")</f>
        <v/>
      </c>
      <c r="L219" s="430" t="str">
        <f>IF(K219&lt;基本!$D$9,"非常勤","常勤")</f>
        <v>常勤</v>
      </c>
      <c r="M219" s="433">
        <f>IF(L219="非常勤",K219/基本!$D$9,1)</f>
        <v>1</v>
      </c>
      <c r="N219" s="204" t="e">
        <f>IF(DAYS360(P219,メイン!$N$3)&lt;500,"新"," ")</f>
        <v>#VALUE!</v>
      </c>
      <c r="O219" s="293"/>
      <c r="P219" s="483" t="str">
        <f>IF(COUNTA(病棟!K217)&gt;=1,病棟!K217,"")</f>
        <v/>
      </c>
      <c r="R219" s="477">
        <f t="shared" si="65"/>
        <v>0</v>
      </c>
      <c r="S219" s="477">
        <f t="shared" si="66"/>
        <v>0</v>
      </c>
      <c r="T219" s="477">
        <f t="shared" si="67"/>
        <v>0</v>
      </c>
      <c r="U219" s="477">
        <f t="shared" si="68"/>
        <v>0</v>
      </c>
      <c r="V219" s="477">
        <f t="shared" si="69"/>
        <v>0</v>
      </c>
      <c r="W219" s="477">
        <f t="shared" si="70"/>
        <v>0</v>
      </c>
      <c r="X219" s="477">
        <f t="shared" si="71"/>
        <v>0</v>
      </c>
      <c r="Y219" s="477">
        <f t="shared" si="72"/>
        <v>0</v>
      </c>
      <c r="Z219" s="477">
        <f t="shared" si="73"/>
        <v>0</v>
      </c>
      <c r="AA219" s="477">
        <f t="shared" si="74"/>
        <v>0</v>
      </c>
      <c r="AB219" s="477">
        <f t="shared" si="75"/>
        <v>0</v>
      </c>
      <c r="AC219" s="477">
        <f t="shared" si="76"/>
        <v>0</v>
      </c>
      <c r="AD219" s="477">
        <f t="shared" si="77"/>
        <v>0</v>
      </c>
      <c r="AE219" s="477">
        <f t="shared" si="78"/>
        <v>0</v>
      </c>
      <c r="AF219" s="480">
        <f t="shared" si="79"/>
        <v>0</v>
      </c>
      <c r="AH219" s="469" t="str">
        <f t="shared" si="61"/>
        <v/>
      </c>
      <c r="AI219" s="469" t="str">
        <f t="shared" si="60"/>
        <v>助産師常勤</v>
      </c>
      <c r="AJ219" s="469">
        <f t="shared" si="62"/>
        <v>1</v>
      </c>
      <c r="AK219" s="469" t="str">
        <f t="shared" si="63"/>
        <v>助産師</v>
      </c>
      <c r="AL219" s="469" t="str">
        <f t="shared" si="64"/>
        <v>常勤</v>
      </c>
    </row>
    <row r="220" spans="1:38" ht="13.5" customHeight="1">
      <c r="A220" s="423" t="str">
        <f>IF(COUNTA(病棟!A218)&gt;=1,病棟!A218,"")</f>
        <v/>
      </c>
      <c r="B220" s="486" t="str">
        <f>IF(COUNTA(病棟!B218)&gt;=1,病棟!B218,"")</f>
        <v/>
      </c>
      <c r="C220" s="425" t="str">
        <f>IF(COUNTA(病棟!C218)&gt;=1,病棟!C218,"")</f>
        <v/>
      </c>
      <c r="D220" s="422" t="str">
        <f>IF(COUNTA(病棟!D218)&gt;=1,病棟!D218,"")</f>
        <v/>
      </c>
      <c r="E220" s="422" t="str">
        <f>IF(COUNTA(病棟!E218)&gt;=1,病棟!E218,"")</f>
        <v/>
      </c>
      <c r="F220" s="422" t="str">
        <f>IF(COUNTA(病棟!F218)&gt;=1,病棟!F218,"")</f>
        <v/>
      </c>
      <c r="G220" s="497" t="str">
        <f>IF(COUNTA(病棟!G218)&gt;=1,病棟!G218,"")</f>
        <v/>
      </c>
      <c r="H220" s="425" t="str">
        <f>IF(COUNTA(病棟!H218)&gt;=1,病棟!H218,"")</f>
        <v/>
      </c>
      <c r="I220" s="426" t="str">
        <f>IF(COUNTA(病棟!I218)&gt;=1,病棟!I218,"")</f>
        <v/>
      </c>
      <c r="J220" s="485" t="str">
        <f>IF(COUNTA(病棟!J218)&gt;=1,病棟!J218,"")</f>
        <v/>
      </c>
      <c r="K220" s="423" t="str">
        <f>IF(COUNTA(病棟!L218)&gt;=1,病棟!L218,"")</f>
        <v/>
      </c>
      <c r="L220" s="430" t="str">
        <f>IF(K220&lt;基本!$D$9,"非常勤","常勤")</f>
        <v>常勤</v>
      </c>
      <c r="M220" s="433">
        <f>IF(L220="非常勤",K220/基本!$D$9,1)</f>
        <v>1</v>
      </c>
      <c r="N220" s="204" t="e">
        <f>IF(DAYS360(P220,メイン!$N$3)&lt;500,"新"," ")</f>
        <v>#VALUE!</v>
      </c>
      <c r="O220" s="293"/>
      <c r="P220" s="483" t="str">
        <f>IF(COUNTA(病棟!K218)&gt;=1,病棟!K218,"")</f>
        <v/>
      </c>
      <c r="R220" s="477">
        <f t="shared" si="65"/>
        <v>0</v>
      </c>
      <c r="S220" s="477">
        <f t="shared" si="66"/>
        <v>0</v>
      </c>
      <c r="T220" s="477">
        <f t="shared" si="67"/>
        <v>0</v>
      </c>
      <c r="U220" s="477">
        <f t="shared" si="68"/>
        <v>0</v>
      </c>
      <c r="V220" s="477">
        <f t="shared" si="69"/>
        <v>0</v>
      </c>
      <c r="W220" s="477">
        <f t="shared" si="70"/>
        <v>0</v>
      </c>
      <c r="X220" s="477">
        <f t="shared" si="71"/>
        <v>0</v>
      </c>
      <c r="Y220" s="477">
        <f t="shared" si="72"/>
        <v>0</v>
      </c>
      <c r="Z220" s="477">
        <f t="shared" si="73"/>
        <v>0</v>
      </c>
      <c r="AA220" s="477">
        <f t="shared" si="74"/>
        <v>0</v>
      </c>
      <c r="AB220" s="477">
        <f t="shared" si="75"/>
        <v>0</v>
      </c>
      <c r="AC220" s="477">
        <f t="shared" si="76"/>
        <v>0</v>
      </c>
      <c r="AD220" s="477">
        <f t="shared" si="77"/>
        <v>0</v>
      </c>
      <c r="AE220" s="477">
        <f t="shared" si="78"/>
        <v>0</v>
      </c>
      <c r="AF220" s="480">
        <f t="shared" si="79"/>
        <v>0</v>
      </c>
      <c r="AH220" s="469" t="str">
        <f t="shared" si="61"/>
        <v/>
      </c>
      <c r="AI220" s="469" t="str">
        <f t="shared" si="60"/>
        <v>助産師常勤</v>
      </c>
      <c r="AJ220" s="469">
        <f t="shared" si="62"/>
        <v>1</v>
      </c>
      <c r="AK220" s="469" t="str">
        <f t="shared" si="63"/>
        <v>助産師</v>
      </c>
      <c r="AL220" s="469" t="str">
        <f t="shared" si="64"/>
        <v>常勤</v>
      </c>
    </row>
    <row r="221" spans="1:38" ht="13.5" customHeight="1">
      <c r="A221" s="423" t="str">
        <f>IF(COUNTA(病棟!A219)&gt;=1,病棟!A219,"")</f>
        <v/>
      </c>
      <c r="B221" s="486" t="str">
        <f>IF(COUNTA(病棟!B219)&gt;=1,病棟!B219,"")</f>
        <v/>
      </c>
      <c r="C221" s="425" t="str">
        <f>IF(COUNTA(病棟!C219)&gt;=1,病棟!C219,"")</f>
        <v/>
      </c>
      <c r="D221" s="422" t="str">
        <f>IF(COUNTA(病棟!D219)&gt;=1,病棟!D219,"")</f>
        <v/>
      </c>
      <c r="E221" s="422" t="str">
        <f>IF(COUNTA(病棟!E219)&gt;=1,病棟!E219,"")</f>
        <v/>
      </c>
      <c r="F221" s="422" t="str">
        <f>IF(COUNTA(病棟!F219)&gt;=1,病棟!F219,"")</f>
        <v/>
      </c>
      <c r="G221" s="497" t="str">
        <f>IF(COUNTA(病棟!G219)&gt;=1,病棟!G219,"")</f>
        <v/>
      </c>
      <c r="H221" s="425" t="str">
        <f>IF(COUNTA(病棟!H219)&gt;=1,病棟!H219,"")</f>
        <v/>
      </c>
      <c r="I221" s="426" t="str">
        <f>IF(COUNTA(病棟!I219)&gt;=1,病棟!I219,"")</f>
        <v/>
      </c>
      <c r="J221" s="485" t="str">
        <f>IF(COUNTA(病棟!J219)&gt;=1,病棟!J219,"")</f>
        <v/>
      </c>
      <c r="K221" s="423" t="str">
        <f>IF(COUNTA(病棟!L219)&gt;=1,病棟!L219,"")</f>
        <v/>
      </c>
      <c r="L221" s="430" t="str">
        <f>IF(K221&lt;基本!$D$9,"非常勤","常勤")</f>
        <v>常勤</v>
      </c>
      <c r="M221" s="433">
        <f>IF(L221="非常勤",K221/基本!$D$9,1)</f>
        <v>1</v>
      </c>
      <c r="N221" s="204" t="e">
        <f>IF(DAYS360(P221,メイン!$N$3)&lt;500,"新"," ")</f>
        <v>#VALUE!</v>
      </c>
      <c r="O221" s="293"/>
      <c r="P221" s="483" t="str">
        <f>IF(COUNTA(病棟!K219)&gt;=1,病棟!K219,"")</f>
        <v/>
      </c>
      <c r="R221" s="477">
        <f t="shared" si="65"/>
        <v>0</v>
      </c>
      <c r="S221" s="477">
        <f t="shared" si="66"/>
        <v>0</v>
      </c>
      <c r="T221" s="477">
        <f t="shared" si="67"/>
        <v>0</v>
      </c>
      <c r="U221" s="477">
        <f t="shared" si="68"/>
        <v>0</v>
      </c>
      <c r="V221" s="477">
        <f t="shared" si="69"/>
        <v>0</v>
      </c>
      <c r="W221" s="477">
        <f t="shared" si="70"/>
        <v>0</v>
      </c>
      <c r="X221" s="477">
        <f t="shared" si="71"/>
        <v>0</v>
      </c>
      <c r="Y221" s="477">
        <f t="shared" si="72"/>
        <v>0</v>
      </c>
      <c r="Z221" s="477">
        <f t="shared" si="73"/>
        <v>0</v>
      </c>
      <c r="AA221" s="477">
        <f t="shared" si="74"/>
        <v>0</v>
      </c>
      <c r="AB221" s="477">
        <f t="shared" si="75"/>
        <v>0</v>
      </c>
      <c r="AC221" s="477">
        <f t="shared" si="76"/>
        <v>0</v>
      </c>
      <c r="AD221" s="477">
        <f t="shared" si="77"/>
        <v>0</v>
      </c>
      <c r="AE221" s="477">
        <f t="shared" si="78"/>
        <v>0</v>
      </c>
      <c r="AF221" s="480">
        <f t="shared" si="79"/>
        <v>0</v>
      </c>
      <c r="AH221" s="469" t="str">
        <f t="shared" si="61"/>
        <v/>
      </c>
      <c r="AI221" s="469" t="str">
        <f t="shared" si="60"/>
        <v>助産師常勤</v>
      </c>
      <c r="AJ221" s="469">
        <f t="shared" si="62"/>
        <v>1</v>
      </c>
      <c r="AK221" s="469" t="str">
        <f t="shared" si="63"/>
        <v>助産師</v>
      </c>
      <c r="AL221" s="469" t="str">
        <f t="shared" si="64"/>
        <v>常勤</v>
      </c>
    </row>
    <row r="222" spans="1:38" ht="13.5" customHeight="1">
      <c r="A222" s="423" t="str">
        <f>IF(COUNTA(病棟!A220)&gt;=1,病棟!A220,"")</f>
        <v/>
      </c>
      <c r="B222" s="486" t="str">
        <f>IF(COUNTA(病棟!B220)&gt;=1,病棟!B220,"")</f>
        <v/>
      </c>
      <c r="C222" s="425" t="str">
        <f>IF(COUNTA(病棟!C220)&gt;=1,病棟!C220,"")</f>
        <v/>
      </c>
      <c r="D222" s="422" t="str">
        <f>IF(COUNTA(病棟!D220)&gt;=1,病棟!D220,"")</f>
        <v/>
      </c>
      <c r="E222" s="422" t="str">
        <f>IF(COUNTA(病棟!E220)&gt;=1,病棟!E220,"")</f>
        <v/>
      </c>
      <c r="F222" s="422" t="str">
        <f>IF(COUNTA(病棟!F220)&gt;=1,病棟!F220,"")</f>
        <v/>
      </c>
      <c r="G222" s="497" t="str">
        <f>IF(COUNTA(病棟!G220)&gt;=1,病棟!G220,"")</f>
        <v/>
      </c>
      <c r="H222" s="425" t="str">
        <f>IF(COUNTA(病棟!H220)&gt;=1,病棟!H220,"")</f>
        <v/>
      </c>
      <c r="I222" s="426" t="str">
        <f>IF(COUNTA(病棟!I220)&gt;=1,病棟!I220,"")</f>
        <v/>
      </c>
      <c r="J222" s="485" t="str">
        <f>IF(COUNTA(病棟!J220)&gt;=1,病棟!J220,"")</f>
        <v/>
      </c>
      <c r="K222" s="423" t="str">
        <f>IF(COUNTA(病棟!L220)&gt;=1,病棟!L220,"")</f>
        <v/>
      </c>
      <c r="L222" s="430" t="str">
        <f>IF(K222&lt;基本!$D$9,"非常勤","常勤")</f>
        <v>常勤</v>
      </c>
      <c r="M222" s="433">
        <f>IF(L222="非常勤",K222/基本!$D$9,1)</f>
        <v>1</v>
      </c>
      <c r="N222" s="204" t="e">
        <f>IF(DAYS360(P222,メイン!$N$3)&lt;500,"新"," ")</f>
        <v>#VALUE!</v>
      </c>
      <c r="O222" s="293"/>
      <c r="P222" s="483" t="str">
        <f>IF(COUNTA(病棟!K220)&gt;=1,病棟!K220,"")</f>
        <v/>
      </c>
      <c r="R222" s="477">
        <f t="shared" si="65"/>
        <v>0</v>
      </c>
      <c r="S222" s="477">
        <f t="shared" si="66"/>
        <v>0</v>
      </c>
      <c r="T222" s="477">
        <f t="shared" si="67"/>
        <v>0</v>
      </c>
      <c r="U222" s="477">
        <f t="shared" si="68"/>
        <v>0</v>
      </c>
      <c r="V222" s="477">
        <f t="shared" si="69"/>
        <v>0</v>
      </c>
      <c r="W222" s="477">
        <f t="shared" si="70"/>
        <v>0</v>
      </c>
      <c r="X222" s="477">
        <f t="shared" si="71"/>
        <v>0</v>
      </c>
      <c r="Y222" s="477">
        <f t="shared" si="72"/>
        <v>0</v>
      </c>
      <c r="Z222" s="477">
        <f t="shared" si="73"/>
        <v>0</v>
      </c>
      <c r="AA222" s="477">
        <f t="shared" si="74"/>
        <v>0</v>
      </c>
      <c r="AB222" s="477">
        <f t="shared" si="75"/>
        <v>0</v>
      </c>
      <c r="AC222" s="477">
        <f t="shared" si="76"/>
        <v>0</v>
      </c>
      <c r="AD222" s="477">
        <f t="shared" si="77"/>
        <v>0</v>
      </c>
      <c r="AE222" s="477">
        <f t="shared" si="78"/>
        <v>0</v>
      </c>
      <c r="AF222" s="480">
        <f t="shared" si="79"/>
        <v>0</v>
      </c>
      <c r="AH222" s="469" t="str">
        <f t="shared" si="61"/>
        <v/>
      </c>
      <c r="AI222" s="469" t="str">
        <f t="shared" si="60"/>
        <v>助産師常勤</v>
      </c>
      <c r="AJ222" s="469">
        <f t="shared" si="62"/>
        <v>1</v>
      </c>
      <c r="AK222" s="469" t="str">
        <f t="shared" si="63"/>
        <v>助産師</v>
      </c>
      <c r="AL222" s="469" t="str">
        <f t="shared" si="64"/>
        <v>常勤</v>
      </c>
    </row>
    <row r="223" spans="1:38" ht="13.5" customHeight="1">
      <c r="A223" s="423" t="str">
        <f>IF(COUNTA(病棟!A221)&gt;=1,病棟!A221,"")</f>
        <v/>
      </c>
      <c r="B223" s="486" t="str">
        <f>IF(COUNTA(病棟!B221)&gt;=1,病棟!B221,"")</f>
        <v/>
      </c>
      <c r="C223" s="425" t="str">
        <f>IF(COUNTA(病棟!C221)&gt;=1,病棟!C221,"")</f>
        <v/>
      </c>
      <c r="D223" s="422" t="str">
        <f>IF(COUNTA(病棟!D221)&gt;=1,病棟!D221,"")</f>
        <v/>
      </c>
      <c r="E223" s="422" t="str">
        <f>IF(COUNTA(病棟!E221)&gt;=1,病棟!E221,"")</f>
        <v/>
      </c>
      <c r="F223" s="422" t="str">
        <f>IF(COUNTA(病棟!F221)&gt;=1,病棟!F221,"")</f>
        <v/>
      </c>
      <c r="G223" s="497" t="str">
        <f>IF(COUNTA(病棟!G221)&gt;=1,病棟!G221,"")</f>
        <v/>
      </c>
      <c r="H223" s="425" t="str">
        <f>IF(COUNTA(病棟!H221)&gt;=1,病棟!H221,"")</f>
        <v/>
      </c>
      <c r="I223" s="426" t="str">
        <f>IF(COUNTA(病棟!I221)&gt;=1,病棟!I221,"")</f>
        <v/>
      </c>
      <c r="J223" s="485" t="str">
        <f>IF(COUNTA(病棟!J221)&gt;=1,病棟!J221,"")</f>
        <v/>
      </c>
      <c r="K223" s="423" t="str">
        <f>IF(COUNTA(病棟!L221)&gt;=1,病棟!L221,"")</f>
        <v/>
      </c>
      <c r="L223" s="430" t="str">
        <f>IF(K223&lt;基本!$D$9,"非常勤","常勤")</f>
        <v>常勤</v>
      </c>
      <c r="M223" s="433">
        <f>IF(L223="非常勤",K223/基本!$D$9,1)</f>
        <v>1</v>
      </c>
      <c r="N223" s="204" t="e">
        <f>IF(DAYS360(P223,メイン!$N$3)&lt;500,"新"," ")</f>
        <v>#VALUE!</v>
      </c>
      <c r="O223" s="293"/>
      <c r="P223" s="483" t="str">
        <f>IF(COUNTA(病棟!K221)&gt;=1,病棟!K221,"")</f>
        <v/>
      </c>
      <c r="R223" s="477">
        <f t="shared" si="65"/>
        <v>0</v>
      </c>
      <c r="S223" s="477">
        <f t="shared" si="66"/>
        <v>0</v>
      </c>
      <c r="T223" s="477">
        <f t="shared" si="67"/>
        <v>0</v>
      </c>
      <c r="U223" s="477">
        <f t="shared" si="68"/>
        <v>0</v>
      </c>
      <c r="V223" s="477">
        <f t="shared" si="69"/>
        <v>0</v>
      </c>
      <c r="W223" s="477">
        <f t="shared" si="70"/>
        <v>0</v>
      </c>
      <c r="X223" s="477">
        <f t="shared" si="71"/>
        <v>0</v>
      </c>
      <c r="Y223" s="477">
        <f t="shared" si="72"/>
        <v>0</v>
      </c>
      <c r="Z223" s="477">
        <f t="shared" si="73"/>
        <v>0</v>
      </c>
      <c r="AA223" s="477">
        <f t="shared" si="74"/>
        <v>0</v>
      </c>
      <c r="AB223" s="477">
        <f t="shared" si="75"/>
        <v>0</v>
      </c>
      <c r="AC223" s="477">
        <f t="shared" si="76"/>
        <v>0</v>
      </c>
      <c r="AD223" s="477">
        <f t="shared" si="77"/>
        <v>0</v>
      </c>
      <c r="AE223" s="477">
        <f t="shared" si="78"/>
        <v>0</v>
      </c>
      <c r="AF223" s="480">
        <f t="shared" si="79"/>
        <v>0</v>
      </c>
      <c r="AH223" s="469" t="str">
        <f t="shared" si="61"/>
        <v/>
      </c>
      <c r="AI223" s="469" t="str">
        <f t="shared" si="60"/>
        <v>助産師常勤</v>
      </c>
      <c r="AJ223" s="469">
        <f t="shared" si="62"/>
        <v>1</v>
      </c>
      <c r="AK223" s="469" t="str">
        <f t="shared" si="63"/>
        <v>助産師</v>
      </c>
      <c r="AL223" s="469" t="str">
        <f t="shared" si="64"/>
        <v>常勤</v>
      </c>
    </row>
    <row r="224" spans="1:38" ht="13.5" customHeight="1">
      <c r="A224" s="423" t="str">
        <f>IF(COUNTA(病棟!A222)&gt;=1,病棟!A222,"")</f>
        <v/>
      </c>
      <c r="B224" s="486" t="str">
        <f>IF(COUNTA(病棟!B222)&gt;=1,病棟!B222,"")</f>
        <v/>
      </c>
      <c r="C224" s="425" t="str">
        <f>IF(COUNTA(病棟!C222)&gt;=1,病棟!C222,"")</f>
        <v/>
      </c>
      <c r="D224" s="422" t="str">
        <f>IF(COUNTA(病棟!D222)&gt;=1,病棟!D222,"")</f>
        <v/>
      </c>
      <c r="E224" s="422" t="str">
        <f>IF(COUNTA(病棟!E222)&gt;=1,病棟!E222,"")</f>
        <v/>
      </c>
      <c r="F224" s="422" t="str">
        <f>IF(COUNTA(病棟!F222)&gt;=1,病棟!F222,"")</f>
        <v/>
      </c>
      <c r="G224" s="497" t="str">
        <f>IF(COUNTA(病棟!G222)&gt;=1,病棟!G222,"")</f>
        <v/>
      </c>
      <c r="H224" s="425" t="str">
        <f>IF(COUNTA(病棟!H222)&gt;=1,病棟!H222,"")</f>
        <v/>
      </c>
      <c r="I224" s="426" t="str">
        <f>IF(COUNTA(病棟!I222)&gt;=1,病棟!I222,"")</f>
        <v/>
      </c>
      <c r="J224" s="485" t="str">
        <f>IF(COUNTA(病棟!J222)&gt;=1,病棟!J222,"")</f>
        <v/>
      </c>
      <c r="K224" s="423" t="str">
        <f>IF(COUNTA(病棟!L222)&gt;=1,病棟!L222,"")</f>
        <v/>
      </c>
      <c r="L224" s="430" t="str">
        <f>IF(K224&lt;基本!$D$9,"非常勤","常勤")</f>
        <v>常勤</v>
      </c>
      <c r="M224" s="433">
        <f>IF(L224="非常勤",K224/基本!$D$9,1)</f>
        <v>1</v>
      </c>
      <c r="N224" s="204" t="e">
        <f>IF(DAYS360(P224,メイン!$N$3)&lt;500,"新"," ")</f>
        <v>#VALUE!</v>
      </c>
      <c r="O224" s="293"/>
      <c r="P224" s="483" t="str">
        <f>IF(COUNTA(病棟!K222)&gt;=1,病棟!K222,"")</f>
        <v/>
      </c>
      <c r="R224" s="477">
        <f t="shared" si="65"/>
        <v>0</v>
      </c>
      <c r="S224" s="477">
        <f t="shared" si="66"/>
        <v>0</v>
      </c>
      <c r="T224" s="477">
        <f t="shared" si="67"/>
        <v>0</v>
      </c>
      <c r="U224" s="477">
        <f t="shared" si="68"/>
        <v>0</v>
      </c>
      <c r="V224" s="477">
        <f t="shared" si="69"/>
        <v>0</v>
      </c>
      <c r="W224" s="477">
        <f t="shared" si="70"/>
        <v>0</v>
      </c>
      <c r="X224" s="477">
        <f t="shared" si="71"/>
        <v>0</v>
      </c>
      <c r="Y224" s="477">
        <f t="shared" si="72"/>
        <v>0</v>
      </c>
      <c r="Z224" s="477">
        <f t="shared" si="73"/>
        <v>0</v>
      </c>
      <c r="AA224" s="477">
        <f t="shared" si="74"/>
        <v>0</v>
      </c>
      <c r="AB224" s="477">
        <f t="shared" si="75"/>
        <v>0</v>
      </c>
      <c r="AC224" s="477">
        <f t="shared" si="76"/>
        <v>0</v>
      </c>
      <c r="AD224" s="477">
        <f t="shared" si="77"/>
        <v>0</v>
      </c>
      <c r="AE224" s="477">
        <f t="shared" si="78"/>
        <v>0</v>
      </c>
      <c r="AF224" s="480">
        <f t="shared" si="79"/>
        <v>0</v>
      </c>
      <c r="AH224" s="469" t="str">
        <f t="shared" si="61"/>
        <v/>
      </c>
      <c r="AI224" s="469" t="str">
        <f t="shared" si="60"/>
        <v>助産師常勤</v>
      </c>
      <c r="AJ224" s="469">
        <f t="shared" si="62"/>
        <v>1</v>
      </c>
      <c r="AK224" s="469" t="str">
        <f t="shared" si="63"/>
        <v>助産師</v>
      </c>
      <c r="AL224" s="469" t="str">
        <f t="shared" si="64"/>
        <v>常勤</v>
      </c>
    </row>
    <row r="225" spans="1:38" ht="13.5" customHeight="1">
      <c r="A225" s="423" t="str">
        <f>IF(COUNTA(病棟!A223)&gt;=1,病棟!A223,"")</f>
        <v/>
      </c>
      <c r="B225" s="486" t="str">
        <f>IF(COUNTA(病棟!B223)&gt;=1,病棟!B223,"")</f>
        <v/>
      </c>
      <c r="C225" s="425" t="str">
        <f>IF(COUNTA(病棟!C223)&gt;=1,病棟!C223,"")</f>
        <v/>
      </c>
      <c r="D225" s="422" t="str">
        <f>IF(COUNTA(病棟!D223)&gt;=1,病棟!D223,"")</f>
        <v/>
      </c>
      <c r="E225" s="422" t="str">
        <f>IF(COUNTA(病棟!E223)&gt;=1,病棟!E223,"")</f>
        <v/>
      </c>
      <c r="F225" s="422" t="str">
        <f>IF(COUNTA(病棟!F223)&gt;=1,病棟!F223,"")</f>
        <v/>
      </c>
      <c r="G225" s="497" t="str">
        <f>IF(COUNTA(病棟!G223)&gt;=1,病棟!G223,"")</f>
        <v/>
      </c>
      <c r="H225" s="425" t="str">
        <f>IF(COUNTA(病棟!H223)&gt;=1,病棟!H223,"")</f>
        <v/>
      </c>
      <c r="I225" s="426" t="str">
        <f>IF(COUNTA(病棟!I223)&gt;=1,病棟!I223,"")</f>
        <v/>
      </c>
      <c r="J225" s="485" t="str">
        <f>IF(COUNTA(病棟!J223)&gt;=1,病棟!J223,"")</f>
        <v/>
      </c>
      <c r="K225" s="423" t="str">
        <f>IF(COUNTA(病棟!L223)&gt;=1,病棟!L223,"")</f>
        <v/>
      </c>
      <c r="L225" s="430" t="str">
        <f>IF(K225&lt;基本!$D$9,"非常勤","常勤")</f>
        <v>常勤</v>
      </c>
      <c r="M225" s="433">
        <f>IF(L225="非常勤",K225/基本!$D$9,1)</f>
        <v>1</v>
      </c>
      <c r="N225" s="204" t="e">
        <f>IF(DAYS360(P225,メイン!$N$3)&lt;500,"新"," ")</f>
        <v>#VALUE!</v>
      </c>
      <c r="O225" s="293"/>
      <c r="P225" s="483" t="str">
        <f>IF(COUNTA(病棟!K223)&gt;=1,病棟!K223,"")</f>
        <v/>
      </c>
      <c r="R225" s="477">
        <f t="shared" si="65"/>
        <v>0</v>
      </c>
      <c r="S225" s="477">
        <f t="shared" si="66"/>
        <v>0</v>
      </c>
      <c r="T225" s="477">
        <f t="shared" si="67"/>
        <v>0</v>
      </c>
      <c r="U225" s="477">
        <f t="shared" si="68"/>
        <v>0</v>
      </c>
      <c r="V225" s="477">
        <f t="shared" si="69"/>
        <v>0</v>
      </c>
      <c r="W225" s="477">
        <f t="shared" si="70"/>
        <v>0</v>
      </c>
      <c r="X225" s="477">
        <f t="shared" si="71"/>
        <v>0</v>
      </c>
      <c r="Y225" s="477">
        <f t="shared" si="72"/>
        <v>0</v>
      </c>
      <c r="Z225" s="477">
        <f t="shared" si="73"/>
        <v>0</v>
      </c>
      <c r="AA225" s="477">
        <f t="shared" si="74"/>
        <v>0</v>
      </c>
      <c r="AB225" s="477">
        <f t="shared" si="75"/>
        <v>0</v>
      </c>
      <c r="AC225" s="477">
        <f t="shared" si="76"/>
        <v>0</v>
      </c>
      <c r="AD225" s="477">
        <f t="shared" si="77"/>
        <v>0</v>
      </c>
      <c r="AE225" s="477">
        <f t="shared" si="78"/>
        <v>0</v>
      </c>
      <c r="AF225" s="480">
        <f t="shared" si="79"/>
        <v>0</v>
      </c>
      <c r="AH225" s="469" t="str">
        <f t="shared" si="61"/>
        <v/>
      </c>
      <c r="AI225" s="469" t="str">
        <f t="shared" si="60"/>
        <v>助産師常勤</v>
      </c>
      <c r="AJ225" s="469">
        <f t="shared" si="62"/>
        <v>1</v>
      </c>
      <c r="AK225" s="469" t="str">
        <f t="shared" si="63"/>
        <v>助産師</v>
      </c>
      <c r="AL225" s="469" t="str">
        <f t="shared" si="64"/>
        <v>常勤</v>
      </c>
    </row>
    <row r="226" spans="1:38" ht="13.5" customHeight="1">
      <c r="A226" s="423" t="str">
        <f>IF(COUNTA(病棟!A224)&gt;=1,病棟!A224,"")</f>
        <v/>
      </c>
      <c r="B226" s="486" t="str">
        <f>IF(COUNTA(病棟!B224)&gt;=1,病棟!B224,"")</f>
        <v/>
      </c>
      <c r="C226" s="425" t="str">
        <f>IF(COUNTA(病棟!C224)&gt;=1,病棟!C224,"")</f>
        <v/>
      </c>
      <c r="D226" s="422" t="str">
        <f>IF(COUNTA(病棟!D224)&gt;=1,病棟!D224,"")</f>
        <v/>
      </c>
      <c r="E226" s="422" t="str">
        <f>IF(COUNTA(病棟!E224)&gt;=1,病棟!E224,"")</f>
        <v/>
      </c>
      <c r="F226" s="422" t="str">
        <f>IF(COUNTA(病棟!F224)&gt;=1,病棟!F224,"")</f>
        <v/>
      </c>
      <c r="G226" s="497" t="str">
        <f>IF(COUNTA(病棟!G224)&gt;=1,病棟!G224,"")</f>
        <v/>
      </c>
      <c r="H226" s="425" t="str">
        <f>IF(COUNTA(病棟!H224)&gt;=1,病棟!H224,"")</f>
        <v/>
      </c>
      <c r="I226" s="426" t="str">
        <f>IF(COUNTA(病棟!I224)&gt;=1,病棟!I224,"")</f>
        <v/>
      </c>
      <c r="J226" s="485" t="str">
        <f>IF(COUNTA(病棟!J224)&gt;=1,病棟!J224,"")</f>
        <v/>
      </c>
      <c r="K226" s="423" t="str">
        <f>IF(COUNTA(病棟!L224)&gt;=1,病棟!L224,"")</f>
        <v/>
      </c>
      <c r="L226" s="430" t="str">
        <f>IF(K226&lt;基本!$D$9,"非常勤","常勤")</f>
        <v>常勤</v>
      </c>
      <c r="M226" s="433">
        <f>IF(L226="非常勤",K226/基本!$D$9,1)</f>
        <v>1</v>
      </c>
      <c r="N226" s="204" t="e">
        <f>IF(DAYS360(P226,メイン!$N$3)&lt;500,"新"," ")</f>
        <v>#VALUE!</v>
      </c>
      <c r="O226" s="293"/>
      <c r="P226" s="483" t="str">
        <f>IF(COUNTA(病棟!K224)&gt;=1,病棟!K224,"")</f>
        <v/>
      </c>
      <c r="R226" s="477">
        <f t="shared" si="65"/>
        <v>0</v>
      </c>
      <c r="S226" s="477">
        <f t="shared" si="66"/>
        <v>0</v>
      </c>
      <c r="T226" s="477">
        <f t="shared" si="67"/>
        <v>0</v>
      </c>
      <c r="U226" s="477">
        <f t="shared" si="68"/>
        <v>0</v>
      </c>
      <c r="V226" s="477">
        <f t="shared" si="69"/>
        <v>0</v>
      </c>
      <c r="W226" s="477">
        <f t="shared" si="70"/>
        <v>0</v>
      </c>
      <c r="X226" s="477">
        <f t="shared" si="71"/>
        <v>0</v>
      </c>
      <c r="Y226" s="477">
        <f t="shared" si="72"/>
        <v>0</v>
      </c>
      <c r="Z226" s="477">
        <f t="shared" si="73"/>
        <v>0</v>
      </c>
      <c r="AA226" s="477">
        <f t="shared" si="74"/>
        <v>0</v>
      </c>
      <c r="AB226" s="477">
        <f t="shared" si="75"/>
        <v>0</v>
      </c>
      <c r="AC226" s="477">
        <f t="shared" si="76"/>
        <v>0</v>
      </c>
      <c r="AD226" s="477">
        <f t="shared" si="77"/>
        <v>0</v>
      </c>
      <c r="AE226" s="477">
        <f t="shared" si="78"/>
        <v>0</v>
      </c>
      <c r="AF226" s="480">
        <f t="shared" si="79"/>
        <v>0</v>
      </c>
      <c r="AH226" s="469" t="str">
        <f t="shared" si="61"/>
        <v/>
      </c>
      <c r="AI226" s="469" t="str">
        <f t="shared" si="60"/>
        <v>助産師常勤</v>
      </c>
      <c r="AJ226" s="469">
        <f t="shared" si="62"/>
        <v>1</v>
      </c>
      <c r="AK226" s="469" t="str">
        <f t="shared" si="63"/>
        <v>助産師</v>
      </c>
      <c r="AL226" s="469" t="str">
        <f t="shared" si="64"/>
        <v>常勤</v>
      </c>
    </row>
    <row r="227" spans="1:38" ht="13.5" customHeight="1">
      <c r="A227" s="423" t="str">
        <f>IF(COUNTA(病棟!A225)&gt;=1,病棟!A225,"")</f>
        <v/>
      </c>
      <c r="B227" s="486" t="str">
        <f>IF(COUNTA(病棟!B225)&gt;=1,病棟!B225,"")</f>
        <v/>
      </c>
      <c r="C227" s="425" t="str">
        <f>IF(COUNTA(病棟!C225)&gt;=1,病棟!C225,"")</f>
        <v/>
      </c>
      <c r="D227" s="422" t="str">
        <f>IF(COUNTA(病棟!D225)&gt;=1,病棟!D225,"")</f>
        <v/>
      </c>
      <c r="E227" s="422" t="str">
        <f>IF(COUNTA(病棟!E225)&gt;=1,病棟!E225,"")</f>
        <v/>
      </c>
      <c r="F227" s="422" t="str">
        <f>IF(COUNTA(病棟!F225)&gt;=1,病棟!F225,"")</f>
        <v/>
      </c>
      <c r="G227" s="497" t="str">
        <f>IF(COUNTA(病棟!G225)&gt;=1,病棟!G225,"")</f>
        <v/>
      </c>
      <c r="H227" s="425" t="str">
        <f>IF(COUNTA(病棟!H225)&gt;=1,病棟!H225,"")</f>
        <v/>
      </c>
      <c r="I227" s="426" t="str">
        <f>IF(COUNTA(病棟!I225)&gt;=1,病棟!I225,"")</f>
        <v/>
      </c>
      <c r="J227" s="485" t="str">
        <f>IF(COUNTA(病棟!J225)&gt;=1,病棟!J225,"")</f>
        <v/>
      </c>
      <c r="K227" s="423" t="str">
        <f>IF(COUNTA(病棟!L225)&gt;=1,病棟!L225,"")</f>
        <v/>
      </c>
      <c r="L227" s="430" t="str">
        <f>IF(K227&lt;基本!$D$9,"非常勤","常勤")</f>
        <v>常勤</v>
      </c>
      <c r="M227" s="433">
        <f>IF(L227="非常勤",K227/基本!$D$9,1)</f>
        <v>1</v>
      </c>
      <c r="N227" s="204" t="e">
        <f>IF(DAYS360(P227,メイン!$N$3)&lt;500,"新"," ")</f>
        <v>#VALUE!</v>
      </c>
      <c r="O227" s="293"/>
      <c r="P227" s="483" t="str">
        <f>IF(COUNTA(病棟!K225)&gt;=1,病棟!K225,"")</f>
        <v/>
      </c>
      <c r="R227" s="477">
        <f t="shared" si="65"/>
        <v>0</v>
      </c>
      <c r="S227" s="477">
        <f t="shared" si="66"/>
        <v>0</v>
      </c>
      <c r="T227" s="477">
        <f t="shared" si="67"/>
        <v>0</v>
      </c>
      <c r="U227" s="477">
        <f t="shared" si="68"/>
        <v>0</v>
      </c>
      <c r="V227" s="477">
        <f t="shared" si="69"/>
        <v>0</v>
      </c>
      <c r="W227" s="477">
        <f t="shared" si="70"/>
        <v>0</v>
      </c>
      <c r="X227" s="477">
        <f t="shared" si="71"/>
        <v>0</v>
      </c>
      <c r="Y227" s="477">
        <f t="shared" si="72"/>
        <v>0</v>
      </c>
      <c r="Z227" s="477">
        <f t="shared" si="73"/>
        <v>0</v>
      </c>
      <c r="AA227" s="477">
        <f t="shared" si="74"/>
        <v>0</v>
      </c>
      <c r="AB227" s="477">
        <f t="shared" si="75"/>
        <v>0</v>
      </c>
      <c r="AC227" s="477">
        <f t="shared" si="76"/>
        <v>0</v>
      </c>
      <c r="AD227" s="477">
        <f t="shared" si="77"/>
        <v>0</v>
      </c>
      <c r="AE227" s="477">
        <f t="shared" si="78"/>
        <v>0</v>
      </c>
      <c r="AF227" s="480">
        <f t="shared" si="79"/>
        <v>0</v>
      </c>
      <c r="AH227" s="469" t="str">
        <f t="shared" si="61"/>
        <v/>
      </c>
      <c r="AI227" s="469" t="str">
        <f t="shared" si="60"/>
        <v>助産師常勤</v>
      </c>
      <c r="AJ227" s="469">
        <f t="shared" si="62"/>
        <v>1</v>
      </c>
      <c r="AK227" s="469" t="str">
        <f t="shared" si="63"/>
        <v>助産師</v>
      </c>
      <c r="AL227" s="469" t="str">
        <f t="shared" si="64"/>
        <v>常勤</v>
      </c>
    </row>
    <row r="228" spans="1:38" ht="13.5" customHeight="1">
      <c r="A228" s="423" t="str">
        <f>IF(COUNTA(病棟!A226)&gt;=1,病棟!A226,"")</f>
        <v/>
      </c>
      <c r="B228" s="486" t="str">
        <f>IF(COUNTA(病棟!B226)&gt;=1,病棟!B226,"")</f>
        <v/>
      </c>
      <c r="C228" s="425" t="str">
        <f>IF(COUNTA(病棟!C226)&gt;=1,病棟!C226,"")</f>
        <v/>
      </c>
      <c r="D228" s="422" t="str">
        <f>IF(COUNTA(病棟!D226)&gt;=1,病棟!D226,"")</f>
        <v/>
      </c>
      <c r="E228" s="422" t="str">
        <f>IF(COUNTA(病棟!E226)&gt;=1,病棟!E226,"")</f>
        <v/>
      </c>
      <c r="F228" s="422" t="str">
        <f>IF(COUNTA(病棟!F226)&gt;=1,病棟!F226,"")</f>
        <v/>
      </c>
      <c r="G228" s="497" t="str">
        <f>IF(COUNTA(病棟!G226)&gt;=1,病棟!G226,"")</f>
        <v/>
      </c>
      <c r="H228" s="425" t="str">
        <f>IF(COUNTA(病棟!H226)&gt;=1,病棟!H226,"")</f>
        <v/>
      </c>
      <c r="I228" s="426" t="str">
        <f>IF(COUNTA(病棟!I226)&gt;=1,病棟!I226,"")</f>
        <v/>
      </c>
      <c r="J228" s="485" t="str">
        <f>IF(COUNTA(病棟!J226)&gt;=1,病棟!J226,"")</f>
        <v/>
      </c>
      <c r="K228" s="423" t="str">
        <f>IF(COUNTA(病棟!L226)&gt;=1,病棟!L226,"")</f>
        <v/>
      </c>
      <c r="L228" s="430" t="str">
        <f>IF(K228&lt;基本!$D$9,"非常勤","常勤")</f>
        <v>常勤</v>
      </c>
      <c r="M228" s="433">
        <f>IF(L228="非常勤",K228/基本!$D$9,1)</f>
        <v>1</v>
      </c>
      <c r="N228" s="204" t="e">
        <f>IF(DAYS360(P228,メイン!$N$3)&lt;500,"新"," ")</f>
        <v>#VALUE!</v>
      </c>
      <c r="O228" s="293"/>
      <c r="P228" s="483" t="str">
        <f>IF(COUNTA(病棟!K226)&gt;=1,病棟!K226,"")</f>
        <v/>
      </c>
      <c r="R228" s="477">
        <f t="shared" si="65"/>
        <v>0</v>
      </c>
      <c r="S228" s="477">
        <f t="shared" si="66"/>
        <v>0</v>
      </c>
      <c r="T228" s="477">
        <f t="shared" si="67"/>
        <v>0</v>
      </c>
      <c r="U228" s="477">
        <f t="shared" si="68"/>
        <v>0</v>
      </c>
      <c r="V228" s="477">
        <f t="shared" si="69"/>
        <v>0</v>
      </c>
      <c r="W228" s="477">
        <f t="shared" si="70"/>
        <v>0</v>
      </c>
      <c r="X228" s="477">
        <f t="shared" si="71"/>
        <v>0</v>
      </c>
      <c r="Y228" s="477">
        <f t="shared" si="72"/>
        <v>0</v>
      </c>
      <c r="Z228" s="477">
        <f t="shared" si="73"/>
        <v>0</v>
      </c>
      <c r="AA228" s="477">
        <f t="shared" si="74"/>
        <v>0</v>
      </c>
      <c r="AB228" s="477">
        <f t="shared" si="75"/>
        <v>0</v>
      </c>
      <c r="AC228" s="477">
        <f t="shared" si="76"/>
        <v>0</v>
      </c>
      <c r="AD228" s="477">
        <f t="shared" si="77"/>
        <v>0</v>
      </c>
      <c r="AE228" s="477">
        <f t="shared" si="78"/>
        <v>0</v>
      </c>
      <c r="AF228" s="480">
        <f t="shared" si="79"/>
        <v>0</v>
      </c>
      <c r="AH228" s="469" t="str">
        <f t="shared" si="61"/>
        <v/>
      </c>
      <c r="AI228" s="469" t="str">
        <f t="shared" si="60"/>
        <v>助産師常勤</v>
      </c>
      <c r="AJ228" s="469">
        <f t="shared" si="62"/>
        <v>1</v>
      </c>
      <c r="AK228" s="469" t="str">
        <f t="shared" si="63"/>
        <v>助産師</v>
      </c>
      <c r="AL228" s="469" t="str">
        <f t="shared" si="64"/>
        <v>常勤</v>
      </c>
    </row>
    <row r="229" spans="1:38" ht="13.5" customHeight="1">
      <c r="A229" s="423" t="str">
        <f>IF(COUNTA(病棟!A227)&gt;=1,病棟!A227,"")</f>
        <v/>
      </c>
      <c r="B229" s="486" t="str">
        <f>IF(COUNTA(病棟!B227)&gt;=1,病棟!B227,"")</f>
        <v/>
      </c>
      <c r="C229" s="425" t="str">
        <f>IF(COUNTA(病棟!C227)&gt;=1,病棟!C227,"")</f>
        <v/>
      </c>
      <c r="D229" s="422" t="str">
        <f>IF(COUNTA(病棟!D227)&gt;=1,病棟!D227,"")</f>
        <v/>
      </c>
      <c r="E229" s="422" t="str">
        <f>IF(COUNTA(病棟!E227)&gt;=1,病棟!E227,"")</f>
        <v/>
      </c>
      <c r="F229" s="422" t="str">
        <f>IF(COUNTA(病棟!F227)&gt;=1,病棟!F227,"")</f>
        <v/>
      </c>
      <c r="G229" s="497" t="str">
        <f>IF(COUNTA(病棟!G227)&gt;=1,病棟!G227,"")</f>
        <v/>
      </c>
      <c r="H229" s="425" t="str">
        <f>IF(COUNTA(病棟!H227)&gt;=1,病棟!H227,"")</f>
        <v/>
      </c>
      <c r="I229" s="426" t="str">
        <f>IF(COUNTA(病棟!I227)&gt;=1,病棟!I227,"")</f>
        <v/>
      </c>
      <c r="J229" s="485" t="str">
        <f>IF(COUNTA(病棟!J227)&gt;=1,病棟!J227,"")</f>
        <v/>
      </c>
      <c r="K229" s="423" t="str">
        <f>IF(COUNTA(病棟!L227)&gt;=1,病棟!L227,"")</f>
        <v/>
      </c>
      <c r="L229" s="430" t="str">
        <f>IF(K229&lt;基本!$D$9,"非常勤","常勤")</f>
        <v>常勤</v>
      </c>
      <c r="M229" s="433">
        <f>IF(L229="非常勤",K229/基本!$D$9,1)</f>
        <v>1</v>
      </c>
      <c r="N229" s="204" t="e">
        <f>IF(DAYS360(P229,メイン!$N$3)&lt;500,"新"," ")</f>
        <v>#VALUE!</v>
      </c>
      <c r="O229" s="293"/>
      <c r="P229" s="483" t="str">
        <f>IF(COUNTA(病棟!K227)&gt;=1,病棟!K227,"")</f>
        <v/>
      </c>
      <c r="R229" s="477">
        <f t="shared" si="65"/>
        <v>0</v>
      </c>
      <c r="S229" s="477">
        <f t="shared" si="66"/>
        <v>0</v>
      </c>
      <c r="T229" s="477">
        <f t="shared" si="67"/>
        <v>0</v>
      </c>
      <c r="U229" s="477">
        <f t="shared" si="68"/>
        <v>0</v>
      </c>
      <c r="V229" s="477">
        <f t="shared" si="69"/>
        <v>0</v>
      </c>
      <c r="W229" s="477">
        <f t="shared" si="70"/>
        <v>0</v>
      </c>
      <c r="X229" s="477">
        <f t="shared" si="71"/>
        <v>0</v>
      </c>
      <c r="Y229" s="477">
        <f t="shared" si="72"/>
        <v>0</v>
      </c>
      <c r="Z229" s="477">
        <f t="shared" si="73"/>
        <v>0</v>
      </c>
      <c r="AA229" s="477">
        <f t="shared" si="74"/>
        <v>0</v>
      </c>
      <c r="AB229" s="477">
        <f t="shared" si="75"/>
        <v>0</v>
      </c>
      <c r="AC229" s="477">
        <f t="shared" si="76"/>
        <v>0</v>
      </c>
      <c r="AD229" s="477">
        <f t="shared" si="77"/>
        <v>0</v>
      </c>
      <c r="AE229" s="477">
        <f t="shared" si="78"/>
        <v>0</v>
      </c>
      <c r="AF229" s="480">
        <f t="shared" si="79"/>
        <v>0</v>
      </c>
      <c r="AH229" s="469" t="str">
        <f t="shared" si="61"/>
        <v/>
      </c>
      <c r="AI229" s="469" t="str">
        <f t="shared" ref="AI229:AI292" si="80">CONCATENATE(AK229,AL229)</f>
        <v>助産師常勤</v>
      </c>
      <c r="AJ229" s="469">
        <f t="shared" si="62"/>
        <v>1</v>
      </c>
      <c r="AK229" s="469" t="str">
        <f t="shared" si="63"/>
        <v>助産師</v>
      </c>
      <c r="AL229" s="469" t="str">
        <f t="shared" si="64"/>
        <v>常勤</v>
      </c>
    </row>
    <row r="230" spans="1:38" ht="13.5" customHeight="1">
      <c r="A230" s="423" t="str">
        <f>IF(COUNTA(病棟!A228)&gt;=1,病棟!A228,"")</f>
        <v/>
      </c>
      <c r="B230" s="486" t="str">
        <f>IF(COUNTA(病棟!B228)&gt;=1,病棟!B228,"")</f>
        <v/>
      </c>
      <c r="C230" s="425" t="str">
        <f>IF(COUNTA(病棟!C228)&gt;=1,病棟!C228,"")</f>
        <v/>
      </c>
      <c r="D230" s="422" t="str">
        <f>IF(COUNTA(病棟!D228)&gt;=1,病棟!D228,"")</f>
        <v/>
      </c>
      <c r="E230" s="422" t="str">
        <f>IF(COUNTA(病棟!E228)&gt;=1,病棟!E228,"")</f>
        <v/>
      </c>
      <c r="F230" s="422" t="str">
        <f>IF(COUNTA(病棟!F228)&gt;=1,病棟!F228,"")</f>
        <v/>
      </c>
      <c r="G230" s="497" t="str">
        <f>IF(COUNTA(病棟!G228)&gt;=1,病棟!G228,"")</f>
        <v/>
      </c>
      <c r="H230" s="425" t="str">
        <f>IF(COUNTA(病棟!H228)&gt;=1,病棟!H228,"")</f>
        <v/>
      </c>
      <c r="I230" s="426" t="str">
        <f>IF(COUNTA(病棟!I228)&gt;=1,病棟!I228,"")</f>
        <v/>
      </c>
      <c r="J230" s="485" t="str">
        <f>IF(COUNTA(病棟!J228)&gt;=1,病棟!J228,"")</f>
        <v/>
      </c>
      <c r="K230" s="423" t="str">
        <f>IF(COUNTA(病棟!L228)&gt;=1,病棟!L228,"")</f>
        <v/>
      </c>
      <c r="L230" s="430" t="str">
        <f>IF(K230&lt;基本!$D$9,"非常勤","常勤")</f>
        <v>常勤</v>
      </c>
      <c r="M230" s="433">
        <f>IF(L230="非常勤",K230/基本!$D$9,1)</f>
        <v>1</v>
      </c>
      <c r="N230" s="204" t="e">
        <f>IF(DAYS360(P230,メイン!$N$3)&lt;500,"新"," ")</f>
        <v>#VALUE!</v>
      </c>
      <c r="O230" s="293"/>
      <c r="P230" s="483" t="str">
        <f>IF(COUNTA(病棟!K228)&gt;=1,病棟!K228,"")</f>
        <v/>
      </c>
      <c r="R230" s="477">
        <f t="shared" si="65"/>
        <v>0</v>
      </c>
      <c r="S230" s="477">
        <f t="shared" si="66"/>
        <v>0</v>
      </c>
      <c r="T230" s="477">
        <f t="shared" si="67"/>
        <v>0</v>
      </c>
      <c r="U230" s="477">
        <f t="shared" si="68"/>
        <v>0</v>
      </c>
      <c r="V230" s="477">
        <f t="shared" si="69"/>
        <v>0</v>
      </c>
      <c r="W230" s="477">
        <f t="shared" si="70"/>
        <v>0</v>
      </c>
      <c r="X230" s="477">
        <f t="shared" si="71"/>
        <v>0</v>
      </c>
      <c r="Y230" s="477">
        <f t="shared" si="72"/>
        <v>0</v>
      </c>
      <c r="Z230" s="477">
        <f t="shared" si="73"/>
        <v>0</v>
      </c>
      <c r="AA230" s="477">
        <f t="shared" si="74"/>
        <v>0</v>
      </c>
      <c r="AB230" s="477">
        <f t="shared" si="75"/>
        <v>0</v>
      </c>
      <c r="AC230" s="477">
        <f t="shared" si="76"/>
        <v>0</v>
      </c>
      <c r="AD230" s="477">
        <f t="shared" si="77"/>
        <v>0</v>
      </c>
      <c r="AE230" s="477">
        <f t="shared" si="78"/>
        <v>0</v>
      </c>
      <c r="AF230" s="480">
        <f t="shared" si="79"/>
        <v>0</v>
      </c>
      <c r="AH230" s="469" t="str">
        <f t="shared" si="61"/>
        <v/>
      </c>
      <c r="AI230" s="469" t="str">
        <f t="shared" si="80"/>
        <v>助産師常勤</v>
      </c>
      <c r="AJ230" s="469">
        <f t="shared" si="62"/>
        <v>1</v>
      </c>
      <c r="AK230" s="469" t="str">
        <f t="shared" si="63"/>
        <v>助産師</v>
      </c>
      <c r="AL230" s="469" t="str">
        <f t="shared" si="64"/>
        <v>常勤</v>
      </c>
    </row>
    <row r="231" spans="1:38" ht="13.5" customHeight="1">
      <c r="A231" s="423" t="str">
        <f>IF(COUNTA(病棟!A229)&gt;=1,病棟!A229,"")</f>
        <v/>
      </c>
      <c r="B231" s="486" t="str">
        <f>IF(COUNTA(病棟!B229)&gt;=1,病棟!B229,"")</f>
        <v/>
      </c>
      <c r="C231" s="425" t="str">
        <f>IF(COUNTA(病棟!C229)&gt;=1,病棟!C229,"")</f>
        <v/>
      </c>
      <c r="D231" s="422" t="str">
        <f>IF(COUNTA(病棟!D229)&gt;=1,病棟!D229,"")</f>
        <v/>
      </c>
      <c r="E231" s="422" t="str">
        <f>IF(COUNTA(病棟!E229)&gt;=1,病棟!E229,"")</f>
        <v/>
      </c>
      <c r="F231" s="422" t="str">
        <f>IF(COUNTA(病棟!F229)&gt;=1,病棟!F229,"")</f>
        <v/>
      </c>
      <c r="G231" s="497" t="str">
        <f>IF(COUNTA(病棟!G229)&gt;=1,病棟!G229,"")</f>
        <v/>
      </c>
      <c r="H231" s="425" t="str">
        <f>IF(COUNTA(病棟!H229)&gt;=1,病棟!H229,"")</f>
        <v/>
      </c>
      <c r="I231" s="426" t="str">
        <f>IF(COUNTA(病棟!I229)&gt;=1,病棟!I229,"")</f>
        <v/>
      </c>
      <c r="J231" s="485" t="str">
        <f>IF(COUNTA(病棟!J229)&gt;=1,病棟!J229,"")</f>
        <v/>
      </c>
      <c r="K231" s="423" t="str">
        <f>IF(COUNTA(病棟!L229)&gt;=1,病棟!L229,"")</f>
        <v/>
      </c>
      <c r="L231" s="430" t="str">
        <f>IF(K231&lt;基本!$D$9,"非常勤","常勤")</f>
        <v>常勤</v>
      </c>
      <c r="M231" s="433">
        <f>IF(L231="非常勤",K231/基本!$D$9,1)</f>
        <v>1</v>
      </c>
      <c r="N231" s="204" t="e">
        <f>IF(DAYS360(P231,メイン!$N$3)&lt;500,"新"," ")</f>
        <v>#VALUE!</v>
      </c>
      <c r="O231" s="293"/>
      <c r="P231" s="483" t="str">
        <f>IF(COUNTA(病棟!K229)&gt;=1,病棟!K229,"")</f>
        <v/>
      </c>
      <c r="R231" s="477">
        <f t="shared" si="65"/>
        <v>0</v>
      </c>
      <c r="S231" s="477">
        <f t="shared" si="66"/>
        <v>0</v>
      </c>
      <c r="T231" s="477">
        <f t="shared" si="67"/>
        <v>0</v>
      </c>
      <c r="U231" s="477">
        <f t="shared" si="68"/>
        <v>0</v>
      </c>
      <c r="V231" s="477">
        <f t="shared" si="69"/>
        <v>0</v>
      </c>
      <c r="W231" s="477">
        <f t="shared" si="70"/>
        <v>0</v>
      </c>
      <c r="X231" s="477">
        <f t="shared" si="71"/>
        <v>0</v>
      </c>
      <c r="Y231" s="477">
        <f t="shared" si="72"/>
        <v>0</v>
      </c>
      <c r="Z231" s="477">
        <f t="shared" si="73"/>
        <v>0</v>
      </c>
      <c r="AA231" s="477">
        <f t="shared" si="74"/>
        <v>0</v>
      </c>
      <c r="AB231" s="477">
        <f t="shared" si="75"/>
        <v>0</v>
      </c>
      <c r="AC231" s="477">
        <f t="shared" si="76"/>
        <v>0</v>
      </c>
      <c r="AD231" s="477">
        <f t="shared" si="77"/>
        <v>0</v>
      </c>
      <c r="AE231" s="477">
        <f t="shared" si="78"/>
        <v>0</v>
      </c>
      <c r="AF231" s="480">
        <f t="shared" si="79"/>
        <v>0</v>
      </c>
      <c r="AH231" s="469" t="str">
        <f t="shared" si="61"/>
        <v/>
      </c>
      <c r="AI231" s="469" t="str">
        <f t="shared" si="80"/>
        <v>助産師常勤</v>
      </c>
      <c r="AJ231" s="469">
        <f t="shared" si="62"/>
        <v>1</v>
      </c>
      <c r="AK231" s="469" t="str">
        <f t="shared" si="63"/>
        <v>助産師</v>
      </c>
      <c r="AL231" s="469" t="str">
        <f t="shared" si="64"/>
        <v>常勤</v>
      </c>
    </row>
    <row r="232" spans="1:38" ht="13.5" customHeight="1">
      <c r="A232" s="423" t="str">
        <f>IF(COUNTA(病棟!A230)&gt;=1,病棟!A230,"")</f>
        <v/>
      </c>
      <c r="B232" s="486" t="str">
        <f>IF(COUNTA(病棟!B230)&gt;=1,病棟!B230,"")</f>
        <v/>
      </c>
      <c r="C232" s="425" t="str">
        <f>IF(COUNTA(病棟!C230)&gt;=1,病棟!C230,"")</f>
        <v/>
      </c>
      <c r="D232" s="422" t="str">
        <f>IF(COUNTA(病棟!D230)&gt;=1,病棟!D230,"")</f>
        <v/>
      </c>
      <c r="E232" s="422" t="str">
        <f>IF(COUNTA(病棟!E230)&gt;=1,病棟!E230,"")</f>
        <v/>
      </c>
      <c r="F232" s="422" t="str">
        <f>IF(COUNTA(病棟!F230)&gt;=1,病棟!F230,"")</f>
        <v/>
      </c>
      <c r="G232" s="497" t="str">
        <f>IF(COUNTA(病棟!G230)&gt;=1,病棟!G230,"")</f>
        <v/>
      </c>
      <c r="H232" s="425" t="str">
        <f>IF(COUNTA(病棟!H230)&gt;=1,病棟!H230,"")</f>
        <v/>
      </c>
      <c r="I232" s="426" t="str">
        <f>IF(COUNTA(病棟!I230)&gt;=1,病棟!I230,"")</f>
        <v/>
      </c>
      <c r="J232" s="485" t="str">
        <f>IF(COUNTA(病棟!J230)&gt;=1,病棟!J230,"")</f>
        <v/>
      </c>
      <c r="K232" s="423" t="str">
        <f>IF(COUNTA(病棟!L230)&gt;=1,病棟!L230,"")</f>
        <v/>
      </c>
      <c r="L232" s="430" t="str">
        <f>IF(K232&lt;基本!$D$9,"非常勤","常勤")</f>
        <v>常勤</v>
      </c>
      <c r="M232" s="433">
        <f>IF(L232="非常勤",K232/基本!$D$9,1)</f>
        <v>1</v>
      </c>
      <c r="N232" s="204" t="e">
        <f>IF(DAYS360(P232,メイン!$N$3)&lt;500,"新"," ")</f>
        <v>#VALUE!</v>
      </c>
      <c r="O232" s="293"/>
      <c r="P232" s="483" t="str">
        <f>IF(COUNTA(病棟!K230)&gt;=1,病棟!K230,"")</f>
        <v/>
      </c>
      <c r="R232" s="477">
        <f t="shared" si="65"/>
        <v>0</v>
      </c>
      <c r="S232" s="477">
        <f t="shared" si="66"/>
        <v>0</v>
      </c>
      <c r="T232" s="477">
        <f t="shared" si="67"/>
        <v>0</v>
      </c>
      <c r="U232" s="477">
        <f t="shared" si="68"/>
        <v>0</v>
      </c>
      <c r="V232" s="477">
        <f t="shared" si="69"/>
        <v>0</v>
      </c>
      <c r="W232" s="477">
        <f t="shared" si="70"/>
        <v>0</v>
      </c>
      <c r="X232" s="477">
        <f t="shared" si="71"/>
        <v>0</v>
      </c>
      <c r="Y232" s="477">
        <f t="shared" si="72"/>
        <v>0</v>
      </c>
      <c r="Z232" s="477">
        <f t="shared" si="73"/>
        <v>0</v>
      </c>
      <c r="AA232" s="477">
        <f t="shared" si="74"/>
        <v>0</v>
      </c>
      <c r="AB232" s="477">
        <f t="shared" si="75"/>
        <v>0</v>
      </c>
      <c r="AC232" s="477">
        <f t="shared" si="76"/>
        <v>0</v>
      </c>
      <c r="AD232" s="477">
        <f t="shared" si="77"/>
        <v>0</v>
      </c>
      <c r="AE232" s="477">
        <f t="shared" si="78"/>
        <v>0</v>
      </c>
      <c r="AF232" s="480">
        <f t="shared" si="79"/>
        <v>0</v>
      </c>
      <c r="AH232" s="469" t="str">
        <f t="shared" si="61"/>
        <v/>
      </c>
      <c r="AI232" s="469" t="str">
        <f t="shared" si="80"/>
        <v>助産師常勤</v>
      </c>
      <c r="AJ232" s="469">
        <f t="shared" si="62"/>
        <v>1</v>
      </c>
      <c r="AK232" s="469" t="str">
        <f t="shared" si="63"/>
        <v>助産師</v>
      </c>
      <c r="AL232" s="469" t="str">
        <f t="shared" si="64"/>
        <v>常勤</v>
      </c>
    </row>
    <row r="233" spans="1:38" ht="13.5" customHeight="1">
      <c r="A233" s="423" t="str">
        <f>IF(COUNTA(病棟!A231)&gt;=1,病棟!A231,"")</f>
        <v/>
      </c>
      <c r="B233" s="486" t="str">
        <f>IF(COUNTA(病棟!B231)&gt;=1,病棟!B231,"")</f>
        <v/>
      </c>
      <c r="C233" s="425" t="str">
        <f>IF(COUNTA(病棟!C231)&gt;=1,病棟!C231,"")</f>
        <v/>
      </c>
      <c r="D233" s="422" t="str">
        <f>IF(COUNTA(病棟!D231)&gt;=1,病棟!D231,"")</f>
        <v/>
      </c>
      <c r="E233" s="422" t="str">
        <f>IF(COUNTA(病棟!E231)&gt;=1,病棟!E231,"")</f>
        <v/>
      </c>
      <c r="F233" s="422" t="str">
        <f>IF(COUNTA(病棟!F231)&gt;=1,病棟!F231,"")</f>
        <v/>
      </c>
      <c r="G233" s="497" t="str">
        <f>IF(COUNTA(病棟!G231)&gt;=1,病棟!G231,"")</f>
        <v/>
      </c>
      <c r="H233" s="425" t="str">
        <f>IF(COUNTA(病棟!H231)&gt;=1,病棟!H231,"")</f>
        <v/>
      </c>
      <c r="I233" s="426" t="str">
        <f>IF(COUNTA(病棟!I231)&gt;=1,病棟!I231,"")</f>
        <v/>
      </c>
      <c r="J233" s="485" t="str">
        <f>IF(COUNTA(病棟!J231)&gt;=1,病棟!J231,"")</f>
        <v/>
      </c>
      <c r="K233" s="423" t="str">
        <f>IF(COUNTA(病棟!L231)&gt;=1,病棟!L231,"")</f>
        <v/>
      </c>
      <c r="L233" s="430" t="str">
        <f>IF(K233&lt;基本!$D$9,"非常勤","常勤")</f>
        <v>常勤</v>
      </c>
      <c r="M233" s="433">
        <f>IF(L233="非常勤",K233/基本!$D$9,1)</f>
        <v>1</v>
      </c>
      <c r="N233" s="204" t="e">
        <f>IF(DAYS360(P233,メイン!$N$3)&lt;500,"新"," ")</f>
        <v>#VALUE!</v>
      </c>
      <c r="O233" s="293"/>
      <c r="P233" s="483" t="str">
        <f>IF(COUNTA(病棟!K231)&gt;=1,病棟!K231,"")</f>
        <v/>
      </c>
      <c r="R233" s="477">
        <f t="shared" si="65"/>
        <v>0</v>
      </c>
      <c r="S233" s="477">
        <f t="shared" si="66"/>
        <v>0</v>
      </c>
      <c r="T233" s="477">
        <f t="shared" si="67"/>
        <v>0</v>
      </c>
      <c r="U233" s="477">
        <f t="shared" si="68"/>
        <v>0</v>
      </c>
      <c r="V233" s="477">
        <f t="shared" si="69"/>
        <v>0</v>
      </c>
      <c r="W233" s="477">
        <f t="shared" si="70"/>
        <v>0</v>
      </c>
      <c r="X233" s="477">
        <f t="shared" si="71"/>
        <v>0</v>
      </c>
      <c r="Y233" s="477">
        <f t="shared" si="72"/>
        <v>0</v>
      </c>
      <c r="Z233" s="477">
        <f t="shared" si="73"/>
        <v>0</v>
      </c>
      <c r="AA233" s="477">
        <f t="shared" si="74"/>
        <v>0</v>
      </c>
      <c r="AB233" s="477">
        <f t="shared" si="75"/>
        <v>0</v>
      </c>
      <c r="AC233" s="477">
        <f t="shared" si="76"/>
        <v>0</v>
      </c>
      <c r="AD233" s="477">
        <f t="shared" si="77"/>
        <v>0</v>
      </c>
      <c r="AE233" s="477">
        <f t="shared" si="78"/>
        <v>0</v>
      </c>
      <c r="AF233" s="480">
        <f t="shared" si="79"/>
        <v>0</v>
      </c>
      <c r="AH233" s="469" t="str">
        <f t="shared" si="61"/>
        <v/>
      </c>
      <c r="AI233" s="469" t="str">
        <f t="shared" si="80"/>
        <v>助産師常勤</v>
      </c>
      <c r="AJ233" s="469">
        <f t="shared" si="62"/>
        <v>1</v>
      </c>
      <c r="AK233" s="469" t="str">
        <f t="shared" si="63"/>
        <v>助産師</v>
      </c>
      <c r="AL233" s="469" t="str">
        <f t="shared" si="64"/>
        <v>常勤</v>
      </c>
    </row>
    <row r="234" spans="1:38" ht="13.5" customHeight="1">
      <c r="A234" s="423" t="str">
        <f>IF(COUNTA(病棟!A232)&gt;=1,病棟!A232,"")</f>
        <v/>
      </c>
      <c r="B234" s="486" t="str">
        <f>IF(COUNTA(病棟!B232)&gt;=1,病棟!B232,"")</f>
        <v/>
      </c>
      <c r="C234" s="425" t="str">
        <f>IF(COUNTA(病棟!C232)&gt;=1,病棟!C232,"")</f>
        <v/>
      </c>
      <c r="D234" s="422" t="str">
        <f>IF(COUNTA(病棟!D232)&gt;=1,病棟!D232,"")</f>
        <v/>
      </c>
      <c r="E234" s="422" t="str">
        <f>IF(COUNTA(病棟!E232)&gt;=1,病棟!E232,"")</f>
        <v/>
      </c>
      <c r="F234" s="422" t="str">
        <f>IF(COUNTA(病棟!F232)&gt;=1,病棟!F232,"")</f>
        <v/>
      </c>
      <c r="G234" s="497" t="str">
        <f>IF(COUNTA(病棟!G232)&gt;=1,病棟!G232,"")</f>
        <v/>
      </c>
      <c r="H234" s="425" t="str">
        <f>IF(COUNTA(病棟!H232)&gt;=1,病棟!H232,"")</f>
        <v/>
      </c>
      <c r="I234" s="426" t="str">
        <f>IF(COUNTA(病棟!I232)&gt;=1,病棟!I232,"")</f>
        <v/>
      </c>
      <c r="J234" s="485" t="str">
        <f>IF(COUNTA(病棟!J232)&gt;=1,病棟!J232,"")</f>
        <v/>
      </c>
      <c r="K234" s="423" t="str">
        <f>IF(COUNTA(病棟!L232)&gt;=1,病棟!L232,"")</f>
        <v/>
      </c>
      <c r="L234" s="430" t="str">
        <f>IF(K234&lt;基本!$D$9,"非常勤","常勤")</f>
        <v>常勤</v>
      </c>
      <c r="M234" s="433">
        <f>IF(L234="非常勤",K234/基本!$D$9,1)</f>
        <v>1</v>
      </c>
      <c r="N234" s="204" t="e">
        <f>IF(DAYS360(P234,メイン!$N$3)&lt;500,"新"," ")</f>
        <v>#VALUE!</v>
      </c>
      <c r="O234" s="293"/>
      <c r="P234" s="483" t="str">
        <f>IF(COUNTA(病棟!K232)&gt;=1,病棟!K232,"")</f>
        <v/>
      </c>
      <c r="R234" s="477">
        <f t="shared" si="65"/>
        <v>0</v>
      </c>
      <c r="S234" s="477">
        <f t="shared" si="66"/>
        <v>0</v>
      </c>
      <c r="T234" s="477">
        <f t="shared" si="67"/>
        <v>0</v>
      </c>
      <c r="U234" s="477">
        <f t="shared" si="68"/>
        <v>0</v>
      </c>
      <c r="V234" s="477">
        <f t="shared" si="69"/>
        <v>0</v>
      </c>
      <c r="W234" s="477">
        <f t="shared" si="70"/>
        <v>0</v>
      </c>
      <c r="X234" s="477">
        <f t="shared" si="71"/>
        <v>0</v>
      </c>
      <c r="Y234" s="477">
        <f t="shared" si="72"/>
        <v>0</v>
      </c>
      <c r="Z234" s="477">
        <f t="shared" si="73"/>
        <v>0</v>
      </c>
      <c r="AA234" s="477">
        <f t="shared" si="74"/>
        <v>0</v>
      </c>
      <c r="AB234" s="477">
        <f t="shared" si="75"/>
        <v>0</v>
      </c>
      <c r="AC234" s="477">
        <f t="shared" si="76"/>
        <v>0</v>
      </c>
      <c r="AD234" s="477">
        <f t="shared" si="77"/>
        <v>0</v>
      </c>
      <c r="AE234" s="477">
        <f t="shared" si="78"/>
        <v>0</v>
      </c>
      <c r="AF234" s="480">
        <f t="shared" si="79"/>
        <v>0</v>
      </c>
      <c r="AH234" s="469" t="str">
        <f t="shared" si="61"/>
        <v/>
      </c>
      <c r="AI234" s="469" t="str">
        <f t="shared" si="80"/>
        <v>助産師常勤</v>
      </c>
      <c r="AJ234" s="469">
        <f t="shared" si="62"/>
        <v>1</v>
      </c>
      <c r="AK234" s="469" t="str">
        <f t="shared" si="63"/>
        <v>助産師</v>
      </c>
      <c r="AL234" s="469" t="str">
        <f t="shared" si="64"/>
        <v>常勤</v>
      </c>
    </row>
    <row r="235" spans="1:38" ht="13.5" customHeight="1">
      <c r="A235" s="423" t="str">
        <f>IF(COUNTA(病棟!A233)&gt;=1,病棟!A233,"")</f>
        <v/>
      </c>
      <c r="B235" s="486" t="str">
        <f>IF(COUNTA(病棟!B233)&gt;=1,病棟!B233,"")</f>
        <v/>
      </c>
      <c r="C235" s="425" t="str">
        <f>IF(COUNTA(病棟!C233)&gt;=1,病棟!C233,"")</f>
        <v/>
      </c>
      <c r="D235" s="422" t="str">
        <f>IF(COUNTA(病棟!D233)&gt;=1,病棟!D233,"")</f>
        <v/>
      </c>
      <c r="E235" s="422" t="str">
        <f>IF(COUNTA(病棟!E233)&gt;=1,病棟!E233,"")</f>
        <v/>
      </c>
      <c r="F235" s="422" t="str">
        <f>IF(COUNTA(病棟!F233)&gt;=1,病棟!F233,"")</f>
        <v/>
      </c>
      <c r="G235" s="497" t="str">
        <f>IF(COUNTA(病棟!G233)&gt;=1,病棟!G233,"")</f>
        <v/>
      </c>
      <c r="H235" s="425" t="str">
        <f>IF(COUNTA(病棟!H233)&gt;=1,病棟!H233,"")</f>
        <v/>
      </c>
      <c r="I235" s="426" t="str">
        <f>IF(COUNTA(病棟!I233)&gt;=1,病棟!I233,"")</f>
        <v/>
      </c>
      <c r="J235" s="485" t="str">
        <f>IF(COUNTA(病棟!J233)&gt;=1,病棟!J233,"")</f>
        <v/>
      </c>
      <c r="K235" s="423" t="str">
        <f>IF(COUNTA(病棟!L233)&gt;=1,病棟!L233,"")</f>
        <v/>
      </c>
      <c r="L235" s="430" t="str">
        <f>IF(K235&lt;基本!$D$9,"非常勤","常勤")</f>
        <v>常勤</v>
      </c>
      <c r="M235" s="433">
        <f>IF(L235="非常勤",K235/基本!$D$9,1)</f>
        <v>1</v>
      </c>
      <c r="N235" s="204" t="e">
        <f>IF(DAYS360(P235,メイン!$N$3)&lt;500,"新"," ")</f>
        <v>#VALUE!</v>
      </c>
      <c r="O235" s="293"/>
      <c r="P235" s="483" t="str">
        <f>IF(COUNTA(病棟!K233)&gt;=1,病棟!K233,"")</f>
        <v/>
      </c>
      <c r="R235" s="477">
        <f t="shared" si="65"/>
        <v>0</v>
      </c>
      <c r="S235" s="477">
        <f t="shared" si="66"/>
        <v>0</v>
      </c>
      <c r="T235" s="477">
        <f t="shared" si="67"/>
        <v>0</v>
      </c>
      <c r="U235" s="477">
        <f t="shared" si="68"/>
        <v>0</v>
      </c>
      <c r="V235" s="477">
        <f t="shared" si="69"/>
        <v>0</v>
      </c>
      <c r="W235" s="477">
        <f t="shared" si="70"/>
        <v>0</v>
      </c>
      <c r="X235" s="477">
        <f t="shared" si="71"/>
        <v>0</v>
      </c>
      <c r="Y235" s="477">
        <f t="shared" si="72"/>
        <v>0</v>
      </c>
      <c r="Z235" s="477">
        <f t="shared" si="73"/>
        <v>0</v>
      </c>
      <c r="AA235" s="477">
        <f t="shared" si="74"/>
        <v>0</v>
      </c>
      <c r="AB235" s="477">
        <f t="shared" si="75"/>
        <v>0</v>
      </c>
      <c r="AC235" s="477">
        <f t="shared" si="76"/>
        <v>0</v>
      </c>
      <c r="AD235" s="477">
        <f t="shared" si="77"/>
        <v>0</v>
      </c>
      <c r="AE235" s="477">
        <f t="shared" si="78"/>
        <v>0</v>
      </c>
      <c r="AF235" s="480">
        <f t="shared" si="79"/>
        <v>0</v>
      </c>
      <c r="AH235" s="469" t="str">
        <f t="shared" si="61"/>
        <v/>
      </c>
      <c r="AI235" s="469" t="str">
        <f t="shared" si="80"/>
        <v>助産師常勤</v>
      </c>
      <c r="AJ235" s="469">
        <f t="shared" si="62"/>
        <v>1</v>
      </c>
      <c r="AK235" s="469" t="str">
        <f t="shared" si="63"/>
        <v>助産師</v>
      </c>
      <c r="AL235" s="469" t="str">
        <f t="shared" si="64"/>
        <v>常勤</v>
      </c>
    </row>
    <row r="236" spans="1:38" ht="13.5" customHeight="1">
      <c r="A236" s="423" t="str">
        <f>IF(COUNTA(病棟!A234)&gt;=1,病棟!A234,"")</f>
        <v/>
      </c>
      <c r="B236" s="486" t="str">
        <f>IF(COUNTA(病棟!B234)&gt;=1,病棟!B234,"")</f>
        <v/>
      </c>
      <c r="C236" s="425" t="str">
        <f>IF(COUNTA(病棟!C234)&gt;=1,病棟!C234,"")</f>
        <v/>
      </c>
      <c r="D236" s="422" t="str">
        <f>IF(COUNTA(病棟!D234)&gt;=1,病棟!D234,"")</f>
        <v/>
      </c>
      <c r="E236" s="422" t="str">
        <f>IF(COUNTA(病棟!E234)&gt;=1,病棟!E234,"")</f>
        <v/>
      </c>
      <c r="F236" s="422" t="str">
        <f>IF(COUNTA(病棟!F234)&gt;=1,病棟!F234,"")</f>
        <v/>
      </c>
      <c r="G236" s="497" t="str">
        <f>IF(COUNTA(病棟!G234)&gt;=1,病棟!G234,"")</f>
        <v/>
      </c>
      <c r="H236" s="425" t="str">
        <f>IF(COUNTA(病棟!H234)&gt;=1,病棟!H234,"")</f>
        <v/>
      </c>
      <c r="I236" s="426" t="str">
        <f>IF(COUNTA(病棟!I234)&gt;=1,病棟!I234,"")</f>
        <v/>
      </c>
      <c r="J236" s="485" t="str">
        <f>IF(COUNTA(病棟!J234)&gt;=1,病棟!J234,"")</f>
        <v/>
      </c>
      <c r="K236" s="423" t="str">
        <f>IF(COUNTA(病棟!L234)&gt;=1,病棟!L234,"")</f>
        <v/>
      </c>
      <c r="L236" s="430" t="str">
        <f>IF(K236&lt;基本!$D$9,"非常勤","常勤")</f>
        <v>常勤</v>
      </c>
      <c r="M236" s="433">
        <f>IF(L236="非常勤",K236/基本!$D$9,1)</f>
        <v>1</v>
      </c>
      <c r="N236" s="204" t="e">
        <f>IF(DAYS360(P236,メイン!$N$3)&lt;500,"新"," ")</f>
        <v>#VALUE!</v>
      </c>
      <c r="O236" s="293"/>
      <c r="P236" s="483" t="str">
        <f>IF(COUNTA(病棟!K234)&gt;=1,病棟!K234,"")</f>
        <v/>
      </c>
      <c r="R236" s="477">
        <f t="shared" si="65"/>
        <v>0</v>
      </c>
      <c r="S236" s="477">
        <f t="shared" si="66"/>
        <v>0</v>
      </c>
      <c r="T236" s="477">
        <f t="shared" si="67"/>
        <v>0</v>
      </c>
      <c r="U236" s="477">
        <f t="shared" si="68"/>
        <v>0</v>
      </c>
      <c r="V236" s="477">
        <f t="shared" si="69"/>
        <v>0</v>
      </c>
      <c r="W236" s="477">
        <f t="shared" si="70"/>
        <v>0</v>
      </c>
      <c r="X236" s="477">
        <f t="shared" si="71"/>
        <v>0</v>
      </c>
      <c r="Y236" s="477">
        <f t="shared" si="72"/>
        <v>0</v>
      </c>
      <c r="Z236" s="477">
        <f t="shared" si="73"/>
        <v>0</v>
      </c>
      <c r="AA236" s="477">
        <f t="shared" si="74"/>
        <v>0</v>
      </c>
      <c r="AB236" s="477">
        <f t="shared" si="75"/>
        <v>0</v>
      </c>
      <c r="AC236" s="477">
        <f t="shared" si="76"/>
        <v>0</v>
      </c>
      <c r="AD236" s="477">
        <f t="shared" si="77"/>
        <v>0</v>
      </c>
      <c r="AE236" s="477">
        <f t="shared" si="78"/>
        <v>0</v>
      </c>
      <c r="AF236" s="480">
        <f t="shared" si="79"/>
        <v>0</v>
      </c>
      <c r="AH236" s="469" t="str">
        <f t="shared" si="61"/>
        <v/>
      </c>
      <c r="AI236" s="469" t="str">
        <f t="shared" si="80"/>
        <v>助産師常勤</v>
      </c>
      <c r="AJ236" s="469">
        <f t="shared" si="62"/>
        <v>1</v>
      </c>
      <c r="AK236" s="469" t="str">
        <f t="shared" si="63"/>
        <v>助産師</v>
      </c>
      <c r="AL236" s="469" t="str">
        <f t="shared" si="64"/>
        <v>常勤</v>
      </c>
    </row>
    <row r="237" spans="1:38" ht="13.5" customHeight="1">
      <c r="A237" s="423" t="str">
        <f>IF(COUNTA(病棟!A235)&gt;=1,病棟!A235,"")</f>
        <v/>
      </c>
      <c r="B237" s="486" t="str">
        <f>IF(COUNTA(病棟!B235)&gt;=1,病棟!B235,"")</f>
        <v/>
      </c>
      <c r="C237" s="425" t="str">
        <f>IF(COUNTA(病棟!C235)&gt;=1,病棟!C235,"")</f>
        <v/>
      </c>
      <c r="D237" s="422" t="str">
        <f>IF(COUNTA(病棟!D235)&gt;=1,病棟!D235,"")</f>
        <v/>
      </c>
      <c r="E237" s="422" t="str">
        <f>IF(COUNTA(病棟!E235)&gt;=1,病棟!E235,"")</f>
        <v/>
      </c>
      <c r="F237" s="422" t="str">
        <f>IF(COUNTA(病棟!F235)&gt;=1,病棟!F235,"")</f>
        <v/>
      </c>
      <c r="G237" s="497" t="str">
        <f>IF(COUNTA(病棟!G235)&gt;=1,病棟!G235,"")</f>
        <v/>
      </c>
      <c r="H237" s="425" t="str">
        <f>IF(COUNTA(病棟!H235)&gt;=1,病棟!H235,"")</f>
        <v/>
      </c>
      <c r="I237" s="426" t="str">
        <f>IF(COUNTA(病棟!I235)&gt;=1,病棟!I235,"")</f>
        <v/>
      </c>
      <c r="J237" s="485" t="str">
        <f>IF(COUNTA(病棟!J235)&gt;=1,病棟!J235,"")</f>
        <v/>
      </c>
      <c r="K237" s="423" t="str">
        <f>IF(COUNTA(病棟!L235)&gt;=1,病棟!L235,"")</f>
        <v/>
      </c>
      <c r="L237" s="430" t="str">
        <f>IF(K237&lt;基本!$D$9,"非常勤","常勤")</f>
        <v>常勤</v>
      </c>
      <c r="M237" s="433">
        <f>IF(L237="非常勤",K237/基本!$D$9,1)</f>
        <v>1</v>
      </c>
      <c r="N237" s="204" t="e">
        <f>IF(DAYS360(P237,メイン!$N$3)&lt;500,"新"," ")</f>
        <v>#VALUE!</v>
      </c>
      <c r="O237" s="293"/>
      <c r="P237" s="483" t="str">
        <f>IF(COUNTA(病棟!K235)&gt;=1,病棟!K235,"")</f>
        <v/>
      </c>
      <c r="R237" s="477">
        <f t="shared" si="65"/>
        <v>0</v>
      </c>
      <c r="S237" s="477">
        <f t="shared" si="66"/>
        <v>0</v>
      </c>
      <c r="T237" s="477">
        <f t="shared" si="67"/>
        <v>0</v>
      </c>
      <c r="U237" s="477">
        <f t="shared" si="68"/>
        <v>0</v>
      </c>
      <c r="V237" s="477">
        <f t="shared" si="69"/>
        <v>0</v>
      </c>
      <c r="W237" s="477">
        <f t="shared" si="70"/>
        <v>0</v>
      </c>
      <c r="X237" s="477">
        <f t="shared" si="71"/>
        <v>0</v>
      </c>
      <c r="Y237" s="477">
        <f t="shared" si="72"/>
        <v>0</v>
      </c>
      <c r="Z237" s="477">
        <f t="shared" si="73"/>
        <v>0</v>
      </c>
      <c r="AA237" s="477">
        <f t="shared" si="74"/>
        <v>0</v>
      </c>
      <c r="AB237" s="477">
        <f t="shared" si="75"/>
        <v>0</v>
      </c>
      <c r="AC237" s="477">
        <f t="shared" si="76"/>
        <v>0</v>
      </c>
      <c r="AD237" s="477">
        <f t="shared" si="77"/>
        <v>0</v>
      </c>
      <c r="AE237" s="477">
        <f t="shared" si="78"/>
        <v>0</v>
      </c>
      <c r="AF237" s="480">
        <f t="shared" si="79"/>
        <v>0</v>
      </c>
      <c r="AH237" s="469" t="str">
        <f t="shared" si="61"/>
        <v/>
      </c>
      <c r="AI237" s="469" t="str">
        <f t="shared" si="80"/>
        <v>助産師常勤</v>
      </c>
      <c r="AJ237" s="469">
        <f t="shared" si="62"/>
        <v>1</v>
      </c>
      <c r="AK237" s="469" t="str">
        <f t="shared" si="63"/>
        <v>助産師</v>
      </c>
      <c r="AL237" s="469" t="str">
        <f t="shared" si="64"/>
        <v>常勤</v>
      </c>
    </row>
    <row r="238" spans="1:38" ht="13.5" customHeight="1">
      <c r="A238" s="423" t="str">
        <f>IF(COUNTA(病棟!A236)&gt;=1,病棟!A236,"")</f>
        <v/>
      </c>
      <c r="B238" s="486" t="str">
        <f>IF(COUNTA(病棟!B236)&gt;=1,病棟!B236,"")</f>
        <v/>
      </c>
      <c r="C238" s="425" t="str">
        <f>IF(COUNTA(病棟!C236)&gt;=1,病棟!C236,"")</f>
        <v/>
      </c>
      <c r="D238" s="422" t="str">
        <f>IF(COUNTA(病棟!D236)&gt;=1,病棟!D236,"")</f>
        <v/>
      </c>
      <c r="E238" s="422" t="str">
        <f>IF(COUNTA(病棟!E236)&gt;=1,病棟!E236,"")</f>
        <v/>
      </c>
      <c r="F238" s="422" t="str">
        <f>IF(COUNTA(病棟!F236)&gt;=1,病棟!F236,"")</f>
        <v/>
      </c>
      <c r="G238" s="497" t="str">
        <f>IF(COUNTA(病棟!G236)&gt;=1,病棟!G236,"")</f>
        <v/>
      </c>
      <c r="H238" s="425" t="str">
        <f>IF(COUNTA(病棟!H236)&gt;=1,病棟!H236,"")</f>
        <v/>
      </c>
      <c r="I238" s="426" t="str">
        <f>IF(COUNTA(病棟!I236)&gt;=1,病棟!I236,"")</f>
        <v/>
      </c>
      <c r="J238" s="485" t="str">
        <f>IF(COUNTA(病棟!J236)&gt;=1,病棟!J236,"")</f>
        <v/>
      </c>
      <c r="K238" s="423" t="str">
        <f>IF(COUNTA(病棟!L236)&gt;=1,病棟!L236,"")</f>
        <v/>
      </c>
      <c r="L238" s="430" t="str">
        <f>IF(K238&lt;基本!$D$9,"非常勤","常勤")</f>
        <v>常勤</v>
      </c>
      <c r="M238" s="433">
        <f>IF(L238="非常勤",K238/基本!$D$9,1)</f>
        <v>1</v>
      </c>
      <c r="N238" s="204" t="e">
        <f>IF(DAYS360(P238,メイン!$N$3)&lt;500,"新"," ")</f>
        <v>#VALUE!</v>
      </c>
      <c r="O238" s="293"/>
      <c r="P238" s="483" t="str">
        <f>IF(COUNTA(病棟!K236)&gt;=1,病棟!K236,"")</f>
        <v/>
      </c>
      <c r="R238" s="477">
        <f t="shared" si="65"/>
        <v>0</v>
      </c>
      <c r="S238" s="477">
        <f t="shared" si="66"/>
        <v>0</v>
      </c>
      <c r="T238" s="477">
        <f t="shared" si="67"/>
        <v>0</v>
      </c>
      <c r="U238" s="477">
        <f t="shared" si="68"/>
        <v>0</v>
      </c>
      <c r="V238" s="477">
        <f t="shared" si="69"/>
        <v>0</v>
      </c>
      <c r="W238" s="477">
        <f t="shared" si="70"/>
        <v>0</v>
      </c>
      <c r="X238" s="477">
        <f t="shared" si="71"/>
        <v>0</v>
      </c>
      <c r="Y238" s="477">
        <f t="shared" si="72"/>
        <v>0</v>
      </c>
      <c r="Z238" s="477">
        <f t="shared" si="73"/>
        <v>0</v>
      </c>
      <c r="AA238" s="477">
        <f t="shared" si="74"/>
        <v>0</v>
      </c>
      <c r="AB238" s="477">
        <f t="shared" si="75"/>
        <v>0</v>
      </c>
      <c r="AC238" s="477">
        <f t="shared" si="76"/>
        <v>0</v>
      </c>
      <c r="AD238" s="477">
        <f t="shared" si="77"/>
        <v>0</v>
      </c>
      <c r="AE238" s="477">
        <f t="shared" si="78"/>
        <v>0</v>
      </c>
      <c r="AF238" s="480">
        <f t="shared" si="79"/>
        <v>0</v>
      </c>
      <c r="AH238" s="469" t="str">
        <f t="shared" si="61"/>
        <v/>
      </c>
      <c r="AI238" s="469" t="str">
        <f t="shared" si="80"/>
        <v>助産師常勤</v>
      </c>
      <c r="AJ238" s="469">
        <f t="shared" si="62"/>
        <v>1</v>
      </c>
      <c r="AK238" s="469" t="str">
        <f t="shared" si="63"/>
        <v>助産師</v>
      </c>
      <c r="AL238" s="469" t="str">
        <f t="shared" si="64"/>
        <v>常勤</v>
      </c>
    </row>
    <row r="239" spans="1:38" ht="13.5" customHeight="1">
      <c r="A239" s="423" t="str">
        <f>IF(COUNTA(病棟!A237)&gt;=1,病棟!A237,"")</f>
        <v/>
      </c>
      <c r="B239" s="486" t="str">
        <f>IF(COUNTA(病棟!B237)&gt;=1,病棟!B237,"")</f>
        <v/>
      </c>
      <c r="C239" s="425" t="str">
        <f>IF(COUNTA(病棟!C237)&gt;=1,病棟!C237,"")</f>
        <v/>
      </c>
      <c r="D239" s="422" t="str">
        <f>IF(COUNTA(病棟!D237)&gt;=1,病棟!D237,"")</f>
        <v/>
      </c>
      <c r="E239" s="422" t="str">
        <f>IF(COUNTA(病棟!E237)&gt;=1,病棟!E237,"")</f>
        <v/>
      </c>
      <c r="F239" s="422" t="str">
        <f>IF(COUNTA(病棟!F237)&gt;=1,病棟!F237,"")</f>
        <v/>
      </c>
      <c r="G239" s="497" t="str">
        <f>IF(COUNTA(病棟!G237)&gt;=1,病棟!G237,"")</f>
        <v/>
      </c>
      <c r="H239" s="425" t="str">
        <f>IF(COUNTA(病棟!H237)&gt;=1,病棟!H237,"")</f>
        <v/>
      </c>
      <c r="I239" s="426" t="str">
        <f>IF(COUNTA(病棟!I237)&gt;=1,病棟!I237,"")</f>
        <v/>
      </c>
      <c r="J239" s="485" t="str">
        <f>IF(COUNTA(病棟!J237)&gt;=1,病棟!J237,"")</f>
        <v/>
      </c>
      <c r="K239" s="423" t="str">
        <f>IF(COUNTA(病棟!L237)&gt;=1,病棟!L237,"")</f>
        <v/>
      </c>
      <c r="L239" s="430" t="str">
        <f>IF(K239&lt;基本!$D$9,"非常勤","常勤")</f>
        <v>常勤</v>
      </c>
      <c r="M239" s="433">
        <f>IF(L239="非常勤",K239/基本!$D$9,1)</f>
        <v>1</v>
      </c>
      <c r="N239" s="204" t="e">
        <f>IF(DAYS360(P239,メイン!$N$3)&lt;500,"新"," ")</f>
        <v>#VALUE!</v>
      </c>
      <c r="O239" s="293"/>
      <c r="P239" s="483" t="str">
        <f>IF(COUNTA(病棟!K237)&gt;=1,病棟!K237,"")</f>
        <v/>
      </c>
      <c r="R239" s="477">
        <f t="shared" si="65"/>
        <v>0</v>
      </c>
      <c r="S239" s="477">
        <f t="shared" si="66"/>
        <v>0</v>
      </c>
      <c r="T239" s="477">
        <f t="shared" si="67"/>
        <v>0</v>
      </c>
      <c r="U239" s="477">
        <f t="shared" si="68"/>
        <v>0</v>
      </c>
      <c r="V239" s="477">
        <f t="shared" si="69"/>
        <v>0</v>
      </c>
      <c r="W239" s="477">
        <f t="shared" si="70"/>
        <v>0</v>
      </c>
      <c r="X239" s="477">
        <f t="shared" si="71"/>
        <v>0</v>
      </c>
      <c r="Y239" s="477">
        <f t="shared" si="72"/>
        <v>0</v>
      </c>
      <c r="Z239" s="477">
        <f t="shared" si="73"/>
        <v>0</v>
      </c>
      <c r="AA239" s="477">
        <f t="shared" si="74"/>
        <v>0</v>
      </c>
      <c r="AB239" s="477">
        <f t="shared" si="75"/>
        <v>0</v>
      </c>
      <c r="AC239" s="477">
        <f t="shared" si="76"/>
        <v>0</v>
      </c>
      <c r="AD239" s="477">
        <f t="shared" si="77"/>
        <v>0</v>
      </c>
      <c r="AE239" s="477">
        <f t="shared" si="78"/>
        <v>0</v>
      </c>
      <c r="AF239" s="480">
        <f t="shared" si="79"/>
        <v>0</v>
      </c>
      <c r="AH239" s="469" t="str">
        <f t="shared" si="61"/>
        <v/>
      </c>
      <c r="AI239" s="469" t="str">
        <f t="shared" si="80"/>
        <v>助産師常勤</v>
      </c>
      <c r="AJ239" s="469">
        <f t="shared" si="62"/>
        <v>1</v>
      </c>
      <c r="AK239" s="469" t="str">
        <f t="shared" si="63"/>
        <v>助産師</v>
      </c>
      <c r="AL239" s="469" t="str">
        <f t="shared" si="64"/>
        <v>常勤</v>
      </c>
    </row>
    <row r="240" spans="1:38" ht="13.5" customHeight="1">
      <c r="A240" s="423" t="str">
        <f>IF(COUNTA(病棟!A238)&gt;=1,病棟!A238,"")</f>
        <v/>
      </c>
      <c r="B240" s="486" t="str">
        <f>IF(COUNTA(病棟!B238)&gt;=1,病棟!B238,"")</f>
        <v/>
      </c>
      <c r="C240" s="425" t="str">
        <f>IF(COUNTA(病棟!C238)&gt;=1,病棟!C238,"")</f>
        <v/>
      </c>
      <c r="D240" s="422" t="str">
        <f>IF(COUNTA(病棟!D238)&gt;=1,病棟!D238,"")</f>
        <v/>
      </c>
      <c r="E240" s="422" t="str">
        <f>IF(COUNTA(病棟!E238)&gt;=1,病棟!E238,"")</f>
        <v/>
      </c>
      <c r="F240" s="422" t="str">
        <f>IF(COUNTA(病棟!F238)&gt;=1,病棟!F238,"")</f>
        <v/>
      </c>
      <c r="G240" s="497" t="str">
        <f>IF(COUNTA(病棟!G238)&gt;=1,病棟!G238,"")</f>
        <v/>
      </c>
      <c r="H240" s="425" t="str">
        <f>IF(COUNTA(病棟!H238)&gt;=1,病棟!H238,"")</f>
        <v/>
      </c>
      <c r="I240" s="426" t="str">
        <f>IF(COUNTA(病棟!I238)&gt;=1,病棟!I238,"")</f>
        <v/>
      </c>
      <c r="J240" s="485" t="str">
        <f>IF(COUNTA(病棟!J238)&gt;=1,病棟!J238,"")</f>
        <v/>
      </c>
      <c r="K240" s="423" t="str">
        <f>IF(COUNTA(病棟!L238)&gt;=1,病棟!L238,"")</f>
        <v/>
      </c>
      <c r="L240" s="430" t="str">
        <f>IF(K240&lt;基本!$D$9,"非常勤","常勤")</f>
        <v>常勤</v>
      </c>
      <c r="M240" s="433">
        <f>IF(L240="非常勤",K240/基本!$D$9,1)</f>
        <v>1</v>
      </c>
      <c r="N240" s="204" t="e">
        <f>IF(DAYS360(P240,メイン!$N$3)&lt;500,"新"," ")</f>
        <v>#VALUE!</v>
      </c>
      <c r="O240" s="293"/>
      <c r="P240" s="483" t="str">
        <f>IF(COUNTA(病棟!K238)&gt;=1,病棟!K238,"")</f>
        <v/>
      </c>
      <c r="R240" s="477">
        <f t="shared" si="65"/>
        <v>0</v>
      </c>
      <c r="S240" s="477">
        <f t="shared" si="66"/>
        <v>0</v>
      </c>
      <c r="T240" s="477">
        <f t="shared" si="67"/>
        <v>0</v>
      </c>
      <c r="U240" s="477">
        <f t="shared" si="68"/>
        <v>0</v>
      </c>
      <c r="V240" s="477">
        <f t="shared" si="69"/>
        <v>0</v>
      </c>
      <c r="W240" s="477">
        <f t="shared" si="70"/>
        <v>0</v>
      </c>
      <c r="X240" s="477">
        <f t="shared" si="71"/>
        <v>0</v>
      </c>
      <c r="Y240" s="477">
        <f t="shared" si="72"/>
        <v>0</v>
      </c>
      <c r="Z240" s="477">
        <f t="shared" si="73"/>
        <v>0</v>
      </c>
      <c r="AA240" s="477">
        <f t="shared" si="74"/>
        <v>0</v>
      </c>
      <c r="AB240" s="477">
        <f t="shared" si="75"/>
        <v>0</v>
      </c>
      <c r="AC240" s="477">
        <f t="shared" si="76"/>
        <v>0</v>
      </c>
      <c r="AD240" s="477">
        <f t="shared" si="77"/>
        <v>0</v>
      </c>
      <c r="AE240" s="477">
        <f t="shared" si="78"/>
        <v>0</v>
      </c>
      <c r="AF240" s="480">
        <f t="shared" si="79"/>
        <v>0</v>
      </c>
      <c r="AH240" s="469" t="str">
        <f t="shared" si="61"/>
        <v/>
      </c>
      <c r="AI240" s="469" t="str">
        <f t="shared" si="80"/>
        <v>助産師常勤</v>
      </c>
      <c r="AJ240" s="469">
        <f t="shared" si="62"/>
        <v>1</v>
      </c>
      <c r="AK240" s="469" t="str">
        <f t="shared" si="63"/>
        <v>助産師</v>
      </c>
      <c r="AL240" s="469" t="str">
        <f t="shared" si="64"/>
        <v>常勤</v>
      </c>
    </row>
    <row r="241" spans="1:38" ht="13.5" customHeight="1">
      <c r="A241" s="423" t="str">
        <f>IF(COUNTA(病棟!A239)&gt;=1,病棟!A239,"")</f>
        <v/>
      </c>
      <c r="B241" s="486" t="str">
        <f>IF(COUNTA(病棟!B239)&gt;=1,病棟!B239,"")</f>
        <v/>
      </c>
      <c r="C241" s="425" t="str">
        <f>IF(COUNTA(病棟!C239)&gt;=1,病棟!C239,"")</f>
        <v/>
      </c>
      <c r="D241" s="422" t="str">
        <f>IF(COUNTA(病棟!D239)&gt;=1,病棟!D239,"")</f>
        <v/>
      </c>
      <c r="E241" s="422" t="str">
        <f>IF(COUNTA(病棟!E239)&gt;=1,病棟!E239,"")</f>
        <v/>
      </c>
      <c r="F241" s="422" t="str">
        <f>IF(COUNTA(病棟!F239)&gt;=1,病棟!F239,"")</f>
        <v/>
      </c>
      <c r="G241" s="497" t="str">
        <f>IF(COUNTA(病棟!G239)&gt;=1,病棟!G239,"")</f>
        <v/>
      </c>
      <c r="H241" s="425" t="str">
        <f>IF(COUNTA(病棟!H239)&gt;=1,病棟!H239,"")</f>
        <v/>
      </c>
      <c r="I241" s="426" t="str">
        <f>IF(COUNTA(病棟!I239)&gt;=1,病棟!I239,"")</f>
        <v/>
      </c>
      <c r="J241" s="485" t="str">
        <f>IF(COUNTA(病棟!J239)&gt;=1,病棟!J239,"")</f>
        <v/>
      </c>
      <c r="K241" s="423" t="str">
        <f>IF(COUNTA(病棟!L239)&gt;=1,病棟!L239,"")</f>
        <v/>
      </c>
      <c r="L241" s="430" t="str">
        <f>IF(K241&lt;基本!$D$9,"非常勤","常勤")</f>
        <v>常勤</v>
      </c>
      <c r="M241" s="433">
        <f>IF(L241="非常勤",K241/基本!$D$9,1)</f>
        <v>1</v>
      </c>
      <c r="N241" s="204" t="e">
        <f>IF(DAYS360(P241,メイン!$N$3)&lt;500,"新"," ")</f>
        <v>#VALUE!</v>
      </c>
      <c r="O241" s="293"/>
      <c r="P241" s="483" t="str">
        <f>IF(COUNTA(病棟!K239)&gt;=1,病棟!K239,"")</f>
        <v/>
      </c>
      <c r="R241" s="477">
        <f t="shared" si="65"/>
        <v>0</v>
      </c>
      <c r="S241" s="477">
        <f t="shared" si="66"/>
        <v>0</v>
      </c>
      <c r="T241" s="477">
        <f t="shared" si="67"/>
        <v>0</v>
      </c>
      <c r="U241" s="477">
        <f t="shared" si="68"/>
        <v>0</v>
      </c>
      <c r="V241" s="477">
        <f t="shared" si="69"/>
        <v>0</v>
      </c>
      <c r="W241" s="477">
        <f t="shared" si="70"/>
        <v>0</v>
      </c>
      <c r="X241" s="477">
        <f t="shared" si="71"/>
        <v>0</v>
      </c>
      <c r="Y241" s="477">
        <f t="shared" si="72"/>
        <v>0</v>
      </c>
      <c r="Z241" s="477">
        <f t="shared" si="73"/>
        <v>0</v>
      </c>
      <c r="AA241" s="477">
        <f t="shared" si="74"/>
        <v>0</v>
      </c>
      <c r="AB241" s="477">
        <f t="shared" si="75"/>
        <v>0</v>
      </c>
      <c r="AC241" s="477">
        <f t="shared" si="76"/>
        <v>0</v>
      </c>
      <c r="AD241" s="477">
        <f t="shared" si="77"/>
        <v>0</v>
      </c>
      <c r="AE241" s="477">
        <f t="shared" si="78"/>
        <v>0</v>
      </c>
      <c r="AF241" s="480">
        <f t="shared" si="79"/>
        <v>0</v>
      </c>
      <c r="AH241" s="469" t="str">
        <f t="shared" si="61"/>
        <v/>
      </c>
      <c r="AI241" s="469" t="str">
        <f t="shared" si="80"/>
        <v>助産師常勤</v>
      </c>
      <c r="AJ241" s="469">
        <f t="shared" si="62"/>
        <v>1</v>
      </c>
      <c r="AK241" s="469" t="str">
        <f t="shared" si="63"/>
        <v>助産師</v>
      </c>
      <c r="AL241" s="469" t="str">
        <f t="shared" si="64"/>
        <v>常勤</v>
      </c>
    </row>
    <row r="242" spans="1:38" ht="13.5" customHeight="1">
      <c r="A242" s="423" t="str">
        <f>IF(COUNTA(病棟!A240)&gt;=1,病棟!A240,"")</f>
        <v/>
      </c>
      <c r="B242" s="486" t="str">
        <f>IF(COUNTA(病棟!B240)&gt;=1,病棟!B240,"")</f>
        <v/>
      </c>
      <c r="C242" s="425" t="str">
        <f>IF(COUNTA(病棟!C240)&gt;=1,病棟!C240,"")</f>
        <v/>
      </c>
      <c r="D242" s="422" t="str">
        <f>IF(COUNTA(病棟!D240)&gt;=1,病棟!D240,"")</f>
        <v/>
      </c>
      <c r="E242" s="422" t="str">
        <f>IF(COUNTA(病棟!E240)&gt;=1,病棟!E240,"")</f>
        <v/>
      </c>
      <c r="F242" s="422" t="str">
        <f>IF(COUNTA(病棟!F240)&gt;=1,病棟!F240,"")</f>
        <v/>
      </c>
      <c r="G242" s="497" t="str">
        <f>IF(COUNTA(病棟!G240)&gt;=1,病棟!G240,"")</f>
        <v/>
      </c>
      <c r="H242" s="425" t="str">
        <f>IF(COUNTA(病棟!H240)&gt;=1,病棟!H240,"")</f>
        <v/>
      </c>
      <c r="I242" s="426" t="str">
        <f>IF(COUNTA(病棟!I240)&gt;=1,病棟!I240,"")</f>
        <v/>
      </c>
      <c r="J242" s="485" t="str">
        <f>IF(COUNTA(病棟!J240)&gt;=1,病棟!J240,"")</f>
        <v/>
      </c>
      <c r="K242" s="423" t="str">
        <f>IF(COUNTA(病棟!L240)&gt;=1,病棟!L240,"")</f>
        <v/>
      </c>
      <c r="L242" s="430" t="str">
        <f>IF(K242&lt;基本!$D$9,"非常勤","常勤")</f>
        <v>常勤</v>
      </c>
      <c r="M242" s="433">
        <f>IF(L242="非常勤",K242/基本!$D$9,1)</f>
        <v>1</v>
      </c>
      <c r="N242" s="204" t="e">
        <f>IF(DAYS360(P242,メイン!$N$3)&lt;500,"新"," ")</f>
        <v>#VALUE!</v>
      </c>
      <c r="O242" s="293"/>
      <c r="P242" s="483" t="str">
        <f>IF(COUNTA(病棟!K240)&gt;=1,病棟!K240,"")</f>
        <v/>
      </c>
      <c r="R242" s="477">
        <f t="shared" si="65"/>
        <v>0</v>
      </c>
      <c r="S242" s="477">
        <f t="shared" si="66"/>
        <v>0</v>
      </c>
      <c r="T242" s="477">
        <f t="shared" si="67"/>
        <v>0</v>
      </c>
      <c r="U242" s="477">
        <f t="shared" si="68"/>
        <v>0</v>
      </c>
      <c r="V242" s="477">
        <f t="shared" si="69"/>
        <v>0</v>
      </c>
      <c r="W242" s="477">
        <f t="shared" si="70"/>
        <v>0</v>
      </c>
      <c r="X242" s="477">
        <f t="shared" si="71"/>
        <v>0</v>
      </c>
      <c r="Y242" s="477">
        <f t="shared" si="72"/>
        <v>0</v>
      </c>
      <c r="Z242" s="477">
        <f t="shared" si="73"/>
        <v>0</v>
      </c>
      <c r="AA242" s="477">
        <f t="shared" si="74"/>
        <v>0</v>
      </c>
      <c r="AB242" s="477">
        <f t="shared" si="75"/>
        <v>0</v>
      </c>
      <c r="AC242" s="477">
        <f t="shared" si="76"/>
        <v>0</v>
      </c>
      <c r="AD242" s="477">
        <f t="shared" si="77"/>
        <v>0</v>
      </c>
      <c r="AE242" s="477">
        <f t="shared" si="78"/>
        <v>0</v>
      </c>
      <c r="AF242" s="480">
        <f t="shared" si="79"/>
        <v>0</v>
      </c>
      <c r="AH242" s="469" t="str">
        <f t="shared" si="61"/>
        <v/>
      </c>
      <c r="AI242" s="469" t="str">
        <f t="shared" si="80"/>
        <v>助産師常勤</v>
      </c>
      <c r="AJ242" s="469">
        <f t="shared" si="62"/>
        <v>1</v>
      </c>
      <c r="AK242" s="469" t="str">
        <f t="shared" si="63"/>
        <v>助産師</v>
      </c>
      <c r="AL242" s="469" t="str">
        <f t="shared" si="64"/>
        <v>常勤</v>
      </c>
    </row>
    <row r="243" spans="1:38" ht="13.5" customHeight="1">
      <c r="A243" s="423" t="str">
        <f>IF(COUNTA(病棟!A241)&gt;=1,病棟!A241,"")</f>
        <v/>
      </c>
      <c r="B243" s="486" t="str">
        <f>IF(COUNTA(病棟!B241)&gt;=1,病棟!B241,"")</f>
        <v/>
      </c>
      <c r="C243" s="425" t="str">
        <f>IF(COUNTA(病棟!C241)&gt;=1,病棟!C241,"")</f>
        <v/>
      </c>
      <c r="D243" s="422" t="str">
        <f>IF(COUNTA(病棟!D241)&gt;=1,病棟!D241,"")</f>
        <v/>
      </c>
      <c r="E243" s="422" t="str">
        <f>IF(COUNTA(病棟!E241)&gt;=1,病棟!E241,"")</f>
        <v/>
      </c>
      <c r="F243" s="422" t="str">
        <f>IF(COUNTA(病棟!F241)&gt;=1,病棟!F241,"")</f>
        <v/>
      </c>
      <c r="G243" s="497" t="str">
        <f>IF(COUNTA(病棟!G241)&gt;=1,病棟!G241,"")</f>
        <v/>
      </c>
      <c r="H243" s="425" t="str">
        <f>IF(COUNTA(病棟!H241)&gt;=1,病棟!H241,"")</f>
        <v/>
      </c>
      <c r="I243" s="426" t="str">
        <f>IF(COUNTA(病棟!I241)&gt;=1,病棟!I241,"")</f>
        <v/>
      </c>
      <c r="J243" s="485" t="str">
        <f>IF(COUNTA(病棟!J241)&gt;=1,病棟!J241,"")</f>
        <v/>
      </c>
      <c r="K243" s="423" t="str">
        <f>IF(COUNTA(病棟!L241)&gt;=1,病棟!L241,"")</f>
        <v/>
      </c>
      <c r="L243" s="430" t="str">
        <f>IF(K243&lt;基本!$D$9,"非常勤","常勤")</f>
        <v>常勤</v>
      </c>
      <c r="M243" s="433">
        <f>IF(L243="非常勤",K243/基本!$D$9,1)</f>
        <v>1</v>
      </c>
      <c r="N243" s="204" t="e">
        <f>IF(DAYS360(P243,メイン!$N$3)&lt;500,"新"," ")</f>
        <v>#VALUE!</v>
      </c>
      <c r="O243" s="293"/>
      <c r="P243" s="483" t="str">
        <f>IF(COUNTA(病棟!K241)&gt;=1,病棟!K241,"")</f>
        <v/>
      </c>
      <c r="R243" s="477">
        <f t="shared" si="65"/>
        <v>0</v>
      </c>
      <c r="S243" s="477">
        <f t="shared" si="66"/>
        <v>0</v>
      </c>
      <c r="T243" s="477">
        <f t="shared" si="67"/>
        <v>0</v>
      </c>
      <c r="U243" s="477">
        <f t="shared" si="68"/>
        <v>0</v>
      </c>
      <c r="V243" s="477">
        <f t="shared" si="69"/>
        <v>0</v>
      </c>
      <c r="W243" s="477">
        <f t="shared" si="70"/>
        <v>0</v>
      </c>
      <c r="X243" s="477">
        <f t="shared" si="71"/>
        <v>0</v>
      </c>
      <c r="Y243" s="477">
        <f t="shared" si="72"/>
        <v>0</v>
      </c>
      <c r="Z243" s="477">
        <f t="shared" si="73"/>
        <v>0</v>
      </c>
      <c r="AA243" s="477">
        <f t="shared" si="74"/>
        <v>0</v>
      </c>
      <c r="AB243" s="477">
        <f t="shared" si="75"/>
        <v>0</v>
      </c>
      <c r="AC243" s="477">
        <f t="shared" si="76"/>
        <v>0</v>
      </c>
      <c r="AD243" s="477">
        <f t="shared" si="77"/>
        <v>0</v>
      </c>
      <c r="AE243" s="477">
        <f t="shared" si="78"/>
        <v>0</v>
      </c>
      <c r="AF243" s="480">
        <f t="shared" si="79"/>
        <v>0</v>
      </c>
      <c r="AH243" s="469" t="str">
        <f t="shared" si="61"/>
        <v/>
      </c>
      <c r="AI243" s="469" t="str">
        <f t="shared" si="80"/>
        <v>助産師常勤</v>
      </c>
      <c r="AJ243" s="469">
        <f t="shared" si="62"/>
        <v>1</v>
      </c>
      <c r="AK243" s="469" t="str">
        <f t="shared" si="63"/>
        <v>助産師</v>
      </c>
      <c r="AL243" s="469" t="str">
        <f t="shared" si="64"/>
        <v>常勤</v>
      </c>
    </row>
    <row r="244" spans="1:38" ht="13.5" customHeight="1">
      <c r="A244" s="423" t="str">
        <f>IF(COUNTA(病棟!A242)&gt;=1,病棟!A242,"")</f>
        <v/>
      </c>
      <c r="B244" s="486" t="str">
        <f>IF(COUNTA(病棟!B242)&gt;=1,病棟!B242,"")</f>
        <v/>
      </c>
      <c r="C244" s="425" t="str">
        <f>IF(COUNTA(病棟!C242)&gt;=1,病棟!C242,"")</f>
        <v/>
      </c>
      <c r="D244" s="422" t="str">
        <f>IF(COUNTA(病棟!D242)&gt;=1,病棟!D242,"")</f>
        <v/>
      </c>
      <c r="E244" s="422" t="str">
        <f>IF(COUNTA(病棟!E242)&gt;=1,病棟!E242,"")</f>
        <v/>
      </c>
      <c r="F244" s="422" t="str">
        <f>IF(COUNTA(病棟!F242)&gt;=1,病棟!F242,"")</f>
        <v/>
      </c>
      <c r="G244" s="497" t="str">
        <f>IF(COUNTA(病棟!G242)&gt;=1,病棟!G242,"")</f>
        <v/>
      </c>
      <c r="H244" s="425" t="str">
        <f>IF(COUNTA(病棟!H242)&gt;=1,病棟!H242,"")</f>
        <v/>
      </c>
      <c r="I244" s="426" t="str">
        <f>IF(COUNTA(病棟!I242)&gt;=1,病棟!I242,"")</f>
        <v/>
      </c>
      <c r="J244" s="485" t="str">
        <f>IF(COUNTA(病棟!J242)&gt;=1,病棟!J242,"")</f>
        <v/>
      </c>
      <c r="K244" s="423" t="str">
        <f>IF(COUNTA(病棟!L242)&gt;=1,病棟!L242,"")</f>
        <v/>
      </c>
      <c r="L244" s="430" t="str">
        <f>IF(K244&lt;基本!$D$9,"非常勤","常勤")</f>
        <v>常勤</v>
      </c>
      <c r="M244" s="433">
        <f>IF(L244="非常勤",K244/基本!$D$9,1)</f>
        <v>1</v>
      </c>
      <c r="N244" s="204" t="e">
        <f>IF(DAYS360(P244,メイン!$N$3)&lt;500,"新"," ")</f>
        <v>#VALUE!</v>
      </c>
      <c r="O244" s="293"/>
      <c r="P244" s="483" t="str">
        <f>IF(COUNTA(病棟!K242)&gt;=1,病棟!K242,"")</f>
        <v/>
      </c>
      <c r="R244" s="477">
        <f t="shared" si="65"/>
        <v>0</v>
      </c>
      <c r="S244" s="477">
        <f t="shared" si="66"/>
        <v>0</v>
      </c>
      <c r="T244" s="477">
        <f t="shared" si="67"/>
        <v>0</v>
      </c>
      <c r="U244" s="477">
        <f t="shared" si="68"/>
        <v>0</v>
      </c>
      <c r="V244" s="477">
        <f t="shared" si="69"/>
        <v>0</v>
      </c>
      <c r="W244" s="477">
        <f t="shared" si="70"/>
        <v>0</v>
      </c>
      <c r="X244" s="477">
        <f t="shared" si="71"/>
        <v>0</v>
      </c>
      <c r="Y244" s="477">
        <f t="shared" si="72"/>
        <v>0</v>
      </c>
      <c r="Z244" s="477">
        <f t="shared" si="73"/>
        <v>0</v>
      </c>
      <c r="AA244" s="477">
        <f t="shared" si="74"/>
        <v>0</v>
      </c>
      <c r="AB244" s="477">
        <f t="shared" si="75"/>
        <v>0</v>
      </c>
      <c r="AC244" s="477">
        <f t="shared" si="76"/>
        <v>0</v>
      </c>
      <c r="AD244" s="477">
        <f t="shared" si="77"/>
        <v>0</v>
      </c>
      <c r="AE244" s="477">
        <f t="shared" si="78"/>
        <v>0</v>
      </c>
      <c r="AF244" s="480">
        <f t="shared" si="79"/>
        <v>0</v>
      </c>
      <c r="AH244" s="469" t="str">
        <f t="shared" si="61"/>
        <v/>
      </c>
      <c r="AI244" s="469" t="str">
        <f t="shared" si="80"/>
        <v>助産師常勤</v>
      </c>
      <c r="AJ244" s="469">
        <f t="shared" si="62"/>
        <v>1</v>
      </c>
      <c r="AK244" s="469" t="str">
        <f t="shared" si="63"/>
        <v>助産師</v>
      </c>
      <c r="AL244" s="469" t="str">
        <f t="shared" si="64"/>
        <v>常勤</v>
      </c>
    </row>
    <row r="245" spans="1:38" ht="13.5" customHeight="1">
      <c r="A245" s="423" t="str">
        <f>IF(COUNTA(病棟!A243)&gt;=1,病棟!A243,"")</f>
        <v/>
      </c>
      <c r="B245" s="486" t="str">
        <f>IF(COUNTA(病棟!B243)&gt;=1,病棟!B243,"")</f>
        <v/>
      </c>
      <c r="C245" s="425" t="str">
        <f>IF(COUNTA(病棟!C243)&gt;=1,病棟!C243,"")</f>
        <v/>
      </c>
      <c r="D245" s="422" t="str">
        <f>IF(COUNTA(病棟!D243)&gt;=1,病棟!D243,"")</f>
        <v/>
      </c>
      <c r="E245" s="422" t="str">
        <f>IF(COUNTA(病棟!E243)&gt;=1,病棟!E243,"")</f>
        <v/>
      </c>
      <c r="F245" s="422" t="str">
        <f>IF(COUNTA(病棟!F243)&gt;=1,病棟!F243,"")</f>
        <v/>
      </c>
      <c r="G245" s="497" t="str">
        <f>IF(COUNTA(病棟!G243)&gt;=1,病棟!G243,"")</f>
        <v/>
      </c>
      <c r="H245" s="425" t="str">
        <f>IF(COUNTA(病棟!H243)&gt;=1,病棟!H243,"")</f>
        <v/>
      </c>
      <c r="I245" s="426" t="str">
        <f>IF(COUNTA(病棟!I243)&gt;=1,病棟!I243,"")</f>
        <v/>
      </c>
      <c r="J245" s="485" t="str">
        <f>IF(COUNTA(病棟!J243)&gt;=1,病棟!J243,"")</f>
        <v/>
      </c>
      <c r="K245" s="423" t="str">
        <f>IF(COUNTA(病棟!L243)&gt;=1,病棟!L243,"")</f>
        <v/>
      </c>
      <c r="L245" s="430" t="str">
        <f>IF(K245&lt;基本!$D$9,"非常勤","常勤")</f>
        <v>常勤</v>
      </c>
      <c r="M245" s="433">
        <f>IF(L245="非常勤",K245/基本!$D$9,1)</f>
        <v>1</v>
      </c>
      <c r="N245" s="204" t="e">
        <f>IF(DAYS360(P245,メイン!$N$3)&lt;500,"新"," ")</f>
        <v>#VALUE!</v>
      </c>
      <c r="O245" s="293"/>
      <c r="P245" s="483" t="str">
        <f>IF(COUNTA(病棟!K243)&gt;=1,病棟!K243,"")</f>
        <v/>
      </c>
      <c r="R245" s="477">
        <f t="shared" si="65"/>
        <v>0</v>
      </c>
      <c r="S245" s="477">
        <f t="shared" si="66"/>
        <v>0</v>
      </c>
      <c r="T245" s="477">
        <f t="shared" si="67"/>
        <v>0</v>
      </c>
      <c r="U245" s="477">
        <f t="shared" si="68"/>
        <v>0</v>
      </c>
      <c r="V245" s="477">
        <f t="shared" si="69"/>
        <v>0</v>
      </c>
      <c r="W245" s="477">
        <f t="shared" si="70"/>
        <v>0</v>
      </c>
      <c r="X245" s="477">
        <f t="shared" si="71"/>
        <v>0</v>
      </c>
      <c r="Y245" s="477">
        <f t="shared" si="72"/>
        <v>0</v>
      </c>
      <c r="Z245" s="477">
        <f t="shared" si="73"/>
        <v>0</v>
      </c>
      <c r="AA245" s="477">
        <f t="shared" si="74"/>
        <v>0</v>
      </c>
      <c r="AB245" s="477">
        <f t="shared" si="75"/>
        <v>0</v>
      </c>
      <c r="AC245" s="477">
        <f t="shared" si="76"/>
        <v>0</v>
      </c>
      <c r="AD245" s="477">
        <f t="shared" si="77"/>
        <v>0</v>
      </c>
      <c r="AE245" s="477">
        <f t="shared" si="78"/>
        <v>0</v>
      </c>
      <c r="AF245" s="480">
        <f t="shared" si="79"/>
        <v>0</v>
      </c>
      <c r="AH245" s="469" t="str">
        <f t="shared" si="61"/>
        <v/>
      </c>
      <c r="AI245" s="469" t="str">
        <f t="shared" si="80"/>
        <v>助産師常勤</v>
      </c>
      <c r="AJ245" s="469">
        <f t="shared" si="62"/>
        <v>1</v>
      </c>
      <c r="AK245" s="469" t="str">
        <f t="shared" si="63"/>
        <v>助産師</v>
      </c>
      <c r="AL245" s="469" t="str">
        <f t="shared" si="64"/>
        <v>常勤</v>
      </c>
    </row>
    <row r="246" spans="1:38" ht="13.5" customHeight="1">
      <c r="A246" s="423" t="str">
        <f>IF(COUNTA(病棟!A244)&gt;=1,病棟!A244,"")</f>
        <v/>
      </c>
      <c r="B246" s="486" t="str">
        <f>IF(COUNTA(病棟!B244)&gt;=1,病棟!B244,"")</f>
        <v/>
      </c>
      <c r="C246" s="425" t="str">
        <f>IF(COUNTA(病棟!C244)&gt;=1,病棟!C244,"")</f>
        <v/>
      </c>
      <c r="D246" s="422" t="str">
        <f>IF(COUNTA(病棟!D244)&gt;=1,病棟!D244,"")</f>
        <v/>
      </c>
      <c r="E246" s="422" t="str">
        <f>IF(COUNTA(病棟!E244)&gt;=1,病棟!E244,"")</f>
        <v/>
      </c>
      <c r="F246" s="422" t="str">
        <f>IF(COUNTA(病棟!F244)&gt;=1,病棟!F244,"")</f>
        <v/>
      </c>
      <c r="G246" s="497" t="str">
        <f>IF(COUNTA(病棟!G244)&gt;=1,病棟!G244,"")</f>
        <v/>
      </c>
      <c r="H246" s="425" t="str">
        <f>IF(COUNTA(病棟!H244)&gt;=1,病棟!H244,"")</f>
        <v/>
      </c>
      <c r="I246" s="426" t="str">
        <f>IF(COUNTA(病棟!I244)&gt;=1,病棟!I244,"")</f>
        <v/>
      </c>
      <c r="J246" s="485" t="str">
        <f>IF(COUNTA(病棟!J244)&gt;=1,病棟!J244,"")</f>
        <v/>
      </c>
      <c r="K246" s="423" t="str">
        <f>IF(COUNTA(病棟!L244)&gt;=1,病棟!L244,"")</f>
        <v/>
      </c>
      <c r="L246" s="430" t="str">
        <f>IF(K246&lt;基本!$D$9,"非常勤","常勤")</f>
        <v>常勤</v>
      </c>
      <c r="M246" s="433">
        <f>IF(L246="非常勤",K246/基本!$D$9,1)</f>
        <v>1</v>
      </c>
      <c r="N246" s="204" t="e">
        <f>IF(DAYS360(P246,メイン!$N$3)&lt;500,"新"," ")</f>
        <v>#VALUE!</v>
      </c>
      <c r="O246" s="293"/>
      <c r="P246" s="483" t="str">
        <f>IF(COUNTA(病棟!K244)&gt;=1,病棟!K244,"")</f>
        <v/>
      </c>
      <c r="R246" s="477">
        <f t="shared" si="65"/>
        <v>0</v>
      </c>
      <c r="S246" s="477">
        <f t="shared" si="66"/>
        <v>0</v>
      </c>
      <c r="T246" s="477">
        <f t="shared" si="67"/>
        <v>0</v>
      </c>
      <c r="U246" s="477">
        <f t="shared" si="68"/>
        <v>0</v>
      </c>
      <c r="V246" s="477">
        <f t="shared" si="69"/>
        <v>0</v>
      </c>
      <c r="W246" s="477">
        <f t="shared" si="70"/>
        <v>0</v>
      </c>
      <c r="X246" s="477">
        <f t="shared" si="71"/>
        <v>0</v>
      </c>
      <c r="Y246" s="477">
        <f t="shared" si="72"/>
        <v>0</v>
      </c>
      <c r="Z246" s="477">
        <f t="shared" si="73"/>
        <v>0</v>
      </c>
      <c r="AA246" s="477">
        <f t="shared" si="74"/>
        <v>0</v>
      </c>
      <c r="AB246" s="477">
        <f t="shared" si="75"/>
        <v>0</v>
      </c>
      <c r="AC246" s="477">
        <f t="shared" si="76"/>
        <v>0</v>
      </c>
      <c r="AD246" s="477">
        <f t="shared" si="77"/>
        <v>0</v>
      </c>
      <c r="AE246" s="477">
        <f t="shared" si="78"/>
        <v>0</v>
      </c>
      <c r="AF246" s="480">
        <f t="shared" si="79"/>
        <v>0</v>
      </c>
      <c r="AH246" s="469" t="str">
        <f t="shared" si="61"/>
        <v/>
      </c>
      <c r="AI246" s="469" t="str">
        <f t="shared" si="80"/>
        <v>助産師常勤</v>
      </c>
      <c r="AJ246" s="469">
        <f t="shared" si="62"/>
        <v>1</v>
      </c>
      <c r="AK246" s="469" t="str">
        <f t="shared" si="63"/>
        <v>助産師</v>
      </c>
      <c r="AL246" s="469" t="str">
        <f t="shared" si="64"/>
        <v>常勤</v>
      </c>
    </row>
    <row r="247" spans="1:38" ht="13.5" customHeight="1">
      <c r="A247" s="423" t="str">
        <f>IF(COUNTA(病棟!A245)&gt;=1,病棟!A245,"")</f>
        <v/>
      </c>
      <c r="B247" s="486" t="str">
        <f>IF(COUNTA(病棟!B245)&gt;=1,病棟!B245,"")</f>
        <v/>
      </c>
      <c r="C247" s="425" t="str">
        <f>IF(COUNTA(病棟!C245)&gt;=1,病棟!C245,"")</f>
        <v/>
      </c>
      <c r="D247" s="422" t="str">
        <f>IF(COUNTA(病棟!D245)&gt;=1,病棟!D245,"")</f>
        <v/>
      </c>
      <c r="E247" s="422" t="str">
        <f>IF(COUNTA(病棟!E245)&gt;=1,病棟!E245,"")</f>
        <v/>
      </c>
      <c r="F247" s="422" t="str">
        <f>IF(COUNTA(病棟!F245)&gt;=1,病棟!F245,"")</f>
        <v/>
      </c>
      <c r="G247" s="497" t="str">
        <f>IF(COUNTA(病棟!G245)&gt;=1,病棟!G245,"")</f>
        <v/>
      </c>
      <c r="H247" s="425" t="str">
        <f>IF(COUNTA(病棟!H245)&gt;=1,病棟!H245,"")</f>
        <v/>
      </c>
      <c r="I247" s="426" t="str">
        <f>IF(COUNTA(病棟!I245)&gt;=1,病棟!I245,"")</f>
        <v/>
      </c>
      <c r="J247" s="485" t="str">
        <f>IF(COUNTA(病棟!J245)&gt;=1,病棟!J245,"")</f>
        <v/>
      </c>
      <c r="K247" s="423" t="str">
        <f>IF(COUNTA(病棟!L245)&gt;=1,病棟!L245,"")</f>
        <v/>
      </c>
      <c r="L247" s="430" t="str">
        <f>IF(K247&lt;基本!$D$9,"非常勤","常勤")</f>
        <v>常勤</v>
      </c>
      <c r="M247" s="433">
        <f>IF(L247="非常勤",K247/基本!$D$9,1)</f>
        <v>1</v>
      </c>
      <c r="N247" s="204" t="e">
        <f>IF(DAYS360(P247,メイン!$N$3)&lt;500,"新"," ")</f>
        <v>#VALUE!</v>
      </c>
      <c r="O247" s="293"/>
      <c r="P247" s="483" t="str">
        <f>IF(COUNTA(病棟!K245)&gt;=1,病棟!K245,"")</f>
        <v/>
      </c>
      <c r="R247" s="477">
        <f t="shared" si="65"/>
        <v>0</v>
      </c>
      <c r="S247" s="477">
        <f t="shared" si="66"/>
        <v>0</v>
      </c>
      <c r="T247" s="477">
        <f t="shared" si="67"/>
        <v>0</v>
      </c>
      <c r="U247" s="477">
        <f t="shared" si="68"/>
        <v>0</v>
      </c>
      <c r="V247" s="477">
        <f t="shared" si="69"/>
        <v>0</v>
      </c>
      <c r="W247" s="477">
        <f t="shared" si="70"/>
        <v>0</v>
      </c>
      <c r="X247" s="477">
        <f t="shared" si="71"/>
        <v>0</v>
      </c>
      <c r="Y247" s="477">
        <f t="shared" si="72"/>
        <v>0</v>
      </c>
      <c r="Z247" s="477">
        <f t="shared" si="73"/>
        <v>0</v>
      </c>
      <c r="AA247" s="477">
        <f t="shared" si="74"/>
        <v>0</v>
      </c>
      <c r="AB247" s="477">
        <f t="shared" si="75"/>
        <v>0</v>
      </c>
      <c r="AC247" s="477">
        <f t="shared" si="76"/>
        <v>0</v>
      </c>
      <c r="AD247" s="477">
        <f t="shared" si="77"/>
        <v>0</v>
      </c>
      <c r="AE247" s="477">
        <f t="shared" si="78"/>
        <v>0</v>
      </c>
      <c r="AF247" s="480">
        <f t="shared" si="79"/>
        <v>0</v>
      </c>
      <c r="AH247" s="469" t="str">
        <f t="shared" si="61"/>
        <v/>
      </c>
      <c r="AI247" s="469" t="str">
        <f t="shared" si="80"/>
        <v>助産師常勤</v>
      </c>
      <c r="AJ247" s="469">
        <f t="shared" si="62"/>
        <v>1</v>
      </c>
      <c r="AK247" s="469" t="str">
        <f t="shared" si="63"/>
        <v>助産師</v>
      </c>
      <c r="AL247" s="469" t="str">
        <f t="shared" si="64"/>
        <v>常勤</v>
      </c>
    </row>
    <row r="248" spans="1:38" ht="13.5" customHeight="1">
      <c r="A248" s="423" t="str">
        <f>IF(COUNTA(病棟!A246)&gt;=1,病棟!A246,"")</f>
        <v/>
      </c>
      <c r="B248" s="486" t="str">
        <f>IF(COUNTA(病棟!B246)&gt;=1,病棟!B246,"")</f>
        <v/>
      </c>
      <c r="C248" s="425" t="str">
        <f>IF(COUNTA(病棟!C246)&gt;=1,病棟!C246,"")</f>
        <v/>
      </c>
      <c r="D248" s="422" t="str">
        <f>IF(COUNTA(病棟!D246)&gt;=1,病棟!D246,"")</f>
        <v/>
      </c>
      <c r="E248" s="422" t="str">
        <f>IF(COUNTA(病棟!E246)&gt;=1,病棟!E246,"")</f>
        <v/>
      </c>
      <c r="F248" s="422" t="str">
        <f>IF(COUNTA(病棟!F246)&gt;=1,病棟!F246,"")</f>
        <v/>
      </c>
      <c r="G248" s="497" t="str">
        <f>IF(COUNTA(病棟!G246)&gt;=1,病棟!G246,"")</f>
        <v/>
      </c>
      <c r="H248" s="425" t="str">
        <f>IF(COUNTA(病棟!H246)&gt;=1,病棟!H246,"")</f>
        <v/>
      </c>
      <c r="I248" s="426" t="str">
        <f>IF(COUNTA(病棟!I246)&gt;=1,病棟!I246,"")</f>
        <v/>
      </c>
      <c r="J248" s="485" t="str">
        <f>IF(COUNTA(病棟!J246)&gt;=1,病棟!J246,"")</f>
        <v/>
      </c>
      <c r="K248" s="423" t="str">
        <f>IF(COUNTA(病棟!L246)&gt;=1,病棟!L246,"")</f>
        <v/>
      </c>
      <c r="L248" s="430" t="str">
        <f>IF(K248&lt;基本!$D$9,"非常勤","常勤")</f>
        <v>常勤</v>
      </c>
      <c r="M248" s="433">
        <f>IF(L248="非常勤",K248/基本!$D$9,1)</f>
        <v>1</v>
      </c>
      <c r="N248" s="204" t="e">
        <f>IF(DAYS360(P248,メイン!$N$3)&lt;500,"新"," ")</f>
        <v>#VALUE!</v>
      </c>
      <c r="O248" s="293"/>
      <c r="P248" s="483" t="str">
        <f>IF(COUNTA(病棟!K246)&gt;=1,病棟!K246,"")</f>
        <v/>
      </c>
      <c r="R248" s="477">
        <f t="shared" si="65"/>
        <v>0</v>
      </c>
      <c r="S248" s="477">
        <f t="shared" si="66"/>
        <v>0</v>
      </c>
      <c r="T248" s="477">
        <f t="shared" si="67"/>
        <v>0</v>
      </c>
      <c r="U248" s="477">
        <f t="shared" si="68"/>
        <v>0</v>
      </c>
      <c r="V248" s="477">
        <f t="shared" si="69"/>
        <v>0</v>
      </c>
      <c r="W248" s="477">
        <f t="shared" si="70"/>
        <v>0</v>
      </c>
      <c r="X248" s="477">
        <f t="shared" si="71"/>
        <v>0</v>
      </c>
      <c r="Y248" s="477">
        <f t="shared" si="72"/>
        <v>0</v>
      </c>
      <c r="Z248" s="477">
        <f t="shared" si="73"/>
        <v>0</v>
      </c>
      <c r="AA248" s="477">
        <f t="shared" si="74"/>
        <v>0</v>
      </c>
      <c r="AB248" s="477">
        <f t="shared" si="75"/>
        <v>0</v>
      </c>
      <c r="AC248" s="477">
        <f t="shared" si="76"/>
        <v>0</v>
      </c>
      <c r="AD248" s="477">
        <f t="shared" si="77"/>
        <v>0</v>
      </c>
      <c r="AE248" s="477">
        <f t="shared" si="78"/>
        <v>0</v>
      </c>
      <c r="AF248" s="480">
        <f t="shared" si="79"/>
        <v>0</v>
      </c>
      <c r="AH248" s="469" t="str">
        <f t="shared" si="61"/>
        <v/>
      </c>
      <c r="AI248" s="469" t="str">
        <f t="shared" si="80"/>
        <v>助産師常勤</v>
      </c>
      <c r="AJ248" s="469">
        <f t="shared" si="62"/>
        <v>1</v>
      </c>
      <c r="AK248" s="469" t="str">
        <f t="shared" si="63"/>
        <v>助産師</v>
      </c>
      <c r="AL248" s="469" t="str">
        <f t="shared" si="64"/>
        <v>常勤</v>
      </c>
    </row>
    <row r="249" spans="1:38" ht="13.5" customHeight="1">
      <c r="A249" s="423" t="str">
        <f>IF(COUNTA(病棟!A247)&gt;=1,病棟!A247,"")</f>
        <v/>
      </c>
      <c r="B249" s="486" t="str">
        <f>IF(COUNTA(病棟!B247)&gt;=1,病棟!B247,"")</f>
        <v/>
      </c>
      <c r="C249" s="425" t="str">
        <f>IF(COUNTA(病棟!C247)&gt;=1,病棟!C247,"")</f>
        <v/>
      </c>
      <c r="D249" s="422" t="str">
        <f>IF(COUNTA(病棟!D247)&gt;=1,病棟!D247,"")</f>
        <v/>
      </c>
      <c r="E249" s="422" t="str">
        <f>IF(COUNTA(病棟!E247)&gt;=1,病棟!E247,"")</f>
        <v/>
      </c>
      <c r="F249" s="422" t="str">
        <f>IF(COUNTA(病棟!F247)&gt;=1,病棟!F247,"")</f>
        <v/>
      </c>
      <c r="G249" s="497" t="str">
        <f>IF(COUNTA(病棟!G247)&gt;=1,病棟!G247,"")</f>
        <v/>
      </c>
      <c r="H249" s="425" t="str">
        <f>IF(COUNTA(病棟!H247)&gt;=1,病棟!H247,"")</f>
        <v/>
      </c>
      <c r="I249" s="426" t="str">
        <f>IF(COUNTA(病棟!I247)&gt;=1,病棟!I247,"")</f>
        <v/>
      </c>
      <c r="J249" s="485" t="str">
        <f>IF(COUNTA(病棟!J247)&gt;=1,病棟!J247,"")</f>
        <v/>
      </c>
      <c r="K249" s="423" t="str">
        <f>IF(COUNTA(病棟!L247)&gt;=1,病棟!L247,"")</f>
        <v/>
      </c>
      <c r="L249" s="430" t="str">
        <f>IF(K249&lt;基本!$D$9,"非常勤","常勤")</f>
        <v>常勤</v>
      </c>
      <c r="M249" s="433">
        <f>IF(L249="非常勤",K249/基本!$D$9,1)</f>
        <v>1</v>
      </c>
      <c r="N249" s="204" t="e">
        <f>IF(DAYS360(P249,メイン!$N$3)&lt;500,"新"," ")</f>
        <v>#VALUE!</v>
      </c>
      <c r="O249" s="293"/>
      <c r="P249" s="483" t="str">
        <f>IF(COUNTA(病棟!K247)&gt;=1,病棟!K247,"")</f>
        <v/>
      </c>
      <c r="R249" s="477">
        <f t="shared" si="65"/>
        <v>0</v>
      </c>
      <c r="S249" s="477">
        <f t="shared" si="66"/>
        <v>0</v>
      </c>
      <c r="T249" s="477">
        <f t="shared" si="67"/>
        <v>0</v>
      </c>
      <c r="U249" s="477">
        <f t="shared" si="68"/>
        <v>0</v>
      </c>
      <c r="V249" s="477">
        <f t="shared" si="69"/>
        <v>0</v>
      </c>
      <c r="W249" s="477">
        <f t="shared" si="70"/>
        <v>0</v>
      </c>
      <c r="X249" s="477">
        <f t="shared" si="71"/>
        <v>0</v>
      </c>
      <c r="Y249" s="477">
        <f t="shared" si="72"/>
        <v>0</v>
      </c>
      <c r="Z249" s="477">
        <f t="shared" si="73"/>
        <v>0</v>
      </c>
      <c r="AA249" s="477">
        <f t="shared" si="74"/>
        <v>0</v>
      </c>
      <c r="AB249" s="477">
        <f t="shared" si="75"/>
        <v>0</v>
      </c>
      <c r="AC249" s="477">
        <f t="shared" si="76"/>
        <v>0</v>
      </c>
      <c r="AD249" s="477">
        <f t="shared" si="77"/>
        <v>0</v>
      </c>
      <c r="AE249" s="477">
        <f t="shared" si="78"/>
        <v>0</v>
      </c>
      <c r="AF249" s="480">
        <f t="shared" si="79"/>
        <v>0</v>
      </c>
      <c r="AH249" s="469" t="str">
        <f t="shared" si="61"/>
        <v/>
      </c>
      <c r="AI249" s="469" t="str">
        <f t="shared" si="80"/>
        <v>助産師常勤</v>
      </c>
      <c r="AJ249" s="469">
        <f t="shared" si="62"/>
        <v>1</v>
      </c>
      <c r="AK249" s="469" t="str">
        <f t="shared" si="63"/>
        <v>助産師</v>
      </c>
      <c r="AL249" s="469" t="str">
        <f t="shared" si="64"/>
        <v>常勤</v>
      </c>
    </row>
    <row r="250" spans="1:38" ht="13.5" customHeight="1">
      <c r="A250" s="423" t="str">
        <f>IF(COUNTA(病棟!A248)&gt;=1,病棟!A248,"")</f>
        <v/>
      </c>
      <c r="B250" s="486" t="str">
        <f>IF(COUNTA(病棟!B248)&gt;=1,病棟!B248,"")</f>
        <v/>
      </c>
      <c r="C250" s="425" t="str">
        <f>IF(COUNTA(病棟!C248)&gt;=1,病棟!C248,"")</f>
        <v/>
      </c>
      <c r="D250" s="422" t="str">
        <f>IF(COUNTA(病棟!D248)&gt;=1,病棟!D248,"")</f>
        <v/>
      </c>
      <c r="E250" s="422" t="str">
        <f>IF(COUNTA(病棟!E248)&gt;=1,病棟!E248,"")</f>
        <v/>
      </c>
      <c r="F250" s="422" t="str">
        <f>IF(COUNTA(病棟!F248)&gt;=1,病棟!F248,"")</f>
        <v/>
      </c>
      <c r="G250" s="497" t="str">
        <f>IF(COUNTA(病棟!G248)&gt;=1,病棟!G248,"")</f>
        <v/>
      </c>
      <c r="H250" s="425" t="str">
        <f>IF(COUNTA(病棟!H248)&gt;=1,病棟!H248,"")</f>
        <v/>
      </c>
      <c r="I250" s="426" t="str">
        <f>IF(COUNTA(病棟!I248)&gt;=1,病棟!I248,"")</f>
        <v/>
      </c>
      <c r="J250" s="485" t="str">
        <f>IF(COUNTA(病棟!J248)&gt;=1,病棟!J248,"")</f>
        <v/>
      </c>
      <c r="K250" s="423" t="str">
        <f>IF(COUNTA(病棟!L248)&gt;=1,病棟!L248,"")</f>
        <v/>
      </c>
      <c r="L250" s="430" t="str">
        <f>IF(K250&lt;基本!$D$9,"非常勤","常勤")</f>
        <v>常勤</v>
      </c>
      <c r="M250" s="433">
        <f>IF(L250="非常勤",K250/基本!$D$9,1)</f>
        <v>1</v>
      </c>
      <c r="N250" s="204" t="e">
        <f>IF(DAYS360(P250,メイン!$N$3)&lt;500,"新"," ")</f>
        <v>#VALUE!</v>
      </c>
      <c r="O250" s="293"/>
      <c r="P250" s="483" t="str">
        <f>IF(COUNTA(病棟!K248)&gt;=1,病棟!K248,"")</f>
        <v/>
      </c>
      <c r="R250" s="477">
        <f t="shared" si="65"/>
        <v>0</v>
      </c>
      <c r="S250" s="477">
        <f t="shared" si="66"/>
        <v>0</v>
      </c>
      <c r="T250" s="477">
        <f t="shared" si="67"/>
        <v>0</v>
      </c>
      <c r="U250" s="477">
        <f t="shared" si="68"/>
        <v>0</v>
      </c>
      <c r="V250" s="477">
        <f t="shared" si="69"/>
        <v>0</v>
      </c>
      <c r="W250" s="477">
        <f t="shared" si="70"/>
        <v>0</v>
      </c>
      <c r="X250" s="477">
        <f t="shared" si="71"/>
        <v>0</v>
      </c>
      <c r="Y250" s="477">
        <f t="shared" si="72"/>
        <v>0</v>
      </c>
      <c r="Z250" s="477">
        <f t="shared" si="73"/>
        <v>0</v>
      </c>
      <c r="AA250" s="477">
        <f t="shared" si="74"/>
        <v>0</v>
      </c>
      <c r="AB250" s="477">
        <f t="shared" si="75"/>
        <v>0</v>
      </c>
      <c r="AC250" s="477">
        <f t="shared" si="76"/>
        <v>0</v>
      </c>
      <c r="AD250" s="477">
        <f t="shared" si="77"/>
        <v>0</v>
      </c>
      <c r="AE250" s="477">
        <f t="shared" si="78"/>
        <v>0</v>
      </c>
      <c r="AF250" s="480">
        <f t="shared" si="79"/>
        <v>0</v>
      </c>
      <c r="AH250" s="469" t="str">
        <f t="shared" si="61"/>
        <v/>
      </c>
      <c r="AI250" s="469" t="str">
        <f t="shared" si="80"/>
        <v>助産師常勤</v>
      </c>
      <c r="AJ250" s="469">
        <f t="shared" si="62"/>
        <v>1</v>
      </c>
      <c r="AK250" s="469" t="str">
        <f t="shared" si="63"/>
        <v>助産師</v>
      </c>
      <c r="AL250" s="469" t="str">
        <f t="shared" si="64"/>
        <v>常勤</v>
      </c>
    </row>
    <row r="251" spans="1:38" ht="13.5" customHeight="1">
      <c r="A251" s="423" t="str">
        <f>IF(COUNTA(病棟!A249)&gt;=1,病棟!A249,"")</f>
        <v/>
      </c>
      <c r="B251" s="486" t="str">
        <f>IF(COUNTA(病棟!B249)&gt;=1,病棟!B249,"")</f>
        <v/>
      </c>
      <c r="C251" s="425" t="str">
        <f>IF(COUNTA(病棟!C249)&gt;=1,病棟!C249,"")</f>
        <v/>
      </c>
      <c r="D251" s="422" t="str">
        <f>IF(COUNTA(病棟!D249)&gt;=1,病棟!D249,"")</f>
        <v/>
      </c>
      <c r="E251" s="422" t="str">
        <f>IF(COUNTA(病棟!E249)&gt;=1,病棟!E249,"")</f>
        <v/>
      </c>
      <c r="F251" s="422" t="str">
        <f>IF(COUNTA(病棟!F249)&gt;=1,病棟!F249,"")</f>
        <v/>
      </c>
      <c r="G251" s="497" t="str">
        <f>IF(COUNTA(病棟!G249)&gt;=1,病棟!G249,"")</f>
        <v/>
      </c>
      <c r="H251" s="425" t="str">
        <f>IF(COUNTA(病棟!H249)&gt;=1,病棟!H249,"")</f>
        <v/>
      </c>
      <c r="I251" s="426" t="str">
        <f>IF(COUNTA(病棟!I249)&gt;=1,病棟!I249,"")</f>
        <v/>
      </c>
      <c r="J251" s="485" t="str">
        <f>IF(COUNTA(病棟!J249)&gt;=1,病棟!J249,"")</f>
        <v/>
      </c>
      <c r="K251" s="423" t="str">
        <f>IF(COUNTA(病棟!L249)&gt;=1,病棟!L249,"")</f>
        <v/>
      </c>
      <c r="L251" s="430" t="str">
        <f>IF(K251&lt;基本!$D$9,"非常勤","常勤")</f>
        <v>常勤</v>
      </c>
      <c r="M251" s="433">
        <f>IF(L251="非常勤",K251/基本!$D$9,1)</f>
        <v>1</v>
      </c>
      <c r="N251" s="204" t="e">
        <f>IF(DAYS360(P251,メイン!$N$3)&lt;500,"新"," ")</f>
        <v>#VALUE!</v>
      </c>
      <c r="O251" s="293"/>
      <c r="P251" s="483" t="str">
        <f>IF(COUNTA(病棟!K249)&gt;=1,病棟!K249,"")</f>
        <v/>
      </c>
      <c r="R251" s="477">
        <f t="shared" si="65"/>
        <v>0</v>
      </c>
      <c r="S251" s="477">
        <f t="shared" si="66"/>
        <v>0</v>
      </c>
      <c r="T251" s="477">
        <f t="shared" si="67"/>
        <v>0</v>
      </c>
      <c r="U251" s="477">
        <f t="shared" si="68"/>
        <v>0</v>
      </c>
      <c r="V251" s="477">
        <f t="shared" si="69"/>
        <v>0</v>
      </c>
      <c r="W251" s="477">
        <f t="shared" si="70"/>
        <v>0</v>
      </c>
      <c r="X251" s="477">
        <f t="shared" si="71"/>
        <v>0</v>
      </c>
      <c r="Y251" s="477">
        <f t="shared" si="72"/>
        <v>0</v>
      </c>
      <c r="Z251" s="477">
        <f t="shared" si="73"/>
        <v>0</v>
      </c>
      <c r="AA251" s="477">
        <f t="shared" si="74"/>
        <v>0</v>
      </c>
      <c r="AB251" s="477">
        <f t="shared" si="75"/>
        <v>0</v>
      </c>
      <c r="AC251" s="477">
        <f t="shared" si="76"/>
        <v>0</v>
      </c>
      <c r="AD251" s="477">
        <f t="shared" si="77"/>
        <v>0</v>
      </c>
      <c r="AE251" s="477">
        <f t="shared" si="78"/>
        <v>0</v>
      </c>
      <c r="AF251" s="480">
        <f t="shared" si="79"/>
        <v>0</v>
      </c>
      <c r="AH251" s="469" t="str">
        <f t="shared" si="61"/>
        <v/>
      </c>
      <c r="AI251" s="469" t="str">
        <f t="shared" si="80"/>
        <v>助産師常勤</v>
      </c>
      <c r="AJ251" s="469">
        <f t="shared" si="62"/>
        <v>1</v>
      </c>
      <c r="AK251" s="469" t="str">
        <f t="shared" si="63"/>
        <v>助産師</v>
      </c>
      <c r="AL251" s="469" t="str">
        <f t="shared" si="64"/>
        <v>常勤</v>
      </c>
    </row>
    <row r="252" spans="1:38" ht="13.5" customHeight="1">
      <c r="A252" s="423" t="str">
        <f>IF(COUNTA(病棟!A250)&gt;=1,病棟!A250,"")</f>
        <v/>
      </c>
      <c r="B252" s="486" t="str">
        <f>IF(COUNTA(病棟!B250)&gt;=1,病棟!B250,"")</f>
        <v/>
      </c>
      <c r="C252" s="425" t="str">
        <f>IF(COUNTA(病棟!C250)&gt;=1,病棟!C250,"")</f>
        <v/>
      </c>
      <c r="D252" s="422" t="str">
        <f>IF(COUNTA(病棟!D250)&gt;=1,病棟!D250,"")</f>
        <v/>
      </c>
      <c r="E252" s="422" t="str">
        <f>IF(COUNTA(病棟!E250)&gt;=1,病棟!E250,"")</f>
        <v/>
      </c>
      <c r="F252" s="422" t="str">
        <f>IF(COUNTA(病棟!F250)&gt;=1,病棟!F250,"")</f>
        <v/>
      </c>
      <c r="G252" s="497" t="str">
        <f>IF(COUNTA(病棟!G250)&gt;=1,病棟!G250,"")</f>
        <v/>
      </c>
      <c r="H252" s="425" t="str">
        <f>IF(COUNTA(病棟!H250)&gt;=1,病棟!H250,"")</f>
        <v/>
      </c>
      <c r="I252" s="426" t="str">
        <f>IF(COUNTA(病棟!I250)&gt;=1,病棟!I250,"")</f>
        <v/>
      </c>
      <c r="J252" s="485" t="str">
        <f>IF(COUNTA(病棟!J250)&gt;=1,病棟!J250,"")</f>
        <v/>
      </c>
      <c r="K252" s="423" t="str">
        <f>IF(COUNTA(病棟!L250)&gt;=1,病棟!L250,"")</f>
        <v/>
      </c>
      <c r="L252" s="430" t="str">
        <f>IF(K252&lt;基本!$D$9,"非常勤","常勤")</f>
        <v>常勤</v>
      </c>
      <c r="M252" s="433">
        <f>IF(L252="非常勤",K252/基本!$D$9,1)</f>
        <v>1</v>
      </c>
      <c r="N252" s="204" t="e">
        <f>IF(DAYS360(P252,メイン!$N$3)&lt;500,"新"," ")</f>
        <v>#VALUE!</v>
      </c>
      <c r="O252" s="293"/>
      <c r="P252" s="483" t="str">
        <f>IF(COUNTA(病棟!K250)&gt;=1,病棟!K250,"")</f>
        <v/>
      </c>
      <c r="R252" s="477">
        <f t="shared" si="65"/>
        <v>0</v>
      </c>
      <c r="S252" s="477">
        <f t="shared" si="66"/>
        <v>0</v>
      </c>
      <c r="T252" s="477">
        <f t="shared" si="67"/>
        <v>0</v>
      </c>
      <c r="U252" s="477">
        <f t="shared" si="68"/>
        <v>0</v>
      </c>
      <c r="V252" s="477">
        <f t="shared" si="69"/>
        <v>0</v>
      </c>
      <c r="W252" s="477">
        <f t="shared" si="70"/>
        <v>0</v>
      </c>
      <c r="X252" s="477">
        <f t="shared" si="71"/>
        <v>0</v>
      </c>
      <c r="Y252" s="477">
        <f t="shared" si="72"/>
        <v>0</v>
      </c>
      <c r="Z252" s="477">
        <f t="shared" si="73"/>
        <v>0</v>
      </c>
      <c r="AA252" s="477">
        <f t="shared" si="74"/>
        <v>0</v>
      </c>
      <c r="AB252" s="477">
        <f t="shared" si="75"/>
        <v>0</v>
      </c>
      <c r="AC252" s="477">
        <f t="shared" si="76"/>
        <v>0</v>
      </c>
      <c r="AD252" s="477">
        <f t="shared" si="77"/>
        <v>0</v>
      </c>
      <c r="AE252" s="477">
        <f t="shared" si="78"/>
        <v>0</v>
      </c>
      <c r="AF252" s="480">
        <f t="shared" si="79"/>
        <v>0</v>
      </c>
      <c r="AH252" s="469" t="str">
        <f t="shared" si="61"/>
        <v/>
      </c>
      <c r="AI252" s="469" t="str">
        <f t="shared" si="80"/>
        <v>助産師常勤</v>
      </c>
      <c r="AJ252" s="469">
        <f t="shared" si="62"/>
        <v>1</v>
      </c>
      <c r="AK252" s="469" t="str">
        <f t="shared" si="63"/>
        <v>助産師</v>
      </c>
      <c r="AL252" s="469" t="str">
        <f t="shared" si="64"/>
        <v>常勤</v>
      </c>
    </row>
    <row r="253" spans="1:38" ht="13.5" customHeight="1">
      <c r="A253" s="423" t="str">
        <f>IF(COUNTA(病棟!A251)&gt;=1,病棟!A251,"")</f>
        <v/>
      </c>
      <c r="B253" s="486" t="str">
        <f>IF(COUNTA(病棟!B251)&gt;=1,病棟!B251,"")</f>
        <v/>
      </c>
      <c r="C253" s="425" t="str">
        <f>IF(COUNTA(病棟!C251)&gt;=1,病棟!C251,"")</f>
        <v/>
      </c>
      <c r="D253" s="422" t="str">
        <f>IF(COUNTA(病棟!D251)&gt;=1,病棟!D251,"")</f>
        <v/>
      </c>
      <c r="E253" s="422" t="str">
        <f>IF(COUNTA(病棟!E251)&gt;=1,病棟!E251,"")</f>
        <v/>
      </c>
      <c r="F253" s="422" t="str">
        <f>IF(COUNTA(病棟!F251)&gt;=1,病棟!F251,"")</f>
        <v/>
      </c>
      <c r="G253" s="497" t="str">
        <f>IF(COUNTA(病棟!G251)&gt;=1,病棟!G251,"")</f>
        <v/>
      </c>
      <c r="H253" s="425" t="str">
        <f>IF(COUNTA(病棟!H251)&gt;=1,病棟!H251,"")</f>
        <v/>
      </c>
      <c r="I253" s="426" t="str">
        <f>IF(COUNTA(病棟!I251)&gt;=1,病棟!I251,"")</f>
        <v/>
      </c>
      <c r="J253" s="485" t="str">
        <f>IF(COUNTA(病棟!J251)&gt;=1,病棟!J251,"")</f>
        <v/>
      </c>
      <c r="K253" s="423" t="str">
        <f>IF(COUNTA(病棟!L251)&gt;=1,病棟!L251,"")</f>
        <v/>
      </c>
      <c r="L253" s="430" t="str">
        <f>IF(K253&lt;基本!$D$9,"非常勤","常勤")</f>
        <v>常勤</v>
      </c>
      <c r="M253" s="433">
        <f>IF(L253="非常勤",K253/基本!$D$9,1)</f>
        <v>1</v>
      </c>
      <c r="N253" s="204" t="e">
        <f>IF(DAYS360(P253,メイン!$N$3)&lt;500,"新"," ")</f>
        <v>#VALUE!</v>
      </c>
      <c r="O253" s="293"/>
      <c r="P253" s="483" t="str">
        <f>IF(COUNTA(病棟!K251)&gt;=1,病棟!K251,"")</f>
        <v/>
      </c>
      <c r="R253" s="477">
        <f t="shared" si="65"/>
        <v>0</v>
      </c>
      <c r="S253" s="477">
        <f t="shared" si="66"/>
        <v>0</v>
      </c>
      <c r="T253" s="477">
        <f t="shared" si="67"/>
        <v>0</v>
      </c>
      <c r="U253" s="477">
        <f t="shared" si="68"/>
        <v>0</v>
      </c>
      <c r="V253" s="477">
        <f t="shared" si="69"/>
        <v>0</v>
      </c>
      <c r="W253" s="477">
        <f t="shared" si="70"/>
        <v>0</v>
      </c>
      <c r="X253" s="477">
        <f t="shared" si="71"/>
        <v>0</v>
      </c>
      <c r="Y253" s="477">
        <f t="shared" si="72"/>
        <v>0</v>
      </c>
      <c r="Z253" s="477">
        <f t="shared" si="73"/>
        <v>0</v>
      </c>
      <c r="AA253" s="477">
        <f t="shared" si="74"/>
        <v>0</v>
      </c>
      <c r="AB253" s="477">
        <f t="shared" si="75"/>
        <v>0</v>
      </c>
      <c r="AC253" s="477">
        <f t="shared" si="76"/>
        <v>0</v>
      </c>
      <c r="AD253" s="477">
        <f t="shared" si="77"/>
        <v>0</v>
      </c>
      <c r="AE253" s="477">
        <f t="shared" si="78"/>
        <v>0</v>
      </c>
      <c r="AF253" s="480">
        <f t="shared" si="79"/>
        <v>0</v>
      </c>
      <c r="AH253" s="469" t="str">
        <f t="shared" si="61"/>
        <v/>
      </c>
      <c r="AI253" s="469" t="str">
        <f t="shared" si="80"/>
        <v>助産師常勤</v>
      </c>
      <c r="AJ253" s="469">
        <f t="shared" si="62"/>
        <v>1</v>
      </c>
      <c r="AK253" s="469" t="str">
        <f t="shared" si="63"/>
        <v>助産師</v>
      </c>
      <c r="AL253" s="469" t="str">
        <f t="shared" si="64"/>
        <v>常勤</v>
      </c>
    </row>
    <row r="254" spans="1:38" ht="13.5" customHeight="1">
      <c r="A254" s="423" t="str">
        <f>IF(COUNTA(病棟!A252)&gt;=1,病棟!A252,"")</f>
        <v/>
      </c>
      <c r="B254" s="486" t="str">
        <f>IF(COUNTA(病棟!B252)&gt;=1,病棟!B252,"")</f>
        <v/>
      </c>
      <c r="C254" s="425" t="str">
        <f>IF(COUNTA(病棟!C252)&gt;=1,病棟!C252,"")</f>
        <v/>
      </c>
      <c r="D254" s="422" t="str">
        <f>IF(COUNTA(病棟!D252)&gt;=1,病棟!D252,"")</f>
        <v/>
      </c>
      <c r="E254" s="422" t="str">
        <f>IF(COUNTA(病棟!E252)&gt;=1,病棟!E252,"")</f>
        <v/>
      </c>
      <c r="F254" s="422" t="str">
        <f>IF(COUNTA(病棟!F252)&gt;=1,病棟!F252,"")</f>
        <v/>
      </c>
      <c r="G254" s="497" t="str">
        <f>IF(COUNTA(病棟!G252)&gt;=1,病棟!G252,"")</f>
        <v/>
      </c>
      <c r="H254" s="425" t="str">
        <f>IF(COUNTA(病棟!H252)&gt;=1,病棟!H252,"")</f>
        <v/>
      </c>
      <c r="I254" s="426" t="str">
        <f>IF(COUNTA(病棟!I252)&gt;=1,病棟!I252,"")</f>
        <v/>
      </c>
      <c r="J254" s="485" t="str">
        <f>IF(COUNTA(病棟!J252)&gt;=1,病棟!J252,"")</f>
        <v/>
      </c>
      <c r="K254" s="423" t="str">
        <f>IF(COUNTA(病棟!L252)&gt;=1,病棟!L252,"")</f>
        <v/>
      </c>
      <c r="L254" s="430" t="str">
        <f>IF(K254&lt;基本!$D$9,"非常勤","常勤")</f>
        <v>常勤</v>
      </c>
      <c r="M254" s="433">
        <f>IF(L254="非常勤",K254/基本!$D$9,1)</f>
        <v>1</v>
      </c>
      <c r="N254" s="204" t="e">
        <f>IF(DAYS360(P254,メイン!$N$3)&lt;500,"新"," ")</f>
        <v>#VALUE!</v>
      </c>
      <c r="O254" s="293"/>
      <c r="P254" s="483" t="str">
        <f>IF(COUNTA(病棟!K252)&gt;=1,病棟!K252,"")</f>
        <v/>
      </c>
      <c r="R254" s="477">
        <f t="shared" si="65"/>
        <v>0</v>
      </c>
      <c r="S254" s="477">
        <f t="shared" si="66"/>
        <v>0</v>
      </c>
      <c r="T254" s="477">
        <f t="shared" si="67"/>
        <v>0</v>
      </c>
      <c r="U254" s="477">
        <f t="shared" si="68"/>
        <v>0</v>
      </c>
      <c r="V254" s="477">
        <f t="shared" si="69"/>
        <v>0</v>
      </c>
      <c r="W254" s="477">
        <f t="shared" si="70"/>
        <v>0</v>
      </c>
      <c r="X254" s="477">
        <f t="shared" si="71"/>
        <v>0</v>
      </c>
      <c r="Y254" s="477">
        <f t="shared" si="72"/>
        <v>0</v>
      </c>
      <c r="Z254" s="477">
        <f t="shared" si="73"/>
        <v>0</v>
      </c>
      <c r="AA254" s="477">
        <f t="shared" si="74"/>
        <v>0</v>
      </c>
      <c r="AB254" s="477">
        <f t="shared" si="75"/>
        <v>0</v>
      </c>
      <c r="AC254" s="477">
        <f t="shared" si="76"/>
        <v>0</v>
      </c>
      <c r="AD254" s="477">
        <f t="shared" si="77"/>
        <v>0</v>
      </c>
      <c r="AE254" s="477">
        <f t="shared" si="78"/>
        <v>0</v>
      </c>
      <c r="AF254" s="480">
        <f t="shared" si="79"/>
        <v>0</v>
      </c>
      <c r="AH254" s="469" t="str">
        <f t="shared" si="61"/>
        <v/>
      </c>
      <c r="AI254" s="469" t="str">
        <f t="shared" si="80"/>
        <v>助産師常勤</v>
      </c>
      <c r="AJ254" s="469">
        <f t="shared" si="62"/>
        <v>1</v>
      </c>
      <c r="AK254" s="469" t="str">
        <f t="shared" si="63"/>
        <v>助産師</v>
      </c>
      <c r="AL254" s="469" t="str">
        <f t="shared" si="64"/>
        <v>常勤</v>
      </c>
    </row>
    <row r="255" spans="1:38" ht="13.5" customHeight="1">
      <c r="A255" s="423" t="str">
        <f>IF(COUNTA(病棟!A253)&gt;=1,病棟!A253,"")</f>
        <v/>
      </c>
      <c r="B255" s="486" t="str">
        <f>IF(COUNTA(病棟!B253)&gt;=1,病棟!B253,"")</f>
        <v/>
      </c>
      <c r="C255" s="425" t="str">
        <f>IF(COUNTA(病棟!C253)&gt;=1,病棟!C253,"")</f>
        <v/>
      </c>
      <c r="D255" s="422" t="str">
        <f>IF(COUNTA(病棟!D253)&gt;=1,病棟!D253,"")</f>
        <v/>
      </c>
      <c r="E255" s="422" t="str">
        <f>IF(COUNTA(病棟!E253)&gt;=1,病棟!E253,"")</f>
        <v/>
      </c>
      <c r="F255" s="422" t="str">
        <f>IF(COUNTA(病棟!F253)&gt;=1,病棟!F253,"")</f>
        <v/>
      </c>
      <c r="G255" s="497" t="str">
        <f>IF(COUNTA(病棟!G253)&gt;=1,病棟!G253,"")</f>
        <v/>
      </c>
      <c r="H255" s="425" t="str">
        <f>IF(COUNTA(病棟!H253)&gt;=1,病棟!H253,"")</f>
        <v/>
      </c>
      <c r="I255" s="426" t="str">
        <f>IF(COUNTA(病棟!I253)&gt;=1,病棟!I253,"")</f>
        <v/>
      </c>
      <c r="J255" s="485" t="str">
        <f>IF(COUNTA(病棟!J253)&gt;=1,病棟!J253,"")</f>
        <v/>
      </c>
      <c r="K255" s="423" t="str">
        <f>IF(COUNTA(病棟!L253)&gt;=1,病棟!L253,"")</f>
        <v/>
      </c>
      <c r="L255" s="430" t="str">
        <f>IF(K255&lt;基本!$D$9,"非常勤","常勤")</f>
        <v>常勤</v>
      </c>
      <c r="M255" s="433">
        <f>IF(L255="非常勤",K255/基本!$D$9,1)</f>
        <v>1</v>
      </c>
      <c r="N255" s="204" t="e">
        <f>IF(DAYS360(P255,メイン!$N$3)&lt;500,"新"," ")</f>
        <v>#VALUE!</v>
      </c>
      <c r="O255" s="293"/>
      <c r="P255" s="483" t="str">
        <f>IF(COUNTA(病棟!K253)&gt;=1,病棟!K253,"")</f>
        <v/>
      </c>
      <c r="R255" s="477">
        <f t="shared" si="65"/>
        <v>0</v>
      </c>
      <c r="S255" s="477">
        <f t="shared" si="66"/>
        <v>0</v>
      </c>
      <c r="T255" s="477">
        <f t="shared" si="67"/>
        <v>0</v>
      </c>
      <c r="U255" s="477">
        <f t="shared" si="68"/>
        <v>0</v>
      </c>
      <c r="V255" s="477">
        <f t="shared" si="69"/>
        <v>0</v>
      </c>
      <c r="W255" s="477">
        <f t="shared" si="70"/>
        <v>0</v>
      </c>
      <c r="X255" s="477">
        <f t="shared" si="71"/>
        <v>0</v>
      </c>
      <c r="Y255" s="477">
        <f t="shared" si="72"/>
        <v>0</v>
      </c>
      <c r="Z255" s="477">
        <f t="shared" si="73"/>
        <v>0</v>
      </c>
      <c r="AA255" s="477">
        <f t="shared" si="74"/>
        <v>0</v>
      </c>
      <c r="AB255" s="477">
        <f t="shared" si="75"/>
        <v>0</v>
      </c>
      <c r="AC255" s="477">
        <f t="shared" si="76"/>
        <v>0</v>
      </c>
      <c r="AD255" s="477">
        <f t="shared" si="77"/>
        <v>0</v>
      </c>
      <c r="AE255" s="477">
        <f t="shared" si="78"/>
        <v>0</v>
      </c>
      <c r="AF255" s="480">
        <f t="shared" si="79"/>
        <v>0</v>
      </c>
      <c r="AH255" s="469" t="str">
        <f t="shared" si="61"/>
        <v/>
      </c>
      <c r="AI255" s="469" t="str">
        <f t="shared" si="80"/>
        <v>助産師常勤</v>
      </c>
      <c r="AJ255" s="469">
        <f t="shared" si="62"/>
        <v>1</v>
      </c>
      <c r="AK255" s="469" t="str">
        <f t="shared" si="63"/>
        <v>助産師</v>
      </c>
      <c r="AL255" s="469" t="str">
        <f t="shared" si="64"/>
        <v>常勤</v>
      </c>
    </row>
    <row r="256" spans="1:38" ht="13.5" customHeight="1">
      <c r="A256" s="423" t="str">
        <f>IF(COUNTA(病棟!A254)&gt;=1,病棟!A254,"")</f>
        <v/>
      </c>
      <c r="B256" s="486" t="str">
        <f>IF(COUNTA(病棟!B254)&gt;=1,病棟!B254,"")</f>
        <v/>
      </c>
      <c r="C256" s="425" t="str">
        <f>IF(COUNTA(病棟!C254)&gt;=1,病棟!C254,"")</f>
        <v/>
      </c>
      <c r="D256" s="422" t="str">
        <f>IF(COUNTA(病棟!D254)&gt;=1,病棟!D254,"")</f>
        <v/>
      </c>
      <c r="E256" s="422" t="str">
        <f>IF(COUNTA(病棟!E254)&gt;=1,病棟!E254,"")</f>
        <v/>
      </c>
      <c r="F256" s="422" t="str">
        <f>IF(COUNTA(病棟!F254)&gt;=1,病棟!F254,"")</f>
        <v/>
      </c>
      <c r="G256" s="497" t="str">
        <f>IF(COUNTA(病棟!G254)&gt;=1,病棟!G254,"")</f>
        <v/>
      </c>
      <c r="H256" s="425" t="str">
        <f>IF(COUNTA(病棟!H254)&gt;=1,病棟!H254,"")</f>
        <v/>
      </c>
      <c r="I256" s="426" t="str">
        <f>IF(COUNTA(病棟!I254)&gt;=1,病棟!I254,"")</f>
        <v/>
      </c>
      <c r="J256" s="485" t="str">
        <f>IF(COUNTA(病棟!J254)&gt;=1,病棟!J254,"")</f>
        <v/>
      </c>
      <c r="K256" s="423" t="str">
        <f>IF(COUNTA(病棟!L254)&gt;=1,病棟!L254,"")</f>
        <v/>
      </c>
      <c r="L256" s="430" t="str">
        <f>IF(K256&lt;基本!$D$9,"非常勤","常勤")</f>
        <v>常勤</v>
      </c>
      <c r="M256" s="433">
        <f>IF(L256="非常勤",K256/基本!$D$9,1)</f>
        <v>1</v>
      </c>
      <c r="N256" s="204" t="e">
        <f>IF(DAYS360(P256,メイン!$N$3)&lt;500,"新"," ")</f>
        <v>#VALUE!</v>
      </c>
      <c r="O256" s="293"/>
      <c r="P256" s="483" t="str">
        <f>IF(COUNTA(病棟!K254)&gt;=1,病棟!K254,"")</f>
        <v/>
      </c>
      <c r="R256" s="477">
        <f t="shared" si="65"/>
        <v>0</v>
      </c>
      <c r="S256" s="477">
        <f t="shared" si="66"/>
        <v>0</v>
      </c>
      <c r="T256" s="477">
        <f t="shared" si="67"/>
        <v>0</v>
      </c>
      <c r="U256" s="477">
        <f t="shared" si="68"/>
        <v>0</v>
      </c>
      <c r="V256" s="477">
        <f t="shared" si="69"/>
        <v>0</v>
      </c>
      <c r="W256" s="477">
        <f t="shared" si="70"/>
        <v>0</v>
      </c>
      <c r="X256" s="477">
        <f t="shared" si="71"/>
        <v>0</v>
      </c>
      <c r="Y256" s="477">
        <f t="shared" si="72"/>
        <v>0</v>
      </c>
      <c r="Z256" s="477">
        <f t="shared" si="73"/>
        <v>0</v>
      </c>
      <c r="AA256" s="477">
        <f t="shared" si="74"/>
        <v>0</v>
      </c>
      <c r="AB256" s="477">
        <f t="shared" si="75"/>
        <v>0</v>
      </c>
      <c r="AC256" s="477">
        <f t="shared" si="76"/>
        <v>0</v>
      </c>
      <c r="AD256" s="477">
        <f t="shared" si="77"/>
        <v>0</v>
      </c>
      <c r="AE256" s="477">
        <f t="shared" si="78"/>
        <v>0</v>
      </c>
      <c r="AF256" s="480">
        <f t="shared" si="79"/>
        <v>0</v>
      </c>
      <c r="AH256" s="469" t="str">
        <f t="shared" si="61"/>
        <v/>
      </c>
      <c r="AI256" s="469" t="str">
        <f t="shared" si="80"/>
        <v>助産師常勤</v>
      </c>
      <c r="AJ256" s="469">
        <f t="shared" si="62"/>
        <v>1</v>
      </c>
      <c r="AK256" s="469" t="str">
        <f t="shared" si="63"/>
        <v>助産師</v>
      </c>
      <c r="AL256" s="469" t="str">
        <f t="shared" si="64"/>
        <v>常勤</v>
      </c>
    </row>
    <row r="257" spans="1:38" ht="13.5" customHeight="1">
      <c r="A257" s="423" t="str">
        <f>IF(COUNTA(病棟!A255)&gt;=1,病棟!A255,"")</f>
        <v/>
      </c>
      <c r="B257" s="486" t="str">
        <f>IF(COUNTA(病棟!B255)&gt;=1,病棟!B255,"")</f>
        <v/>
      </c>
      <c r="C257" s="425" t="str">
        <f>IF(COUNTA(病棟!C255)&gt;=1,病棟!C255,"")</f>
        <v/>
      </c>
      <c r="D257" s="422" t="str">
        <f>IF(COUNTA(病棟!D255)&gt;=1,病棟!D255,"")</f>
        <v/>
      </c>
      <c r="E257" s="422" t="str">
        <f>IF(COUNTA(病棟!E255)&gt;=1,病棟!E255,"")</f>
        <v/>
      </c>
      <c r="F257" s="422" t="str">
        <f>IF(COUNTA(病棟!F255)&gt;=1,病棟!F255,"")</f>
        <v/>
      </c>
      <c r="G257" s="497" t="str">
        <f>IF(COUNTA(病棟!G255)&gt;=1,病棟!G255,"")</f>
        <v/>
      </c>
      <c r="H257" s="425" t="str">
        <f>IF(COUNTA(病棟!H255)&gt;=1,病棟!H255,"")</f>
        <v/>
      </c>
      <c r="I257" s="426" t="str">
        <f>IF(COUNTA(病棟!I255)&gt;=1,病棟!I255,"")</f>
        <v/>
      </c>
      <c r="J257" s="485" t="str">
        <f>IF(COUNTA(病棟!J255)&gt;=1,病棟!J255,"")</f>
        <v/>
      </c>
      <c r="K257" s="423" t="str">
        <f>IF(COUNTA(病棟!L255)&gt;=1,病棟!L255,"")</f>
        <v/>
      </c>
      <c r="L257" s="430" t="str">
        <f>IF(K257&lt;基本!$D$9,"非常勤","常勤")</f>
        <v>常勤</v>
      </c>
      <c r="M257" s="433">
        <f>IF(L257="非常勤",K257/基本!$D$9,1)</f>
        <v>1</v>
      </c>
      <c r="N257" s="204" t="e">
        <f>IF(DAYS360(P257,メイン!$N$3)&lt;500,"新"," ")</f>
        <v>#VALUE!</v>
      </c>
      <c r="O257" s="293"/>
      <c r="P257" s="483" t="str">
        <f>IF(COUNTA(病棟!K255)&gt;=1,病棟!K255,"")</f>
        <v/>
      </c>
      <c r="R257" s="477">
        <f t="shared" si="65"/>
        <v>0</v>
      </c>
      <c r="S257" s="477">
        <f t="shared" si="66"/>
        <v>0</v>
      </c>
      <c r="T257" s="477">
        <f t="shared" si="67"/>
        <v>0</v>
      </c>
      <c r="U257" s="477">
        <f t="shared" si="68"/>
        <v>0</v>
      </c>
      <c r="V257" s="477">
        <f t="shared" si="69"/>
        <v>0</v>
      </c>
      <c r="W257" s="477">
        <f t="shared" si="70"/>
        <v>0</v>
      </c>
      <c r="X257" s="477">
        <f t="shared" si="71"/>
        <v>0</v>
      </c>
      <c r="Y257" s="477">
        <f t="shared" si="72"/>
        <v>0</v>
      </c>
      <c r="Z257" s="477">
        <f t="shared" si="73"/>
        <v>0</v>
      </c>
      <c r="AA257" s="477">
        <f t="shared" si="74"/>
        <v>0</v>
      </c>
      <c r="AB257" s="477">
        <f t="shared" si="75"/>
        <v>0</v>
      </c>
      <c r="AC257" s="477">
        <f t="shared" si="76"/>
        <v>0</v>
      </c>
      <c r="AD257" s="477">
        <f t="shared" si="77"/>
        <v>0</v>
      </c>
      <c r="AE257" s="477">
        <f t="shared" si="78"/>
        <v>0</v>
      </c>
      <c r="AF257" s="480">
        <f t="shared" si="79"/>
        <v>0</v>
      </c>
      <c r="AH257" s="469" t="str">
        <f t="shared" si="61"/>
        <v/>
      </c>
      <c r="AI257" s="469" t="str">
        <f t="shared" si="80"/>
        <v>助産師常勤</v>
      </c>
      <c r="AJ257" s="469">
        <f t="shared" si="62"/>
        <v>1</v>
      </c>
      <c r="AK257" s="469" t="str">
        <f t="shared" si="63"/>
        <v>助産師</v>
      </c>
      <c r="AL257" s="469" t="str">
        <f t="shared" si="64"/>
        <v>常勤</v>
      </c>
    </row>
    <row r="258" spans="1:38" ht="13.5" customHeight="1">
      <c r="A258" s="423" t="str">
        <f>IF(COUNTA(病棟!A256)&gt;=1,病棟!A256,"")</f>
        <v/>
      </c>
      <c r="B258" s="486" t="str">
        <f>IF(COUNTA(病棟!B256)&gt;=1,病棟!B256,"")</f>
        <v/>
      </c>
      <c r="C258" s="425" t="str">
        <f>IF(COUNTA(病棟!C256)&gt;=1,病棟!C256,"")</f>
        <v/>
      </c>
      <c r="D258" s="422" t="str">
        <f>IF(COUNTA(病棟!D256)&gt;=1,病棟!D256,"")</f>
        <v/>
      </c>
      <c r="E258" s="422" t="str">
        <f>IF(COUNTA(病棟!E256)&gt;=1,病棟!E256,"")</f>
        <v/>
      </c>
      <c r="F258" s="422" t="str">
        <f>IF(COUNTA(病棟!F256)&gt;=1,病棟!F256,"")</f>
        <v/>
      </c>
      <c r="G258" s="497" t="str">
        <f>IF(COUNTA(病棟!G256)&gt;=1,病棟!G256,"")</f>
        <v/>
      </c>
      <c r="H258" s="425" t="str">
        <f>IF(COUNTA(病棟!H256)&gt;=1,病棟!H256,"")</f>
        <v/>
      </c>
      <c r="I258" s="426" t="str">
        <f>IF(COUNTA(病棟!I256)&gt;=1,病棟!I256,"")</f>
        <v/>
      </c>
      <c r="J258" s="485" t="str">
        <f>IF(COUNTA(病棟!J256)&gt;=1,病棟!J256,"")</f>
        <v/>
      </c>
      <c r="K258" s="423" t="str">
        <f>IF(COUNTA(病棟!L256)&gt;=1,病棟!L256,"")</f>
        <v/>
      </c>
      <c r="L258" s="430" t="str">
        <f>IF(K258&lt;基本!$D$9,"非常勤","常勤")</f>
        <v>常勤</v>
      </c>
      <c r="M258" s="433">
        <f>IF(L258="非常勤",K258/基本!$D$9,1)</f>
        <v>1</v>
      </c>
      <c r="N258" s="204" t="e">
        <f>IF(DAYS360(P258,メイン!$N$3)&lt;500,"新"," ")</f>
        <v>#VALUE!</v>
      </c>
      <c r="O258" s="293"/>
      <c r="P258" s="483" t="str">
        <f>IF(COUNTA(病棟!K256)&gt;=1,病棟!K256,"")</f>
        <v/>
      </c>
      <c r="R258" s="477">
        <f t="shared" si="65"/>
        <v>0</v>
      </c>
      <c r="S258" s="477">
        <f t="shared" si="66"/>
        <v>0</v>
      </c>
      <c r="T258" s="477">
        <f t="shared" si="67"/>
        <v>0</v>
      </c>
      <c r="U258" s="477">
        <f t="shared" si="68"/>
        <v>0</v>
      </c>
      <c r="V258" s="477">
        <f t="shared" si="69"/>
        <v>0</v>
      </c>
      <c r="W258" s="477">
        <f t="shared" si="70"/>
        <v>0</v>
      </c>
      <c r="X258" s="477">
        <f t="shared" si="71"/>
        <v>0</v>
      </c>
      <c r="Y258" s="477">
        <f t="shared" si="72"/>
        <v>0</v>
      </c>
      <c r="Z258" s="477">
        <f t="shared" si="73"/>
        <v>0</v>
      </c>
      <c r="AA258" s="477">
        <f t="shared" si="74"/>
        <v>0</v>
      </c>
      <c r="AB258" s="477">
        <f t="shared" si="75"/>
        <v>0</v>
      </c>
      <c r="AC258" s="477">
        <f t="shared" si="76"/>
        <v>0</v>
      </c>
      <c r="AD258" s="477">
        <f t="shared" si="77"/>
        <v>0</v>
      </c>
      <c r="AE258" s="477">
        <f t="shared" si="78"/>
        <v>0</v>
      </c>
      <c r="AF258" s="480">
        <f t="shared" si="79"/>
        <v>0</v>
      </c>
      <c r="AH258" s="469" t="str">
        <f t="shared" si="61"/>
        <v/>
      </c>
      <c r="AI258" s="469" t="str">
        <f t="shared" si="80"/>
        <v>助産師常勤</v>
      </c>
      <c r="AJ258" s="469">
        <f t="shared" si="62"/>
        <v>1</v>
      </c>
      <c r="AK258" s="469" t="str">
        <f t="shared" si="63"/>
        <v>助産師</v>
      </c>
      <c r="AL258" s="469" t="str">
        <f t="shared" si="64"/>
        <v>常勤</v>
      </c>
    </row>
    <row r="259" spans="1:38" ht="13.5" customHeight="1">
      <c r="A259" s="423" t="str">
        <f>IF(COUNTA(病棟!A257)&gt;=1,病棟!A257,"")</f>
        <v/>
      </c>
      <c r="B259" s="486" t="str">
        <f>IF(COUNTA(病棟!B257)&gt;=1,病棟!B257,"")</f>
        <v/>
      </c>
      <c r="C259" s="425" t="str">
        <f>IF(COUNTA(病棟!C257)&gt;=1,病棟!C257,"")</f>
        <v/>
      </c>
      <c r="D259" s="422" t="str">
        <f>IF(COUNTA(病棟!D257)&gt;=1,病棟!D257,"")</f>
        <v/>
      </c>
      <c r="E259" s="422" t="str">
        <f>IF(COUNTA(病棟!E257)&gt;=1,病棟!E257,"")</f>
        <v/>
      </c>
      <c r="F259" s="422" t="str">
        <f>IF(COUNTA(病棟!F257)&gt;=1,病棟!F257,"")</f>
        <v/>
      </c>
      <c r="G259" s="497" t="str">
        <f>IF(COUNTA(病棟!G257)&gt;=1,病棟!G257,"")</f>
        <v/>
      </c>
      <c r="H259" s="425" t="str">
        <f>IF(COUNTA(病棟!H257)&gt;=1,病棟!H257,"")</f>
        <v/>
      </c>
      <c r="I259" s="426" t="str">
        <f>IF(COUNTA(病棟!I257)&gt;=1,病棟!I257,"")</f>
        <v/>
      </c>
      <c r="J259" s="485" t="str">
        <f>IF(COUNTA(病棟!J257)&gt;=1,病棟!J257,"")</f>
        <v/>
      </c>
      <c r="K259" s="423" t="str">
        <f>IF(COUNTA(病棟!L257)&gt;=1,病棟!L257,"")</f>
        <v/>
      </c>
      <c r="L259" s="430" t="str">
        <f>IF(K259&lt;基本!$D$9,"非常勤","常勤")</f>
        <v>常勤</v>
      </c>
      <c r="M259" s="433">
        <f>IF(L259="非常勤",K259/基本!$D$9,1)</f>
        <v>1</v>
      </c>
      <c r="N259" s="204" t="e">
        <f>IF(DAYS360(P259,メイン!$N$3)&lt;500,"新"," ")</f>
        <v>#VALUE!</v>
      </c>
      <c r="O259" s="293"/>
      <c r="P259" s="483" t="str">
        <f>IF(COUNTA(病棟!K257)&gt;=1,病棟!K257,"")</f>
        <v/>
      </c>
      <c r="R259" s="477">
        <f t="shared" si="65"/>
        <v>0</v>
      </c>
      <c r="S259" s="477">
        <f t="shared" si="66"/>
        <v>0</v>
      </c>
      <c r="T259" s="477">
        <f t="shared" si="67"/>
        <v>0</v>
      </c>
      <c r="U259" s="477">
        <f t="shared" si="68"/>
        <v>0</v>
      </c>
      <c r="V259" s="477">
        <f t="shared" si="69"/>
        <v>0</v>
      </c>
      <c r="W259" s="477">
        <f t="shared" si="70"/>
        <v>0</v>
      </c>
      <c r="X259" s="477">
        <f t="shared" si="71"/>
        <v>0</v>
      </c>
      <c r="Y259" s="477">
        <f t="shared" si="72"/>
        <v>0</v>
      </c>
      <c r="Z259" s="477">
        <f t="shared" si="73"/>
        <v>0</v>
      </c>
      <c r="AA259" s="477">
        <f t="shared" si="74"/>
        <v>0</v>
      </c>
      <c r="AB259" s="477">
        <f t="shared" si="75"/>
        <v>0</v>
      </c>
      <c r="AC259" s="477">
        <f t="shared" si="76"/>
        <v>0</v>
      </c>
      <c r="AD259" s="477">
        <f t="shared" si="77"/>
        <v>0</v>
      </c>
      <c r="AE259" s="477">
        <f t="shared" si="78"/>
        <v>0</v>
      </c>
      <c r="AF259" s="480">
        <f t="shared" si="79"/>
        <v>0</v>
      </c>
      <c r="AH259" s="469" t="str">
        <f t="shared" si="61"/>
        <v/>
      </c>
      <c r="AI259" s="469" t="str">
        <f t="shared" si="80"/>
        <v>助産師常勤</v>
      </c>
      <c r="AJ259" s="469">
        <f t="shared" si="62"/>
        <v>1</v>
      </c>
      <c r="AK259" s="469" t="str">
        <f t="shared" si="63"/>
        <v>助産師</v>
      </c>
      <c r="AL259" s="469" t="str">
        <f t="shared" si="64"/>
        <v>常勤</v>
      </c>
    </row>
    <row r="260" spans="1:38" ht="13.5" customHeight="1">
      <c r="A260" s="423" t="str">
        <f>IF(COUNTA(病棟!A258)&gt;=1,病棟!A258,"")</f>
        <v/>
      </c>
      <c r="B260" s="486" t="str">
        <f>IF(COUNTA(病棟!B258)&gt;=1,病棟!B258,"")</f>
        <v/>
      </c>
      <c r="C260" s="425" t="str">
        <f>IF(COUNTA(病棟!C258)&gt;=1,病棟!C258,"")</f>
        <v/>
      </c>
      <c r="D260" s="422" t="str">
        <f>IF(COUNTA(病棟!D258)&gt;=1,病棟!D258,"")</f>
        <v/>
      </c>
      <c r="E260" s="422" t="str">
        <f>IF(COUNTA(病棟!E258)&gt;=1,病棟!E258,"")</f>
        <v/>
      </c>
      <c r="F260" s="422" t="str">
        <f>IF(COUNTA(病棟!F258)&gt;=1,病棟!F258,"")</f>
        <v/>
      </c>
      <c r="G260" s="497" t="str">
        <f>IF(COUNTA(病棟!G258)&gt;=1,病棟!G258,"")</f>
        <v/>
      </c>
      <c r="H260" s="425" t="str">
        <f>IF(COUNTA(病棟!H258)&gt;=1,病棟!H258,"")</f>
        <v/>
      </c>
      <c r="I260" s="426" t="str">
        <f>IF(COUNTA(病棟!I258)&gt;=1,病棟!I258,"")</f>
        <v/>
      </c>
      <c r="J260" s="485" t="str">
        <f>IF(COUNTA(病棟!J258)&gt;=1,病棟!J258,"")</f>
        <v/>
      </c>
      <c r="K260" s="423" t="str">
        <f>IF(COUNTA(病棟!L258)&gt;=1,病棟!L258,"")</f>
        <v/>
      </c>
      <c r="L260" s="430" t="str">
        <f>IF(K260&lt;基本!$D$9,"非常勤","常勤")</f>
        <v>常勤</v>
      </c>
      <c r="M260" s="433">
        <f>IF(L260="非常勤",K260/基本!$D$9,1)</f>
        <v>1</v>
      </c>
      <c r="N260" s="204" t="e">
        <f>IF(DAYS360(P260,メイン!$N$3)&lt;500,"新"," ")</f>
        <v>#VALUE!</v>
      </c>
      <c r="O260" s="293"/>
      <c r="P260" s="483" t="str">
        <f>IF(COUNTA(病棟!K258)&gt;=1,病棟!K258,"")</f>
        <v/>
      </c>
      <c r="R260" s="477">
        <f t="shared" si="65"/>
        <v>0</v>
      </c>
      <c r="S260" s="477">
        <f t="shared" si="66"/>
        <v>0</v>
      </c>
      <c r="T260" s="477">
        <f t="shared" si="67"/>
        <v>0</v>
      </c>
      <c r="U260" s="477">
        <f t="shared" si="68"/>
        <v>0</v>
      </c>
      <c r="V260" s="477">
        <f t="shared" si="69"/>
        <v>0</v>
      </c>
      <c r="W260" s="477">
        <f t="shared" si="70"/>
        <v>0</v>
      </c>
      <c r="X260" s="477">
        <f t="shared" si="71"/>
        <v>0</v>
      </c>
      <c r="Y260" s="477">
        <f t="shared" si="72"/>
        <v>0</v>
      </c>
      <c r="Z260" s="477">
        <f t="shared" si="73"/>
        <v>0</v>
      </c>
      <c r="AA260" s="477">
        <f t="shared" si="74"/>
        <v>0</v>
      </c>
      <c r="AB260" s="477">
        <f t="shared" si="75"/>
        <v>0</v>
      </c>
      <c r="AC260" s="477">
        <f t="shared" si="76"/>
        <v>0</v>
      </c>
      <c r="AD260" s="477">
        <f t="shared" si="77"/>
        <v>0</v>
      </c>
      <c r="AE260" s="477">
        <f t="shared" si="78"/>
        <v>0</v>
      </c>
      <c r="AF260" s="480">
        <f t="shared" si="79"/>
        <v>0</v>
      </c>
      <c r="AH260" s="469" t="str">
        <f t="shared" si="61"/>
        <v/>
      </c>
      <c r="AI260" s="469" t="str">
        <f t="shared" si="80"/>
        <v>助産師常勤</v>
      </c>
      <c r="AJ260" s="469">
        <f t="shared" si="62"/>
        <v>1</v>
      </c>
      <c r="AK260" s="469" t="str">
        <f t="shared" si="63"/>
        <v>助産師</v>
      </c>
      <c r="AL260" s="469" t="str">
        <f t="shared" si="64"/>
        <v>常勤</v>
      </c>
    </row>
    <row r="261" spans="1:38" ht="13.5" customHeight="1">
      <c r="A261" s="423" t="str">
        <f>IF(COUNTA(病棟!A259)&gt;=1,病棟!A259,"")</f>
        <v/>
      </c>
      <c r="B261" s="486" t="str">
        <f>IF(COUNTA(病棟!B259)&gt;=1,病棟!B259,"")</f>
        <v/>
      </c>
      <c r="C261" s="425" t="str">
        <f>IF(COUNTA(病棟!C259)&gt;=1,病棟!C259,"")</f>
        <v/>
      </c>
      <c r="D261" s="422" t="str">
        <f>IF(COUNTA(病棟!D259)&gt;=1,病棟!D259,"")</f>
        <v/>
      </c>
      <c r="E261" s="422" t="str">
        <f>IF(COUNTA(病棟!E259)&gt;=1,病棟!E259,"")</f>
        <v/>
      </c>
      <c r="F261" s="422" t="str">
        <f>IF(COUNTA(病棟!F259)&gt;=1,病棟!F259,"")</f>
        <v/>
      </c>
      <c r="G261" s="497" t="str">
        <f>IF(COUNTA(病棟!G259)&gt;=1,病棟!G259,"")</f>
        <v/>
      </c>
      <c r="H261" s="425" t="str">
        <f>IF(COUNTA(病棟!H259)&gt;=1,病棟!H259,"")</f>
        <v/>
      </c>
      <c r="I261" s="426" t="str">
        <f>IF(COUNTA(病棟!I259)&gt;=1,病棟!I259,"")</f>
        <v/>
      </c>
      <c r="J261" s="485" t="str">
        <f>IF(COUNTA(病棟!J259)&gt;=1,病棟!J259,"")</f>
        <v/>
      </c>
      <c r="K261" s="423" t="str">
        <f>IF(COUNTA(病棟!L259)&gt;=1,病棟!L259,"")</f>
        <v/>
      </c>
      <c r="L261" s="430" t="str">
        <f>IF(K261&lt;基本!$D$9,"非常勤","常勤")</f>
        <v>常勤</v>
      </c>
      <c r="M261" s="433">
        <f>IF(L261="非常勤",K261/基本!$D$9,1)</f>
        <v>1</v>
      </c>
      <c r="N261" s="204" t="e">
        <f>IF(DAYS360(P261,メイン!$N$3)&lt;500,"新"," ")</f>
        <v>#VALUE!</v>
      </c>
      <c r="O261" s="293"/>
      <c r="P261" s="483" t="str">
        <f>IF(COUNTA(病棟!K259)&gt;=1,病棟!K259,"")</f>
        <v/>
      </c>
      <c r="R261" s="477">
        <f t="shared" si="65"/>
        <v>0</v>
      </c>
      <c r="S261" s="477">
        <f t="shared" si="66"/>
        <v>0</v>
      </c>
      <c r="T261" s="477">
        <f t="shared" si="67"/>
        <v>0</v>
      </c>
      <c r="U261" s="477">
        <f t="shared" si="68"/>
        <v>0</v>
      </c>
      <c r="V261" s="477">
        <f t="shared" si="69"/>
        <v>0</v>
      </c>
      <c r="W261" s="477">
        <f t="shared" si="70"/>
        <v>0</v>
      </c>
      <c r="X261" s="477">
        <f t="shared" si="71"/>
        <v>0</v>
      </c>
      <c r="Y261" s="477">
        <f t="shared" si="72"/>
        <v>0</v>
      </c>
      <c r="Z261" s="477">
        <f t="shared" si="73"/>
        <v>0</v>
      </c>
      <c r="AA261" s="477">
        <f t="shared" si="74"/>
        <v>0</v>
      </c>
      <c r="AB261" s="477">
        <f t="shared" si="75"/>
        <v>0</v>
      </c>
      <c r="AC261" s="477">
        <f t="shared" si="76"/>
        <v>0</v>
      </c>
      <c r="AD261" s="477">
        <f t="shared" si="77"/>
        <v>0</v>
      </c>
      <c r="AE261" s="477">
        <f t="shared" si="78"/>
        <v>0</v>
      </c>
      <c r="AF261" s="480">
        <f t="shared" si="79"/>
        <v>0</v>
      </c>
      <c r="AH261" s="469" t="str">
        <f t="shared" si="61"/>
        <v/>
      </c>
      <c r="AI261" s="469" t="str">
        <f t="shared" si="80"/>
        <v>助産師常勤</v>
      </c>
      <c r="AJ261" s="469">
        <f t="shared" si="62"/>
        <v>1</v>
      </c>
      <c r="AK261" s="469" t="str">
        <f t="shared" si="63"/>
        <v>助産師</v>
      </c>
      <c r="AL261" s="469" t="str">
        <f t="shared" si="64"/>
        <v>常勤</v>
      </c>
    </row>
    <row r="262" spans="1:38" ht="13.5" customHeight="1">
      <c r="A262" s="423" t="str">
        <f>IF(COUNTA(病棟!A260)&gt;=1,病棟!A260,"")</f>
        <v/>
      </c>
      <c r="B262" s="486" t="str">
        <f>IF(COUNTA(病棟!B260)&gt;=1,病棟!B260,"")</f>
        <v/>
      </c>
      <c r="C262" s="425" t="str">
        <f>IF(COUNTA(病棟!C260)&gt;=1,病棟!C260,"")</f>
        <v/>
      </c>
      <c r="D262" s="422" t="str">
        <f>IF(COUNTA(病棟!D260)&gt;=1,病棟!D260,"")</f>
        <v/>
      </c>
      <c r="E262" s="422" t="str">
        <f>IF(COUNTA(病棟!E260)&gt;=1,病棟!E260,"")</f>
        <v/>
      </c>
      <c r="F262" s="422" t="str">
        <f>IF(COUNTA(病棟!F260)&gt;=1,病棟!F260,"")</f>
        <v/>
      </c>
      <c r="G262" s="497" t="str">
        <f>IF(COUNTA(病棟!G260)&gt;=1,病棟!G260,"")</f>
        <v/>
      </c>
      <c r="H262" s="425" t="str">
        <f>IF(COUNTA(病棟!H260)&gt;=1,病棟!H260,"")</f>
        <v/>
      </c>
      <c r="I262" s="426" t="str">
        <f>IF(COUNTA(病棟!I260)&gt;=1,病棟!I260,"")</f>
        <v/>
      </c>
      <c r="J262" s="485" t="str">
        <f>IF(COUNTA(病棟!J260)&gt;=1,病棟!J260,"")</f>
        <v/>
      </c>
      <c r="K262" s="423" t="str">
        <f>IF(COUNTA(病棟!L260)&gt;=1,病棟!L260,"")</f>
        <v/>
      </c>
      <c r="L262" s="430" t="str">
        <f>IF(K262&lt;基本!$D$9,"非常勤","常勤")</f>
        <v>常勤</v>
      </c>
      <c r="M262" s="433">
        <f>IF(L262="非常勤",K262/基本!$D$9,1)</f>
        <v>1</v>
      </c>
      <c r="N262" s="204" t="e">
        <f>IF(DAYS360(P262,メイン!$N$3)&lt;500,"新"," ")</f>
        <v>#VALUE!</v>
      </c>
      <c r="O262" s="293"/>
      <c r="P262" s="483" t="str">
        <f>IF(COUNTA(病棟!K260)&gt;=1,病棟!K260,"")</f>
        <v/>
      </c>
      <c r="R262" s="477">
        <f t="shared" si="65"/>
        <v>0</v>
      </c>
      <c r="S262" s="477">
        <f t="shared" si="66"/>
        <v>0</v>
      </c>
      <c r="T262" s="477">
        <f t="shared" si="67"/>
        <v>0</v>
      </c>
      <c r="U262" s="477">
        <f t="shared" si="68"/>
        <v>0</v>
      </c>
      <c r="V262" s="477">
        <f t="shared" si="69"/>
        <v>0</v>
      </c>
      <c r="W262" s="477">
        <f t="shared" si="70"/>
        <v>0</v>
      </c>
      <c r="X262" s="477">
        <f t="shared" si="71"/>
        <v>0</v>
      </c>
      <c r="Y262" s="477">
        <f t="shared" si="72"/>
        <v>0</v>
      </c>
      <c r="Z262" s="477">
        <f t="shared" si="73"/>
        <v>0</v>
      </c>
      <c r="AA262" s="477">
        <f t="shared" si="74"/>
        <v>0</v>
      </c>
      <c r="AB262" s="477">
        <f t="shared" si="75"/>
        <v>0</v>
      </c>
      <c r="AC262" s="477">
        <f t="shared" si="76"/>
        <v>0</v>
      </c>
      <c r="AD262" s="477">
        <f t="shared" si="77"/>
        <v>0</v>
      </c>
      <c r="AE262" s="477">
        <f t="shared" si="78"/>
        <v>0</v>
      </c>
      <c r="AF262" s="480">
        <f t="shared" si="79"/>
        <v>0</v>
      </c>
      <c r="AH262" s="469" t="str">
        <f t="shared" ref="AH262:AH325" si="81">A262</f>
        <v/>
      </c>
      <c r="AI262" s="469" t="str">
        <f t="shared" si="80"/>
        <v>助産師常勤</v>
      </c>
      <c r="AJ262" s="469">
        <f t="shared" ref="AJ262:AJ325" si="82">M262</f>
        <v>1</v>
      </c>
      <c r="AK262" s="469" t="str">
        <f t="shared" ref="AK262:AK325" si="83">IF(COUNTA(C262)=1,"助産師",IF(COUNTA(E262)=1,"看護師",IF(COUNTA(F262)=1,"准看護師",IF(COUNTA(G262)=1,"看護補助者",""))))</f>
        <v>助産師</v>
      </c>
      <c r="AL262" s="469" t="str">
        <f t="shared" ref="AL262:AL325" si="84">IF(L262="常勤","常勤",IF(M262&gt;0,"非常勤",""))</f>
        <v>常勤</v>
      </c>
    </row>
    <row r="263" spans="1:38" ht="13.5" customHeight="1">
      <c r="A263" s="423" t="str">
        <f>IF(COUNTA(病棟!A261)&gt;=1,病棟!A261,"")</f>
        <v/>
      </c>
      <c r="B263" s="486" t="str">
        <f>IF(COUNTA(病棟!B261)&gt;=1,病棟!B261,"")</f>
        <v/>
      </c>
      <c r="C263" s="425" t="str">
        <f>IF(COUNTA(病棟!C261)&gt;=1,病棟!C261,"")</f>
        <v/>
      </c>
      <c r="D263" s="422" t="str">
        <f>IF(COUNTA(病棟!D261)&gt;=1,病棟!D261,"")</f>
        <v/>
      </c>
      <c r="E263" s="422" t="str">
        <f>IF(COUNTA(病棟!E261)&gt;=1,病棟!E261,"")</f>
        <v/>
      </c>
      <c r="F263" s="422" t="str">
        <f>IF(COUNTA(病棟!F261)&gt;=1,病棟!F261,"")</f>
        <v/>
      </c>
      <c r="G263" s="497" t="str">
        <f>IF(COUNTA(病棟!G261)&gt;=1,病棟!G261,"")</f>
        <v/>
      </c>
      <c r="H263" s="425" t="str">
        <f>IF(COUNTA(病棟!H261)&gt;=1,病棟!H261,"")</f>
        <v/>
      </c>
      <c r="I263" s="426" t="str">
        <f>IF(COUNTA(病棟!I261)&gt;=1,病棟!I261,"")</f>
        <v/>
      </c>
      <c r="J263" s="485" t="str">
        <f>IF(COUNTA(病棟!J261)&gt;=1,病棟!J261,"")</f>
        <v/>
      </c>
      <c r="K263" s="423" t="str">
        <f>IF(COUNTA(病棟!L261)&gt;=1,病棟!L261,"")</f>
        <v/>
      </c>
      <c r="L263" s="430" t="str">
        <f>IF(K263&lt;基本!$D$9,"非常勤","常勤")</f>
        <v>常勤</v>
      </c>
      <c r="M263" s="433">
        <f>IF(L263="非常勤",K263/基本!$D$9,1)</f>
        <v>1</v>
      </c>
      <c r="N263" s="204" t="e">
        <f>IF(DAYS360(P263,メイン!$N$3)&lt;500,"新"," ")</f>
        <v>#VALUE!</v>
      </c>
      <c r="O263" s="293"/>
      <c r="P263" s="483" t="str">
        <f>IF(COUNTA(病棟!K261)&gt;=1,病棟!K261,"")</f>
        <v/>
      </c>
      <c r="R263" s="477">
        <f t="shared" ref="R263:R326" si="85">IF(AND(COUNTBLANK($C263)=0,$L263="常勤"),1,0)</f>
        <v>0</v>
      </c>
      <c r="S263" s="477">
        <f t="shared" ref="S263:S326" si="86">IF(T263&gt;0,1,0)</f>
        <v>0</v>
      </c>
      <c r="T263" s="477">
        <f t="shared" ref="T263:T326" si="87">IF(AND(COUNTBLANK($C263)=0,$L263="非常勤"),M263,0)</f>
        <v>0</v>
      </c>
      <c r="U263" s="477">
        <f t="shared" ref="U263:U326" si="88">IF(AND(COUNTBLANK($D263)=0,$L263="常勤"),1,0)</f>
        <v>0</v>
      </c>
      <c r="V263" s="477">
        <f t="shared" ref="V263:V326" si="89">IF(W263&gt;0,1,0)</f>
        <v>0</v>
      </c>
      <c r="W263" s="477">
        <f t="shared" ref="W263:W326" si="90">IF(AND(COUNTBLANK($D263)=0,$L263="非常勤"),M263,0)</f>
        <v>0</v>
      </c>
      <c r="X263" s="477">
        <f t="shared" ref="X263:X326" si="91">IF(AND(COUNTBLANK($E263)=0,$L263="常勤"),1,0)</f>
        <v>0</v>
      </c>
      <c r="Y263" s="477">
        <f t="shared" ref="Y263:Y326" si="92">IF(Z263&gt;0,1,0)</f>
        <v>0</v>
      </c>
      <c r="Z263" s="477">
        <f t="shared" ref="Z263:Z326" si="93">IF(AND(COUNTBLANK($E263)=0,$L263="非常勤"),M263,0)</f>
        <v>0</v>
      </c>
      <c r="AA263" s="477">
        <f t="shared" ref="AA263:AA326" si="94">IF(AND(COUNTBLANK($F263)=0,$L263="常勤"),1,0)</f>
        <v>0</v>
      </c>
      <c r="AB263" s="477">
        <f t="shared" ref="AB263:AB326" si="95">IF(AC263&gt;0,1,0)</f>
        <v>0</v>
      </c>
      <c r="AC263" s="477">
        <f t="shared" ref="AC263:AC326" si="96">IF(AND(COUNTBLANK($F263)=0,$L263="非常勤"),M263,0)</f>
        <v>0</v>
      </c>
      <c r="AD263" s="477">
        <f t="shared" ref="AD263:AD326" si="97">IF(AND(COUNTBLANK($G263)=0,$L263="常勤"),1,0)</f>
        <v>0</v>
      </c>
      <c r="AE263" s="477">
        <f t="shared" ref="AE263:AE326" si="98">IF(AF263&gt;0,1,0)</f>
        <v>0</v>
      </c>
      <c r="AF263" s="480">
        <f t="shared" ref="AF263:AF326" si="99">IF(AND(COUNTBLANK($G263)=0,$L263="非常勤"),M263,0)</f>
        <v>0</v>
      </c>
      <c r="AH263" s="469" t="str">
        <f t="shared" si="81"/>
        <v/>
      </c>
      <c r="AI263" s="469" t="str">
        <f t="shared" si="80"/>
        <v>助産師常勤</v>
      </c>
      <c r="AJ263" s="469">
        <f t="shared" si="82"/>
        <v>1</v>
      </c>
      <c r="AK263" s="469" t="str">
        <f t="shared" si="83"/>
        <v>助産師</v>
      </c>
      <c r="AL263" s="469" t="str">
        <f t="shared" si="84"/>
        <v>常勤</v>
      </c>
    </row>
    <row r="264" spans="1:38" ht="13.5" customHeight="1">
      <c r="A264" s="423" t="str">
        <f>IF(COUNTA(病棟!A262)&gt;=1,病棟!A262,"")</f>
        <v/>
      </c>
      <c r="B264" s="486" t="str">
        <f>IF(COUNTA(病棟!B262)&gt;=1,病棟!B262,"")</f>
        <v/>
      </c>
      <c r="C264" s="425" t="str">
        <f>IF(COUNTA(病棟!C262)&gt;=1,病棟!C262,"")</f>
        <v/>
      </c>
      <c r="D264" s="422" t="str">
        <f>IF(COUNTA(病棟!D262)&gt;=1,病棟!D262,"")</f>
        <v/>
      </c>
      <c r="E264" s="422" t="str">
        <f>IF(COUNTA(病棟!E262)&gt;=1,病棟!E262,"")</f>
        <v/>
      </c>
      <c r="F264" s="422" t="str">
        <f>IF(COUNTA(病棟!F262)&gt;=1,病棟!F262,"")</f>
        <v/>
      </c>
      <c r="G264" s="497" t="str">
        <f>IF(COUNTA(病棟!G262)&gt;=1,病棟!G262,"")</f>
        <v/>
      </c>
      <c r="H264" s="425" t="str">
        <f>IF(COUNTA(病棟!H262)&gt;=1,病棟!H262,"")</f>
        <v/>
      </c>
      <c r="I264" s="426" t="str">
        <f>IF(COUNTA(病棟!I262)&gt;=1,病棟!I262,"")</f>
        <v/>
      </c>
      <c r="J264" s="485" t="str">
        <f>IF(COUNTA(病棟!J262)&gt;=1,病棟!J262,"")</f>
        <v/>
      </c>
      <c r="K264" s="423" t="str">
        <f>IF(COUNTA(病棟!L262)&gt;=1,病棟!L262,"")</f>
        <v/>
      </c>
      <c r="L264" s="430" t="str">
        <f>IF(K264&lt;基本!$D$9,"非常勤","常勤")</f>
        <v>常勤</v>
      </c>
      <c r="M264" s="433">
        <f>IF(L264="非常勤",K264/基本!$D$9,1)</f>
        <v>1</v>
      </c>
      <c r="N264" s="204" t="e">
        <f>IF(DAYS360(P264,メイン!$N$3)&lt;500,"新"," ")</f>
        <v>#VALUE!</v>
      </c>
      <c r="O264" s="293"/>
      <c r="P264" s="483" t="str">
        <f>IF(COUNTA(病棟!K262)&gt;=1,病棟!K262,"")</f>
        <v/>
      </c>
      <c r="R264" s="477">
        <f t="shared" si="85"/>
        <v>0</v>
      </c>
      <c r="S264" s="477">
        <f t="shared" si="86"/>
        <v>0</v>
      </c>
      <c r="T264" s="477">
        <f t="shared" si="87"/>
        <v>0</v>
      </c>
      <c r="U264" s="477">
        <f t="shared" si="88"/>
        <v>0</v>
      </c>
      <c r="V264" s="477">
        <f t="shared" si="89"/>
        <v>0</v>
      </c>
      <c r="W264" s="477">
        <f t="shared" si="90"/>
        <v>0</v>
      </c>
      <c r="X264" s="477">
        <f t="shared" si="91"/>
        <v>0</v>
      </c>
      <c r="Y264" s="477">
        <f t="shared" si="92"/>
        <v>0</v>
      </c>
      <c r="Z264" s="477">
        <f t="shared" si="93"/>
        <v>0</v>
      </c>
      <c r="AA264" s="477">
        <f t="shared" si="94"/>
        <v>0</v>
      </c>
      <c r="AB264" s="477">
        <f t="shared" si="95"/>
        <v>0</v>
      </c>
      <c r="AC264" s="477">
        <f t="shared" si="96"/>
        <v>0</v>
      </c>
      <c r="AD264" s="477">
        <f t="shared" si="97"/>
        <v>0</v>
      </c>
      <c r="AE264" s="477">
        <f t="shared" si="98"/>
        <v>0</v>
      </c>
      <c r="AF264" s="480">
        <f t="shared" si="99"/>
        <v>0</v>
      </c>
      <c r="AH264" s="469" t="str">
        <f t="shared" si="81"/>
        <v/>
      </c>
      <c r="AI264" s="469" t="str">
        <f t="shared" si="80"/>
        <v>助産師常勤</v>
      </c>
      <c r="AJ264" s="469">
        <f t="shared" si="82"/>
        <v>1</v>
      </c>
      <c r="AK264" s="469" t="str">
        <f t="shared" si="83"/>
        <v>助産師</v>
      </c>
      <c r="AL264" s="469" t="str">
        <f t="shared" si="84"/>
        <v>常勤</v>
      </c>
    </row>
    <row r="265" spans="1:38" ht="13.5" customHeight="1">
      <c r="A265" s="423" t="str">
        <f>IF(COUNTA(病棟!A263)&gt;=1,病棟!A263,"")</f>
        <v/>
      </c>
      <c r="B265" s="486" t="str">
        <f>IF(COUNTA(病棟!B263)&gt;=1,病棟!B263,"")</f>
        <v/>
      </c>
      <c r="C265" s="425" t="str">
        <f>IF(COUNTA(病棟!C263)&gt;=1,病棟!C263,"")</f>
        <v/>
      </c>
      <c r="D265" s="422" t="str">
        <f>IF(COUNTA(病棟!D263)&gt;=1,病棟!D263,"")</f>
        <v/>
      </c>
      <c r="E265" s="422" t="str">
        <f>IF(COUNTA(病棟!E263)&gt;=1,病棟!E263,"")</f>
        <v/>
      </c>
      <c r="F265" s="422" t="str">
        <f>IF(COUNTA(病棟!F263)&gt;=1,病棟!F263,"")</f>
        <v/>
      </c>
      <c r="G265" s="497" t="str">
        <f>IF(COUNTA(病棟!G263)&gt;=1,病棟!G263,"")</f>
        <v/>
      </c>
      <c r="H265" s="425" t="str">
        <f>IF(COUNTA(病棟!H263)&gt;=1,病棟!H263,"")</f>
        <v/>
      </c>
      <c r="I265" s="426" t="str">
        <f>IF(COUNTA(病棟!I263)&gt;=1,病棟!I263,"")</f>
        <v/>
      </c>
      <c r="J265" s="485" t="str">
        <f>IF(COUNTA(病棟!J263)&gt;=1,病棟!J263,"")</f>
        <v/>
      </c>
      <c r="K265" s="423" t="str">
        <f>IF(COUNTA(病棟!L263)&gt;=1,病棟!L263,"")</f>
        <v/>
      </c>
      <c r="L265" s="430" t="str">
        <f>IF(K265&lt;基本!$D$9,"非常勤","常勤")</f>
        <v>常勤</v>
      </c>
      <c r="M265" s="433">
        <f>IF(L265="非常勤",K265/基本!$D$9,1)</f>
        <v>1</v>
      </c>
      <c r="N265" s="204" t="e">
        <f>IF(DAYS360(P265,メイン!$N$3)&lt;500,"新"," ")</f>
        <v>#VALUE!</v>
      </c>
      <c r="O265" s="293"/>
      <c r="P265" s="483" t="str">
        <f>IF(COUNTA(病棟!K263)&gt;=1,病棟!K263,"")</f>
        <v/>
      </c>
      <c r="R265" s="477">
        <f t="shared" si="85"/>
        <v>0</v>
      </c>
      <c r="S265" s="477">
        <f t="shared" si="86"/>
        <v>0</v>
      </c>
      <c r="T265" s="477">
        <f t="shared" si="87"/>
        <v>0</v>
      </c>
      <c r="U265" s="477">
        <f t="shared" si="88"/>
        <v>0</v>
      </c>
      <c r="V265" s="477">
        <f t="shared" si="89"/>
        <v>0</v>
      </c>
      <c r="W265" s="477">
        <f t="shared" si="90"/>
        <v>0</v>
      </c>
      <c r="X265" s="477">
        <f t="shared" si="91"/>
        <v>0</v>
      </c>
      <c r="Y265" s="477">
        <f t="shared" si="92"/>
        <v>0</v>
      </c>
      <c r="Z265" s="477">
        <f t="shared" si="93"/>
        <v>0</v>
      </c>
      <c r="AA265" s="477">
        <f t="shared" si="94"/>
        <v>0</v>
      </c>
      <c r="AB265" s="477">
        <f t="shared" si="95"/>
        <v>0</v>
      </c>
      <c r="AC265" s="477">
        <f t="shared" si="96"/>
        <v>0</v>
      </c>
      <c r="AD265" s="477">
        <f t="shared" si="97"/>
        <v>0</v>
      </c>
      <c r="AE265" s="477">
        <f t="shared" si="98"/>
        <v>0</v>
      </c>
      <c r="AF265" s="480">
        <f t="shared" si="99"/>
        <v>0</v>
      </c>
      <c r="AH265" s="469" t="str">
        <f t="shared" si="81"/>
        <v/>
      </c>
      <c r="AI265" s="469" t="str">
        <f t="shared" si="80"/>
        <v>助産師常勤</v>
      </c>
      <c r="AJ265" s="469">
        <f t="shared" si="82"/>
        <v>1</v>
      </c>
      <c r="AK265" s="469" t="str">
        <f t="shared" si="83"/>
        <v>助産師</v>
      </c>
      <c r="AL265" s="469" t="str">
        <f t="shared" si="84"/>
        <v>常勤</v>
      </c>
    </row>
    <row r="266" spans="1:38" ht="13.5" customHeight="1">
      <c r="A266" s="423" t="str">
        <f>IF(COUNTA(病棟!A264)&gt;=1,病棟!A264,"")</f>
        <v/>
      </c>
      <c r="B266" s="486" t="str">
        <f>IF(COUNTA(病棟!B264)&gt;=1,病棟!B264,"")</f>
        <v/>
      </c>
      <c r="C266" s="425" t="str">
        <f>IF(COUNTA(病棟!C264)&gt;=1,病棟!C264,"")</f>
        <v/>
      </c>
      <c r="D266" s="422" t="str">
        <f>IF(COUNTA(病棟!D264)&gt;=1,病棟!D264,"")</f>
        <v/>
      </c>
      <c r="E266" s="422" t="str">
        <f>IF(COUNTA(病棟!E264)&gt;=1,病棟!E264,"")</f>
        <v/>
      </c>
      <c r="F266" s="422" t="str">
        <f>IF(COUNTA(病棟!F264)&gt;=1,病棟!F264,"")</f>
        <v/>
      </c>
      <c r="G266" s="497" t="str">
        <f>IF(COUNTA(病棟!G264)&gt;=1,病棟!G264,"")</f>
        <v/>
      </c>
      <c r="H266" s="425" t="str">
        <f>IF(COUNTA(病棟!H264)&gt;=1,病棟!H264,"")</f>
        <v/>
      </c>
      <c r="I266" s="426" t="str">
        <f>IF(COUNTA(病棟!I264)&gt;=1,病棟!I264,"")</f>
        <v/>
      </c>
      <c r="J266" s="485" t="str">
        <f>IF(COUNTA(病棟!J264)&gt;=1,病棟!J264,"")</f>
        <v/>
      </c>
      <c r="K266" s="423" t="str">
        <f>IF(COUNTA(病棟!L264)&gt;=1,病棟!L264,"")</f>
        <v/>
      </c>
      <c r="L266" s="430" t="str">
        <f>IF(K266&lt;基本!$D$9,"非常勤","常勤")</f>
        <v>常勤</v>
      </c>
      <c r="M266" s="433">
        <f>IF(L266="非常勤",K266/基本!$D$9,1)</f>
        <v>1</v>
      </c>
      <c r="N266" s="204" t="e">
        <f>IF(DAYS360(P266,メイン!$N$3)&lt;500,"新"," ")</f>
        <v>#VALUE!</v>
      </c>
      <c r="O266" s="293"/>
      <c r="P266" s="483" t="str">
        <f>IF(COUNTA(病棟!K264)&gt;=1,病棟!K264,"")</f>
        <v/>
      </c>
      <c r="R266" s="477">
        <f t="shared" si="85"/>
        <v>0</v>
      </c>
      <c r="S266" s="477">
        <f t="shared" si="86"/>
        <v>0</v>
      </c>
      <c r="T266" s="477">
        <f t="shared" si="87"/>
        <v>0</v>
      </c>
      <c r="U266" s="477">
        <f t="shared" si="88"/>
        <v>0</v>
      </c>
      <c r="V266" s="477">
        <f t="shared" si="89"/>
        <v>0</v>
      </c>
      <c r="W266" s="477">
        <f t="shared" si="90"/>
        <v>0</v>
      </c>
      <c r="X266" s="477">
        <f t="shared" si="91"/>
        <v>0</v>
      </c>
      <c r="Y266" s="477">
        <f t="shared" si="92"/>
        <v>0</v>
      </c>
      <c r="Z266" s="477">
        <f t="shared" si="93"/>
        <v>0</v>
      </c>
      <c r="AA266" s="477">
        <f t="shared" si="94"/>
        <v>0</v>
      </c>
      <c r="AB266" s="477">
        <f t="shared" si="95"/>
        <v>0</v>
      </c>
      <c r="AC266" s="477">
        <f t="shared" si="96"/>
        <v>0</v>
      </c>
      <c r="AD266" s="477">
        <f t="shared" si="97"/>
        <v>0</v>
      </c>
      <c r="AE266" s="477">
        <f t="shared" si="98"/>
        <v>0</v>
      </c>
      <c r="AF266" s="480">
        <f t="shared" si="99"/>
        <v>0</v>
      </c>
      <c r="AH266" s="469" t="str">
        <f t="shared" si="81"/>
        <v/>
      </c>
      <c r="AI266" s="469" t="str">
        <f t="shared" si="80"/>
        <v>助産師常勤</v>
      </c>
      <c r="AJ266" s="469">
        <f t="shared" si="82"/>
        <v>1</v>
      </c>
      <c r="AK266" s="469" t="str">
        <f t="shared" si="83"/>
        <v>助産師</v>
      </c>
      <c r="AL266" s="469" t="str">
        <f t="shared" si="84"/>
        <v>常勤</v>
      </c>
    </row>
    <row r="267" spans="1:38" ht="13.5" customHeight="1">
      <c r="A267" s="423" t="str">
        <f>IF(COUNTA(病棟!A265)&gt;=1,病棟!A265,"")</f>
        <v/>
      </c>
      <c r="B267" s="486" t="str">
        <f>IF(COUNTA(病棟!B265)&gt;=1,病棟!B265,"")</f>
        <v/>
      </c>
      <c r="C267" s="425" t="str">
        <f>IF(COUNTA(病棟!C265)&gt;=1,病棟!C265,"")</f>
        <v/>
      </c>
      <c r="D267" s="422" t="str">
        <f>IF(COUNTA(病棟!D265)&gt;=1,病棟!D265,"")</f>
        <v/>
      </c>
      <c r="E267" s="422" t="str">
        <f>IF(COUNTA(病棟!E265)&gt;=1,病棟!E265,"")</f>
        <v/>
      </c>
      <c r="F267" s="422" t="str">
        <f>IF(COUNTA(病棟!F265)&gt;=1,病棟!F265,"")</f>
        <v/>
      </c>
      <c r="G267" s="497" t="str">
        <f>IF(COUNTA(病棟!G265)&gt;=1,病棟!G265,"")</f>
        <v/>
      </c>
      <c r="H267" s="425" t="str">
        <f>IF(COUNTA(病棟!H265)&gt;=1,病棟!H265,"")</f>
        <v/>
      </c>
      <c r="I267" s="426" t="str">
        <f>IF(COUNTA(病棟!I265)&gt;=1,病棟!I265,"")</f>
        <v/>
      </c>
      <c r="J267" s="485" t="str">
        <f>IF(COUNTA(病棟!J265)&gt;=1,病棟!J265,"")</f>
        <v/>
      </c>
      <c r="K267" s="423" t="str">
        <f>IF(COUNTA(病棟!L265)&gt;=1,病棟!L265,"")</f>
        <v/>
      </c>
      <c r="L267" s="430" t="str">
        <f>IF(K267&lt;基本!$D$9,"非常勤","常勤")</f>
        <v>常勤</v>
      </c>
      <c r="M267" s="433">
        <f>IF(L267="非常勤",K267/基本!$D$9,1)</f>
        <v>1</v>
      </c>
      <c r="N267" s="204" t="e">
        <f>IF(DAYS360(P267,メイン!$N$3)&lt;500,"新"," ")</f>
        <v>#VALUE!</v>
      </c>
      <c r="O267" s="293"/>
      <c r="P267" s="483" t="str">
        <f>IF(COUNTA(病棟!K265)&gt;=1,病棟!K265,"")</f>
        <v/>
      </c>
      <c r="R267" s="477">
        <f t="shared" si="85"/>
        <v>0</v>
      </c>
      <c r="S267" s="477">
        <f t="shared" si="86"/>
        <v>0</v>
      </c>
      <c r="T267" s="477">
        <f t="shared" si="87"/>
        <v>0</v>
      </c>
      <c r="U267" s="477">
        <f t="shared" si="88"/>
        <v>0</v>
      </c>
      <c r="V267" s="477">
        <f t="shared" si="89"/>
        <v>0</v>
      </c>
      <c r="W267" s="477">
        <f t="shared" si="90"/>
        <v>0</v>
      </c>
      <c r="X267" s="477">
        <f t="shared" si="91"/>
        <v>0</v>
      </c>
      <c r="Y267" s="477">
        <f t="shared" si="92"/>
        <v>0</v>
      </c>
      <c r="Z267" s="477">
        <f t="shared" si="93"/>
        <v>0</v>
      </c>
      <c r="AA267" s="477">
        <f t="shared" si="94"/>
        <v>0</v>
      </c>
      <c r="AB267" s="477">
        <f t="shared" si="95"/>
        <v>0</v>
      </c>
      <c r="AC267" s="477">
        <f t="shared" si="96"/>
        <v>0</v>
      </c>
      <c r="AD267" s="477">
        <f t="shared" si="97"/>
        <v>0</v>
      </c>
      <c r="AE267" s="477">
        <f t="shared" si="98"/>
        <v>0</v>
      </c>
      <c r="AF267" s="480">
        <f t="shared" si="99"/>
        <v>0</v>
      </c>
      <c r="AH267" s="469" t="str">
        <f t="shared" si="81"/>
        <v/>
      </c>
      <c r="AI267" s="469" t="str">
        <f t="shared" si="80"/>
        <v>助産師常勤</v>
      </c>
      <c r="AJ267" s="469">
        <f t="shared" si="82"/>
        <v>1</v>
      </c>
      <c r="AK267" s="469" t="str">
        <f t="shared" si="83"/>
        <v>助産師</v>
      </c>
      <c r="AL267" s="469" t="str">
        <f t="shared" si="84"/>
        <v>常勤</v>
      </c>
    </row>
    <row r="268" spans="1:38" ht="13.5" customHeight="1">
      <c r="A268" s="423" t="str">
        <f>IF(COUNTA(病棟!A266)&gt;=1,病棟!A266,"")</f>
        <v/>
      </c>
      <c r="B268" s="486" t="str">
        <f>IF(COUNTA(病棟!B266)&gt;=1,病棟!B266,"")</f>
        <v/>
      </c>
      <c r="C268" s="425" t="str">
        <f>IF(COUNTA(病棟!C266)&gt;=1,病棟!C266,"")</f>
        <v/>
      </c>
      <c r="D268" s="422" t="str">
        <f>IF(COUNTA(病棟!D266)&gt;=1,病棟!D266,"")</f>
        <v/>
      </c>
      <c r="E268" s="422" t="str">
        <f>IF(COUNTA(病棟!E266)&gt;=1,病棟!E266,"")</f>
        <v/>
      </c>
      <c r="F268" s="422" t="str">
        <f>IF(COUNTA(病棟!F266)&gt;=1,病棟!F266,"")</f>
        <v/>
      </c>
      <c r="G268" s="497" t="str">
        <f>IF(COUNTA(病棟!G266)&gt;=1,病棟!G266,"")</f>
        <v/>
      </c>
      <c r="H268" s="425" t="str">
        <f>IF(COUNTA(病棟!H266)&gt;=1,病棟!H266,"")</f>
        <v/>
      </c>
      <c r="I268" s="426" t="str">
        <f>IF(COUNTA(病棟!I266)&gt;=1,病棟!I266,"")</f>
        <v/>
      </c>
      <c r="J268" s="485" t="str">
        <f>IF(COUNTA(病棟!J266)&gt;=1,病棟!J266,"")</f>
        <v/>
      </c>
      <c r="K268" s="423" t="str">
        <f>IF(COUNTA(病棟!L266)&gt;=1,病棟!L266,"")</f>
        <v/>
      </c>
      <c r="L268" s="430" t="str">
        <f>IF(K268&lt;基本!$D$9,"非常勤","常勤")</f>
        <v>常勤</v>
      </c>
      <c r="M268" s="433">
        <f>IF(L268="非常勤",K268/基本!$D$9,1)</f>
        <v>1</v>
      </c>
      <c r="N268" s="204" t="e">
        <f>IF(DAYS360(P268,メイン!$N$3)&lt;500,"新"," ")</f>
        <v>#VALUE!</v>
      </c>
      <c r="O268" s="293"/>
      <c r="P268" s="483" t="str">
        <f>IF(COUNTA(病棟!K266)&gt;=1,病棟!K266,"")</f>
        <v/>
      </c>
      <c r="R268" s="477">
        <f t="shared" si="85"/>
        <v>0</v>
      </c>
      <c r="S268" s="477">
        <f t="shared" si="86"/>
        <v>0</v>
      </c>
      <c r="T268" s="477">
        <f t="shared" si="87"/>
        <v>0</v>
      </c>
      <c r="U268" s="477">
        <f t="shared" si="88"/>
        <v>0</v>
      </c>
      <c r="V268" s="477">
        <f t="shared" si="89"/>
        <v>0</v>
      </c>
      <c r="W268" s="477">
        <f t="shared" si="90"/>
        <v>0</v>
      </c>
      <c r="X268" s="477">
        <f t="shared" si="91"/>
        <v>0</v>
      </c>
      <c r="Y268" s="477">
        <f t="shared" si="92"/>
        <v>0</v>
      </c>
      <c r="Z268" s="477">
        <f t="shared" si="93"/>
        <v>0</v>
      </c>
      <c r="AA268" s="477">
        <f t="shared" si="94"/>
        <v>0</v>
      </c>
      <c r="AB268" s="477">
        <f t="shared" si="95"/>
        <v>0</v>
      </c>
      <c r="AC268" s="477">
        <f t="shared" si="96"/>
        <v>0</v>
      </c>
      <c r="AD268" s="477">
        <f t="shared" si="97"/>
        <v>0</v>
      </c>
      <c r="AE268" s="477">
        <f t="shared" si="98"/>
        <v>0</v>
      </c>
      <c r="AF268" s="480">
        <f t="shared" si="99"/>
        <v>0</v>
      </c>
      <c r="AH268" s="469" t="str">
        <f t="shared" si="81"/>
        <v/>
      </c>
      <c r="AI268" s="469" t="str">
        <f t="shared" si="80"/>
        <v>助産師常勤</v>
      </c>
      <c r="AJ268" s="469">
        <f t="shared" si="82"/>
        <v>1</v>
      </c>
      <c r="AK268" s="469" t="str">
        <f t="shared" si="83"/>
        <v>助産師</v>
      </c>
      <c r="AL268" s="469" t="str">
        <f t="shared" si="84"/>
        <v>常勤</v>
      </c>
    </row>
    <row r="269" spans="1:38" ht="13.5" customHeight="1">
      <c r="A269" s="423" t="str">
        <f>IF(COUNTA(病棟!A267)&gt;=1,病棟!A267,"")</f>
        <v/>
      </c>
      <c r="B269" s="486" t="str">
        <f>IF(COUNTA(病棟!B267)&gt;=1,病棟!B267,"")</f>
        <v/>
      </c>
      <c r="C269" s="425" t="str">
        <f>IF(COUNTA(病棟!C267)&gt;=1,病棟!C267,"")</f>
        <v/>
      </c>
      <c r="D269" s="422" t="str">
        <f>IF(COUNTA(病棟!D267)&gt;=1,病棟!D267,"")</f>
        <v/>
      </c>
      <c r="E269" s="422" t="str">
        <f>IF(COUNTA(病棟!E267)&gt;=1,病棟!E267,"")</f>
        <v/>
      </c>
      <c r="F269" s="422" t="str">
        <f>IF(COUNTA(病棟!F267)&gt;=1,病棟!F267,"")</f>
        <v/>
      </c>
      <c r="G269" s="497" t="str">
        <f>IF(COUNTA(病棟!G267)&gt;=1,病棟!G267,"")</f>
        <v/>
      </c>
      <c r="H269" s="425" t="str">
        <f>IF(COUNTA(病棟!H267)&gt;=1,病棟!H267,"")</f>
        <v/>
      </c>
      <c r="I269" s="426" t="str">
        <f>IF(COUNTA(病棟!I267)&gt;=1,病棟!I267,"")</f>
        <v/>
      </c>
      <c r="J269" s="485" t="str">
        <f>IF(COUNTA(病棟!J267)&gt;=1,病棟!J267,"")</f>
        <v/>
      </c>
      <c r="K269" s="423" t="str">
        <f>IF(COUNTA(病棟!L267)&gt;=1,病棟!L267,"")</f>
        <v/>
      </c>
      <c r="L269" s="430" t="str">
        <f>IF(K269&lt;基本!$D$9,"非常勤","常勤")</f>
        <v>常勤</v>
      </c>
      <c r="M269" s="433">
        <f>IF(L269="非常勤",K269/基本!$D$9,1)</f>
        <v>1</v>
      </c>
      <c r="N269" s="204" t="e">
        <f>IF(DAYS360(P269,メイン!$N$3)&lt;500,"新"," ")</f>
        <v>#VALUE!</v>
      </c>
      <c r="O269" s="293"/>
      <c r="P269" s="483" t="str">
        <f>IF(COUNTA(病棟!K267)&gt;=1,病棟!K267,"")</f>
        <v/>
      </c>
      <c r="R269" s="477">
        <f t="shared" si="85"/>
        <v>0</v>
      </c>
      <c r="S269" s="477">
        <f t="shared" si="86"/>
        <v>0</v>
      </c>
      <c r="T269" s="477">
        <f t="shared" si="87"/>
        <v>0</v>
      </c>
      <c r="U269" s="477">
        <f t="shared" si="88"/>
        <v>0</v>
      </c>
      <c r="V269" s="477">
        <f t="shared" si="89"/>
        <v>0</v>
      </c>
      <c r="W269" s="477">
        <f t="shared" si="90"/>
        <v>0</v>
      </c>
      <c r="X269" s="477">
        <f t="shared" si="91"/>
        <v>0</v>
      </c>
      <c r="Y269" s="477">
        <f t="shared" si="92"/>
        <v>0</v>
      </c>
      <c r="Z269" s="477">
        <f t="shared" si="93"/>
        <v>0</v>
      </c>
      <c r="AA269" s="477">
        <f t="shared" si="94"/>
        <v>0</v>
      </c>
      <c r="AB269" s="477">
        <f t="shared" si="95"/>
        <v>0</v>
      </c>
      <c r="AC269" s="477">
        <f t="shared" si="96"/>
        <v>0</v>
      </c>
      <c r="AD269" s="477">
        <f t="shared" si="97"/>
        <v>0</v>
      </c>
      <c r="AE269" s="477">
        <f t="shared" si="98"/>
        <v>0</v>
      </c>
      <c r="AF269" s="480">
        <f t="shared" si="99"/>
        <v>0</v>
      </c>
      <c r="AH269" s="469" t="str">
        <f t="shared" si="81"/>
        <v/>
      </c>
      <c r="AI269" s="469" t="str">
        <f t="shared" si="80"/>
        <v>助産師常勤</v>
      </c>
      <c r="AJ269" s="469">
        <f t="shared" si="82"/>
        <v>1</v>
      </c>
      <c r="AK269" s="469" t="str">
        <f t="shared" si="83"/>
        <v>助産師</v>
      </c>
      <c r="AL269" s="469" t="str">
        <f t="shared" si="84"/>
        <v>常勤</v>
      </c>
    </row>
    <row r="270" spans="1:38" ht="13.5" customHeight="1">
      <c r="A270" s="423" t="str">
        <f>IF(COUNTA(病棟!A268)&gt;=1,病棟!A268,"")</f>
        <v/>
      </c>
      <c r="B270" s="486" t="str">
        <f>IF(COUNTA(病棟!B268)&gt;=1,病棟!B268,"")</f>
        <v/>
      </c>
      <c r="C270" s="425" t="str">
        <f>IF(COUNTA(病棟!C268)&gt;=1,病棟!C268,"")</f>
        <v/>
      </c>
      <c r="D270" s="422" t="str">
        <f>IF(COUNTA(病棟!D268)&gt;=1,病棟!D268,"")</f>
        <v/>
      </c>
      <c r="E270" s="422" t="str">
        <f>IF(COUNTA(病棟!E268)&gt;=1,病棟!E268,"")</f>
        <v/>
      </c>
      <c r="F270" s="422" t="str">
        <f>IF(COUNTA(病棟!F268)&gt;=1,病棟!F268,"")</f>
        <v/>
      </c>
      <c r="G270" s="497" t="str">
        <f>IF(COUNTA(病棟!G268)&gt;=1,病棟!G268,"")</f>
        <v/>
      </c>
      <c r="H270" s="425" t="str">
        <f>IF(COUNTA(病棟!H268)&gt;=1,病棟!H268,"")</f>
        <v/>
      </c>
      <c r="I270" s="426" t="str">
        <f>IF(COUNTA(病棟!I268)&gt;=1,病棟!I268,"")</f>
        <v/>
      </c>
      <c r="J270" s="485" t="str">
        <f>IF(COUNTA(病棟!J268)&gt;=1,病棟!J268,"")</f>
        <v/>
      </c>
      <c r="K270" s="423" t="str">
        <f>IF(COUNTA(病棟!L268)&gt;=1,病棟!L268,"")</f>
        <v/>
      </c>
      <c r="L270" s="430" t="str">
        <f>IF(K270&lt;基本!$D$9,"非常勤","常勤")</f>
        <v>常勤</v>
      </c>
      <c r="M270" s="433">
        <f>IF(L270="非常勤",K270/基本!$D$9,1)</f>
        <v>1</v>
      </c>
      <c r="N270" s="204" t="e">
        <f>IF(DAYS360(P270,メイン!$N$3)&lt;500,"新"," ")</f>
        <v>#VALUE!</v>
      </c>
      <c r="O270" s="293"/>
      <c r="P270" s="483" t="str">
        <f>IF(COUNTA(病棟!K268)&gt;=1,病棟!K268,"")</f>
        <v/>
      </c>
      <c r="R270" s="477">
        <f t="shared" si="85"/>
        <v>0</v>
      </c>
      <c r="S270" s="477">
        <f t="shared" si="86"/>
        <v>0</v>
      </c>
      <c r="T270" s="477">
        <f t="shared" si="87"/>
        <v>0</v>
      </c>
      <c r="U270" s="477">
        <f t="shared" si="88"/>
        <v>0</v>
      </c>
      <c r="V270" s="477">
        <f t="shared" si="89"/>
        <v>0</v>
      </c>
      <c r="W270" s="477">
        <f t="shared" si="90"/>
        <v>0</v>
      </c>
      <c r="X270" s="477">
        <f t="shared" si="91"/>
        <v>0</v>
      </c>
      <c r="Y270" s="477">
        <f t="shared" si="92"/>
        <v>0</v>
      </c>
      <c r="Z270" s="477">
        <f t="shared" si="93"/>
        <v>0</v>
      </c>
      <c r="AA270" s="477">
        <f t="shared" si="94"/>
        <v>0</v>
      </c>
      <c r="AB270" s="477">
        <f t="shared" si="95"/>
        <v>0</v>
      </c>
      <c r="AC270" s="477">
        <f t="shared" si="96"/>
        <v>0</v>
      </c>
      <c r="AD270" s="477">
        <f t="shared" si="97"/>
        <v>0</v>
      </c>
      <c r="AE270" s="477">
        <f t="shared" si="98"/>
        <v>0</v>
      </c>
      <c r="AF270" s="480">
        <f t="shared" si="99"/>
        <v>0</v>
      </c>
      <c r="AH270" s="469" t="str">
        <f t="shared" si="81"/>
        <v/>
      </c>
      <c r="AI270" s="469" t="str">
        <f t="shared" si="80"/>
        <v>助産師常勤</v>
      </c>
      <c r="AJ270" s="469">
        <f t="shared" si="82"/>
        <v>1</v>
      </c>
      <c r="AK270" s="469" t="str">
        <f t="shared" si="83"/>
        <v>助産師</v>
      </c>
      <c r="AL270" s="469" t="str">
        <f t="shared" si="84"/>
        <v>常勤</v>
      </c>
    </row>
    <row r="271" spans="1:38" ht="13.5" customHeight="1">
      <c r="A271" s="423" t="str">
        <f>IF(COUNTA(病棟!A269)&gt;=1,病棟!A269,"")</f>
        <v/>
      </c>
      <c r="B271" s="486" t="str">
        <f>IF(COUNTA(病棟!B269)&gt;=1,病棟!B269,"")</f>
        <v/>
      </c>
      <c r="C271" s="425" t="str">
        <f>IF(COUNTA(病棟!C269)&gt;=1,病棟!C269,"")</f>
        <v/>
      </c>
      <c r="D271" s="422" t="str">
        <f>IF(COUNTA(病棟!D269)&gt;=1,病棟!D269,"")</f>
        <v/>
      </c>
      <c r="E271" s="422" t="str">
        <f>IF(COUNTA(病棟!E269)&gt;=1,病棟!E269,"")</f>
        <v/>
      </c>
      <c r="F271" s="422" t="str">
        <f>IF(COUNTA(病棟!F269)&gt;=1,病棟!F269,"")</f>
        <v/>
      </c>
      <c r="G271" s="497" t="str">
        <f>IF(COUNTA(病棟!G269)&gt;=1,病棟!G269,"")</f>
        <v/>
      </c>
      <c r="H271" s="425" t="str">
        <f>IF(COUNTA(病棟!H269)&gt;=1,病棟!H269,"")</f>
        <v/>
      </c>
      <c r="I271" s="426" t="str">
        <f>IF(COUNTA(病棟!I269)&gt;=1,病棟!I269,"")</f>
        <v/>
      </c>
      <c r="J271" s="485" t="str">
        <f>IF(COUNTA(病棟!J269)&gt;=1,病棟!J269,"")</f>
        <v/>
      </c>
      <c r="K271" s="423" t="str">
        <f>IF(COUNTA(病棟!L269)&gt;=1,病棟!L269,"")</f>
        <v/>
      </c>
      <c r="L271" s="430" t="str">
        <f>IF(K271&lt;基本!$D$9,"非常勤","常勤")</f>
        <v>常勤</v>
      </c>
      <c r="M271" s="433">
        <f>IF(L271="非常勤",K271/基本!$D$9,1)</f>
        <v>1</v>
      </c>
      <c r="N271" s="204" t="e">
        <f>IF(DAYS360(P271,メイン!$N$3)&lt;500,"新"," ")</f>
        <v>#VALUE!</v>
      </c>
      <c r="O271" s="293"/>
      <c r="P271" s="483" t="str">
        <f>IF(COUNTA(病棟!K269)&gt;=1,病棟!K269,"")</f>
        <v/>
      </c>
      <c r="R271" s="477">
        <f t="shared" si="85"/>
        <v>0</v>
      </c>
      <c r="S271" s="477">
        <f t="shared" si="86"/>
        <v>0</v>
      </c>
      <c r="T271" s="477">
        <f t="shared" si="87"/>
        <v>0</v>
      </c>
      <c r="U271" s="477">
        <f t="shared" si="88"/>
        <v>0</v>
      </c>
      <c r="V271" s="477">
        <f t="shared" si="89"/>
        <v>0</v>
      </c>
      <c r="W271" s="477">
        <f t="shared" si="90"/>
        <v>0</v>
      </c>
      <c r="X271" s="477">
        <f t="shared" si="91"/>
        <v>0</v>
      </c>
      <c r="Y271" s="477">
        <f t="shared" si="92"/>
        <v>0</v>
      </c>
      <c r="Z271" s="477">
        <f t="shared" si="93"/>
        <v>0</v>
      </c>
      <c r="AA271" s="477">
        <f t="shared" si="94"/>
        <v>0</v>
      </c>
      <c r="AB271" s="477">
        <f t="shared" si="95"/>
        <v>0</v>
      </c>
      <c r="AC271" s="477">
        <f t="shared" si="96"/>
        <v>0</v>
      </c>
      <c r="AD271" s="477">
        <f t="shared" si="97"/>
        <v>0</v>
      </c>
      <c r="AE271" s="477">
        <f t="shared" si="98"/>
        <v>0</v>
      </c>
      <c r="AF271" s="480">
        <f t="shared" si="99"/>
        <v>0</v>
      </c>
      <c r="AH271" s="469" t="str">
        <f t="shared" si="81"/>
        <v/>
      </c>
      <c r="AI271" s="469" t="str">
        <f t="shared" si="80"/>
        <v>助産師常勤</v>
      </c>
      <c r="AJ271" s="469">
        <f t="shared" si="82"/>
        <v>1</v>
      </c>
      <c r="AK271" s="469" t="str">
        <f t="shared" si="83"/>
        <v>助産師</v>
      </c>
      <c r="AL271" s="469" t="str">
        <f t="shared" si="84"/>
        <v>常勤</v>
      </c>
    </row>
    <row r="272" spans="1:38" ht="13.5" customHeight="1">
      <c r="A272" s="423" t="str">
        <f>IF(COUNTA(病棟!A270)&gt;=1,病棟!A270,"")</f>
        <v/>
      </c>
      <c r="B272" s="486" t="str">
        <f>IF(COUNTA(病棟!B270)&gt;=1,病棟!B270,"")</f>
        <v/>
      </c>
      <c r="C272" s="425" t="str">
        <f>IF(COUNTA(病棟!C270)&gt;=1,病棟!C270,"")</f>
        <v/>
      </c>
      <c r="D272" s="422" t="str">
        <f>IF(COUNTA(病棟!D270)&gt;=1,病棟!D270,"")</f>
        <v/>
      </c>
      <c r="E272" s="422" t="str">
        <f>IF(COUNTA(病棟!E270)&gt;=1,病棟!E270,"")</f>
        <v/>
      </c>
      <c r="F272" s="422" t="str">
        <f>IF(COUNTA(病棟!F270)&gt;=1,病棟!F270,"")</f>
        <v/>
      </c>
      <c r="G272" s="497" t="str">
        <f>IF(COUNTA(病棟!G270)&gt;=1,病棟!G270,"")</f>
        <v/>
      </c>
      <c r="H272" s="425" t="str">
        <f>IF(COUNTA(病棟!H270)&gt;=1,病棟!H270,"")</f>
        <v/>
      </c>
      <c r="I272" s="426" t="str">
        <f>IF(COUNTA(病棟!I270)&gt;=1,病棟!I270,"")</f>
        <v/>
      </c>
      <c r="J272" s="485" t="str">
        <f>IF(COUNTA(病棟!J270)&gt;=1,病棟!J270,"")</f>
        <v/>
      </c>
      <c r="K272" s="423" t="str">
        <f>IF(COUNTA(病棟!L270)&gt;=1,病棟!L270,"")</f>
        <v/>
      </c>
      <c r="L272" s="430" t="str">
        <f>IF(K272&lt;基本!$D$9,"非常勤","常勤")</f>
        <v>常勤</v>
      </c>
      <c r="M272" s="433">
        <f>IF(L272="非常勤",K272/基本!$D$9,1)</f>
        <v>1</v>
      </c>
      <c r="N272" s="204" t="e">
        <f>IF(DAYS360(P272,メイン!$N$3)&lt;500,"新"," ")</f>
        <v>#VALUE!</v>
      </c>
      <c r="O272" s="293"/>
      <c r="P272" s="483" t="str">
        <f>IF(COUNTA(病棟!K270)&gt;=1,病棟!K270,"")</f>
        <v/>
      </c>
      <c r="R272" s="477">
        <f t="shared" si="85"/>
        <v>0</v>
      </c>
      <c r="S272" s="477">
        <f t="shared" si="86"/>
        <v>0</v>
      </c>
      <c r="T272" s="477">
        <f t="shared" si="87"/>
        <v>0</v>
      </c>
      <c r="U272" s="477">
        <f t="shared" si="88"/>
        <v>0</v>
      </c>
      <c r="V272" s="477">
        <f t="shared" si="89"/>
        <v>0</v>
      </c>
      <c r="W272" s="477">
        <f t="shared" si="90"/>
        <v>0</v>
      </c>
      <c r="X272" s="477">
        <f t="shared" si="91"/>
        <v>0</v>
      </c>
      <c r="Y272" s="477">
        <f t="shared" si="92"/>
        <v>0</v>
      </c>
      <c r="Z272" s="477">
        <f t="shared" si="93"/>
        <v>0</v>
      </c>
      <c r="AA272" s="477">
        <f t="shared" si="94"/>
        <v>0</v>
      </c>
      <c r="AB272" s="477">
        <f t="shared" si="95"/>
        <v>0</v>
      </c>
      <c r="AC272" s="477">
        <f t="shared" si="96"/>
        <v>0</v>
      </c>
      <c r="AD272" s="477">
        <f t="shared" si="97"/>
        <v>0</v>
      </c>
      <c r="AE272" s="477">
        <f t="shared" si="98"/>
        <v>0</v>
      </c>
      <c r="AF272" s="480">
        <f t="shared" si="99"/>
        <v>0</v>
      </c>
      <c r="AH272" s="469" t="str">
        <f t="shared" si="81"/>
        <v/>
      </c>
      <c r="AI272" s="469" t="str">
        <f t="shared" si="80"/>
        <v>助産師常勤</v>
      </c>
      <c r="AJ272" s="469">
        <f t="shared" si="82"/>
        <v>1</v>
      </c>
      <c r="AK272" s="469" t="str">
        <f t="shared" si="83"/>
        <v>助産師</v>
      </c>
      <c r="AL272" s="469" t="str">
        <f t="shared" si="84"/>
        <v>常勤</v>
      </c>
    </row>
    <row r="273" spans="1:38" ht="13.5" customHeight="1">
      <c r="A273" s="423" t="str">
        <f>IF(COUNTA(病棟!A271)&gt;=1,病棟!A271,"")</f>
        <v/>
      </c>
      <c r="B273" s="486" t="str">
        <f>IF(COUNTA(病棟!B271)&gt;=1,病棟!B271,"")</f>
        <v/>
      </c>
      <c r="C273" s="425" t="str">
        <f>IF(COUNTA(病棟!C271)&gt;=1,病棟!C271,"")</f>
        <v/>
      </c>
      <c r="D273" s="422" t="str">
        <f>IF(COUNTA(病棟!D271)&gt;=1,病棟!D271,"")</f>
        <v/>
      </c>
      <c r="E273" s="422" t="str">
        <f>IF(COUNTA(病棟!E271)&gt;=1,病棟!E271,"")</f>
        <v/>
      </c>
      <c r="F273" s="422" t="str">
        <f>IF(COUNTA(病棟!F271)&gt;=1,病棟!F271,"")</f>
        <v/>
      </c>
      <c r="G273" s="497" t="str">
        <f>IF(COUNTA(病棟!G271)&gt;=1,病棟!G271,"")</f>
        <v/>
      </c>
      <c r="H273" s="425" t="str">
        <f>IF(COUNTA(病棟!H271)&gt;=1,病棟!H271,"")</f>
        <v/>
      </c>
      <c r="I273" s="426" t="str">
        <f>IF(COUNTA(病棟!I271)&gt;=1,病棟!I271,"")</f>
        <v/>
      </c>
      <c r="J273" s="485" t="str">
        <f>IF(COUNTA(病棟!J271)&gt;=1,病棟!J271,"")</f>
        <v/>
      </c>
      <c r="K273" s="423" t="str">
        <f>IF(COUNTA(病棟!L271)&gt;=1,病棟!L271,"")</f>
        <v/>
      </c>
      <c r="L273" s="430" t="str">
        <f>IF(K273&lt;基本!$D$9,"非常勤","常勤")</f>
        <v>常勤</v>
      </c>
      <c r="M273" s="433">
        <f>IF(L273="非常勤",K273/基本!$D$9,1)</f>
        <v>1</v>
      </c>
      <c r="N273" s="204" t="e">
        <f>IF(DAYS360(P273,メイン!$N$3)&lt;500,"新"," ")</f>
        <v>#VALUE!</v>
      </c>
      <c r="O273" s="293"/>
      <c r="P273" s="483" t="str">
        <f>IF(COUNTA(病棟!K271)&gt;=1,病棟!K271,"")</f>
        <v/>
      </c>
      <c r="R273" s="477">
        <f t="shared" si="85"/>
        <v>0</v>
      </c>
      <c r="S273" s="477">
        <f t="shared" si="86"/>
        <v>0</v>
      </c>
      <c r="T273" s="477">
        <f t="shared" si="87"/>
        <v>0</v>
      </c>
      <c r="U273" s="477">
        <f t="shared" si="88"/>
        <v>0</v>
      </c>
      <c r="V273" s="477">
        <f t="shared" si="89"/>
        <v>0</v>
      </c>
      <c r="W273" s="477">
        <f t="shared" si="90"/>
        <v>0</v>
      </c>
      <c r="X273" s="477">
        <f t="shared" si="91"/>
        <v>0</v>
      </c>
      <c r="Y273" s="477">
        <f t="shared" si="92"/>
        <v>0</v>
      </c>
      <c r="Z273" s="477">
        <f t="shared" si="93"/>
        <v>0</v>
      </c>
      <c r="AA273" s="477">
        <f t="shared" si="94"/>
        <v>0</v>
      </c>
      <c r="AB273" s="477">
        <f t="shared" si="95"/>
        <v>0</v>
      </c>
      <c r="AC273" s="477">
        <f t="shared" si="96"/>
        <v>0</v>
      </c>
      <c r="AD273" s="477">
        <f t="shared" si="97"/>
        <v>0</v>
      </c>
      <c r="AE273" s="477">
        <f t="shared" si="98"/>
        <v>0</v>
      </c>
      <c r="AF273" s="480">
        <f t="shared" si="99"/>
        <v>0</v>
      </c>
      <c r="AH273" s="469" t="str">
        <f t="shared" si="81"/>
        <v/>
      </c>
      <c r="AI273" s="469" t="str">
        <f t="shared" si="80"/>
        <v>助産師常勤</v>
      </c>
      <c r="AJ273" s="469">
        <f t="shared" si="82"/>
        <v>1</v>
      </c>
      <c r="AK273" s="469" t="str">
        <f t="shared" si="83"/>
        <v>助産師</v>
      </c>
      <c r="AL273" s="469" t="str">
        <f t="shared" si="84"/>
        <v>常勤</v>
      </c>
    </row>
    <row r="274" spans="1:38" ht="13.5" customHeight="1">
      <c r="A274" s="423" t="str">
        <f>IF(COUNTA(病棟!A272)&gt;=1,病棟!A272,"")</f>
        <v/>
      </c>
      <c r="B274" s="486" t="str">
        <f>IF(COUNTA(病棟!B272)&gt;=1,病棟!B272,"")</f>
        <v/>
      </c>
      <c r="C274" s="425" t="str">
        <f>IF(COUNTA(病棟!C272)&gt;=1,病棟!C272,"")</f>
        <v/>
      </c>
      <c r="D274" s="422" t="str">
        <f>IF(COUNTA(病棟!D272)&gt;=1,病棟!D272,"")</f>
        <v/>
      </c>
      <c r="E274" s="422" t="str">
        <f>IF(COUNTA(病棟!E272)&gt;=1,病棟!E272,"")</f>
        <v/>
      </c>
      <c r="F274" s="422" t="str">
        <f>IF(COUNTA(病棟!F272)&gt;=1,病棟!F272,"")</f>
        <v/>
      </c>
      <c r="G274" s="497" t="str">
        <f>IF(COUNTA(病棟!G272)&gt;=1,病棟!G272,"")</f>
        <v/>
      </c>
      <c r="H274" s="425" t="str">
        <f>IF(COUNTA(病棟!H272)&gt;=1,病棟!H272,"")</f>
        <v/>
      </c>
      <c r="I274" s="426" t="str">
        <f>IF(COUNTA(病棟!I272)&gt;=1,病棟!I272,"")</f>
        <v/>
      </c>
      <c r="J274" s="485" t="str">
        <f>IF(COUNTA(病棟!J272)&gt;=1,病棟!J272,"")</f>
        <v/>
      </c>
      <c r="K274" s="423" t="str">
        <f>IF(COUNTA(病棟!L272)&gt;=1,病棟!L272,"")</f>
        <v/>
      </c>
      <c r="L274" s="430" t="str">
        <f>IF(K274&lt;基本!$D$9,"非常勤","常勤")</f>
        <v>常勤</v>
      </c>
      <c r="M274" s="433">
        <f>IF(L274="非常勤",K274/基本!$D$9,1)</f>
        <v>1</v>
      </c>
      <c r="N274" s="204" t="e">
        <f>IF(DAYS360(P274,メイン!$N$3)&lt;500,"新"," ")</f>
        <v>#VALUE!</v>
      </c>
      <c r="O274" s="293"/>
      <c r="P274" s="483" t="str">
        <f>IF(COUNTA(病棟!K272)&gt;=1,病棟!K272,"")</f>
        <v/>
      </c>
      <c r="R274" s="477">
        <f t="shared" si="85"/>
        <v>0</v>
      </c>
      <c r="S274" s="477">
        <f t="shared" si="86"/>
        <v>0</v>
      </c>
      <c r="T274" s="477">
        <f t="shared" si="87"/>
        <v>0</v>
      </c>
      <c r="U274" s="477">
        <f t="shared" si="88"/>
        <v>0</v>
      </c>
      <c r="V274" s="477">
        <f t="shared" si="89"/>
        <v>0</v>
      </c>
      <c r="W274" s="477">
        <f t="shared" si="90"/>
        <v>0</v>
      </c>
      <c r="X274" s="477">
        <f t="shared" si="91"/>
        <v>0</v>
      </c>
      <c r="Y274" s="477">
        <f t="shared" si="92"/>
        <v>0</v>
      </c>
      <c r="Z274" s="477">
        <f t="shared" si="93"/>
        <v>0</v>
      </c>
      <c r="AA274" s="477">
        <f t="shared" si="94"/>
        <v>0</v>
      </c>
      <c r="AB274" s="477">
        <f t="shared" si="95"/>
        <v>0</v>
      </c>
      <c r="AC274" s="477">
        <f t="shared" si="96"/>
        <v>0</v>
      </c>
      <c r="AD274" s="477">
        <f t="shared" si="97"/>
        <v>0</v>
      </c>
      <c r="AE274" s="477">
        <f t="shared" si="98"/>
        <v>0</v>
      </c>
      <c r="AF274" s="480">
        <f t="shared" si="99"/>
        <v>0</v>
      </c>
      <c r="AH274" s="469" t="str">
        <f t="shared" si="81"/>
        <v/>
      </c>
      <c r="AI274" s="469" t="str">
        <f t="shared" si="80"/>
        <v>助産師常勤</v>
      </c>
      <c r="AJ274" s="469">
        <f t="shared" si="82"/>
        <v>1</v>
      </c>
      <c r="AK274" s="469" t="str">
        <f t="shared" si="83"/>
        <v>助産師</v>
      </c>
      <c r="AL274" s="469" t="str">
        <f t="shared" si="84"/>
        <v>常勤</v>
      </c>
    </row>
    <row r="275" spans="1:38" ht="13.5" customHeight="1">
      <c r="A275" s="423" t="str">
        <f>IF(COUNTA(病棟!A273)&gt;=1,病棟!A273,"")</f>
        <v/>
      </c>
      <c r="B275" s="486" t="str">
        <f>IF(COUNTA(病棟!B273)&gt;=1,病棟!B273,"")</f>
        <v/>
      </c>
      <c r="C275" s="425" t="str">
        <f>IF(COUNTA(病棟!C273)&gt;=1,病棟!C273,"")</f>
        <v/>
      </c>
      <c r="D275" s="422" t="str">
        <f>IF(COUNTA(病棟!D273)&gt;=1,病棟!D273,"")</f>
        <v/>
      </c>
      <c r="E275" s="422" t="str">
        <f>IF(COUNTA(病棟!E273)&gt;=1,病棟!E273,"")</f>
        <v/>
      </c>
      <c r="F275" s="422" t="str">
        <f>IF(COUNTA(病棟!F273)&gt;=1,病棟!F273,"")</f>
        <v/>
      </c>
      <c r="G275" s="497" t="str">
        <f>IF(COUNTA(病棟!G273)&gt;=1,病棟!G273,"")</f>
        <v/>
      </c>
      <c r="H275" s="425" t="str">
        <f>IF(COUNTA(病棟!H273)&gt;=1,病棟!H273,"")</f>
        <v/>
      </c>
      <c r="I275" s="426" t="str">
        <f>IF(COUNTA(病棟!I273)&gt;=1,病棟!I273,"")</f>
        <v/>
      </c>
      <c r="J275" s="485" t="str">
        <f>IF(COUNTA(病棟!J273)&gt;=1,病棟!J273,"")</f>
        <v/>
      </c>
      <c r="K275" s="423" t="str">
        <f>IF(COUNTA(病棟!L273)&gt;=1,病棟!L273,"")</f>
        <v/>
      </c>
      <c r="L275" s="430" t="str">
        <f>IF(K275&lt;基本!$D$9,"非常勤","常勤")</f>
        <v>常勤</v>
      </c>
      <c r="M275" s="433">
        <f>IF(L275="非常勤",K275/基本!$D$9,1)</f>
        <v>1</v>
      </c>
      <c r="N275" s="204" t="e">
        <f>IF(DAYS360(P275,メイン!$N$3)&lt;500,"新"," ")</f>
        <v>#VALUE!</v>
      </c>
      <c r="O275" s="293"/>
      <c r="P275" s="483" t="str">
        <f>IF(COUNTA(病棟!K273)&gt;=1,病棟!K273,"")</f>
        <v/>
      </c>
      <c r="R275" s="477">
        <f t="shared" si="85"/>
        <v>0</v>
      </c>
      <c r="S275" s="477">
        <f t="shared" si="86"/>
        <v>0</v>
      </c>
      <c r="T275" s="477">
        <f t="shared" si="87"/>
        <v>0</v>
      </c>
      <c r="U275" s="477">
        <f t="shared" si="88"/>
        <v>0</v>
      </c>
      <c r="V275" s="477">
        <f t="shared" si="89"/>
        <v>0</v>
      </c>
      <c r="W275" s="477">
        <f t="shared" si="90"/>
        <v>0</v>
      </c>
      <c r="X275" s="477">
        <f t="shared" si="91"/>
        <v>0</v>
      </c>
      <c r="Y275" s="477">
        <f t="shared" si="92"/>
        <v>0</v>
      </c>
      <c r="Z275" s="477">
        <f t="shared" si="93"/>
        <v>0</v>
      </c>
      <c r="AA275" s="477">
        <f t="shared" si="94"/>
        <v>0</v>
      </c>
      <c r="AB275" s="477">
        <f t="shared" si="95"/>
        <v>0</v>
      </c>
      <c r="AC275" s="477">
        <f t="shared" si="96"/>
        <v>0</v>
      </c>
      <c r="AD275" s="477">
        <f t="shared" si="97"/>
        <v>0</v>
      </c>
      <c r="AE275" s="477">
        <f t="shared" si="98"/>
        <v>0</v>
      </c>
      <c r="AF275" s="480">
        <f t="shared" si="99"/>
        <v>0</v>
      </c>
      <c r="AH275" s="469" t="str">
        <f t="shared" si="81"/>
        <v/>
      </c>
      <c r="AI275" s="469" t="str">
        <f t="shared" si="80"/>
        <v>助産師常勤</v>
      </c>
      <c r="AJ275" s="469">
        <f t="shared" si="82"/>
        <v>1</v>
      </c>
      <c r="AK275" s="469" t="str">
        <f t="shared" si="83"/>
        <v>助産師</v>
      </c>
      <c r="AL275" s="469" t="str">
        <f t="shared" si="84"/>
        <v>常勤</v>
      </c>
    </row>
    <row r="276" spans="1:38" ht="13.5" customHeight="1">
      <c r="A276" s="423" t="str">
        <f>IF(COUNTA(病棟!A274)&gt;=1,病棟!A274,"")</f>
        <v/>
      </c>
      <c r="B276" s="486" t="str">
        <f>IF(COUNTA(病棟!B274)&gt;=1,病棟!B274,"")</f>
        <v/>
      </c>
      <c r="C276" s="425" t="str">
        <f>IF(COUNTA(病棟!C274)&gt;=1,病棟!C274,"")</f>
        <v/>
      </c>
      <c r="D276" s="422" t="str">
        <f>IF(COUNTA(病棟!D274)&gt;=1,病棟!D274,"")</f>
        <v/>
      </c>
      <c r="E276" s="422" t="str">
        <f>IF(COUNTA(病棟!E274)&gt;=1,病棟!E274,"")</f>
        <v/>
      </c>
      <c r="F276" s="422" t="str">
        <f>IF(COUNTA(病棟!F274)&gt;=1,病棟!F274,"")</f>
        <v/>
      </c>
      <c r="G276" s="497" t="str">
        <f>IF(COUNTA(病棟!G274)&gt;=1,病棟!G274,"")</f>
        <v/>
      </c>
      <c r="H276" s="425" t="str">
        <f>IF(COUNTA(病棟!H274)&gt;=1,病棟!H274,"")</f>
        <v/>
      </c>
      <c r="I276" s="426" t="str">
        <f>IF(COUNTA(病棟!I274)&gt;=1,病棟!I274,"")</f>
        <v/>
      </c>
      <c r="J276" s="485" t="str">
        <f>IF(COUNTA(病棟!J274)&gt;=1,病棟!J274,"")</f>
        <v/>
      </c>
      <c r="K276" s="423" t="str">
        <f>IF(COUNTA(病棟!L274)&gt;=1,病棟!L274,"")</f>
        <v/>
      </c>
      <c r="L276" s="430" t="str">
        <f>IF(K276&lt;基本!$D$9,"非常勤","常勤")</f>
        <v>常勤</v>
      </c>
      <c r="M276" s="433">
        <f>IF(L276="非常勤",K276/基本!$D$9,1)</f>
        <v>1</v>
      </c>
      <c r="N276" s="204" t="e">
        <f>IF(DAYS360(P276,メイン!$N$3)&lt;500,"新"," ")</f>
        <v>#VALUE!</v>
      </c>
      <c r="O276" s="293"/>
      <c r="P276" s="483" t="str">
        <f>IF(COUNTA(病棟!K274)&gt;=1,病棟!K274,"")</f>
        <v/>
      </c>
      <c r="R276" s="477">
        <f t="shared" si="85"/>
        <v>0</v>
      </c>
      <c r="S276" s="477">
        <f t="shared" si="86"/>
        <v>0</v>
      </c>
      <c r="T276" s="477">
        <f t="shared" si="87"/>
        <v>0</v>
      </c>
      <c r="U276" s="477">
        <f t="shared" si="88"/>
        <v>0</v>
      </c>
      <c r="V276" s="477">
        <f t="shared" si="89"/>
        <v>0</v>
      </c>
      <c r="W276" s="477">
        <f t="shared" si="90"/>
        <v>0</v>
      </c>
      <c r="X276" s="477">
        <f t="shared" si="91"/>
        <v>0</v>
      </c>
      <c r="Y276" s="477">
        <f t="shared" si="92"/>
        <v>0</v>
      </c>
      <c r="Z276" s="477">
        <f t="shared" si="93"/>
        <v>0</v>
      </c>
      <c r="AA276" s="477">
        <f t="shared" si="94"/>
        <v>0</v>
      </c>
      <c r="AB276" s="477">
        <f t="shared" si="95"/>
        <v>0</v>
      </c>
      <c r="AC276" s="477">
        <f t="shared" si="96"/>
        <v>0</v>
      </c>
      <c r="AD276" s="477">
        <f t="shared" si="97"/>
        <v>0</v>
      </c>
      <c r="AE276" s="477">
        <f t="shared" si="98"/>
        <v>0</v>
      </c>
      <c r="AF276" s="480">
        <f t="shared" si="99"/>
        <v>0</v>
      </c>
      <c r="AH276" s="469" t="str">
        <f t="shared" si="81"/>
        <v/>
      </c>
      <c r="AI276" s="469" t="str">
        <f t="shared" si="80"/>
        <v>助産師常勤</v>
      </c>
      <c r="AJ276" s="469">
        <f t="shared" si="82"/>
        <v>1</v>
      </c>
      <c r="AK276" s="469" t="str">
        <f t="shared" si="83"/>
        <v>助産師</v>
      </c>
      <c r="AL276" s="469" t="str">
        <f t="shared" si="84"/>
        <v>常勤</v>
      </c>
    </row>
    <row r="277" spans="1:38" ht="13.5" customHeight="1">
      <c r="A277" s="423" t="str">
        <f>IF(COUNTA(病棟!A275)&gt;=1,病棟!A275,"")</f>
        <v/>
      </c>
      <c r="B277" s="486" t="str">
        <f>IF(COUNTA(病棟!B275)&gt;=1,病棟!B275,"")</f>
        <v/>
      </c>
      <c r="C277" s="425" t="str">
        <f>IF(COUNTA(病棟!C275)&gt;=1,病棟!C275,"")</f>
        <v/>
      </c>
      <c r="D277" s="422" t="str">
        <f>IF(COUNTA(病棟!D275)&gt;=1,病棟!D275,"")</f>
        <v/>
      </c>
      <c r="E277" s="422" t="str">
        <f>IF(COUNTA(病棟!E275)&gt;=1,病棟!E275,"")</f>
        <v/>
      </c>
      <c r="F277" s="422" t="str">
        <f>IF(COUNTA(病棟!F275)&gt;=1,病棟!F275,"")</f>
        <v/>
      </c>
      <c r="G277" s="497" t="str">
        <f>IF(COUNTA(病棟!G275)&gt;=1,病棟!G275,"")</f>
        <v/>
      </c>
      <c r="H277" s="425" t="str">
        <f>IF(COUNTA(病棟!H275)&gt;=1,病棟!H275,"")</f>
        <v/>
      </c>
      <c r="I277" s="426" t="str">
        <f>IF(COUNTA(病棟!I275)&gt;=1,病棟!I275,"")</f>
        <v/>
      </c>
      <c r="J277" s="485" t="str">
        <f>IF(COUNTA(病棟!J275)&gt;=1,病棟!J275,"")</f>
        <v/>
      </c>
      <c r="K277" s="423" t="str">
        <f>IF(COUNTA(病棟!L275)&gt;=1,病棟!L275,"")</f>
        <v/>
      </c>
      <c r="L277" s="430" t="str">
        <f>IF(K277&lt;基本!$D$9,"非常勤","常勤")</f>
        <v>常勤</v>
      </c>
      <c r="M277" s="433">
        <f>IF(L277="非常勤",K277/基本!$D$9,1)</f>
        <v>1</v>
      </c>
      <c r="N277" s="204" t="e">
        <f>IF(DAYS360(P277,メイン!$N$3)&lt;500,"新"," ")</f>
        <v>#VALUE!</v>
      </c>
      <c r="O277" s="293"/>
      <c r="P277" s="483" t="str">
        <f>IF(COUNTA(病棟!K275)&gt;=1,病棟!K275,"")</f>
        <v/>
      </c>
      <c r="R277" s="477">
        <f t="shared" si="85"/>
        <v>0</v>
      </c>
      <c r="S277" s="477">
        <f t="shared" si="86"/>
        <v>0</v>
      </c>
      <c r="T277" s="477">
        <f t="shared" si="87"/>
        <v>0</v>
      </c>
      <c r="U277" s="477">
        <f t="shared" si="88"/>
        <v>0</v>
      </c>
      <c r="V277" s="477">
        <f t="shared" si="89"/>
        <v>0</v>
      </c>
      <c r="W277" s="477">
        <f t="shared" si="90"/>
        <v>0</v>
      </c>
      <c r="X277" s="477">
        <f t="shared" si="91"/>
        <v>0</v>
      </c>
      <c r="Y277" s="477">
        <f t="shared" si="92"/>
        <v>0</v>
      </c>
      <c r="Z277" s="477">
        <f t="shared" si="93"/>
        <v>0</v>
      </c>
      <c r="AA277" s="477">
        <f t="shared" si="94"/>
        <v>0</v>
      </c>
      <c r="AB277" s="477">
        <f t="shared" si="95"/>
        <v>0</v>
      </c>
      <c r="AC277" s="477">
        <f t="shared" si="96"/>
        <v>0</v>
      </c>
      <c r="AD277" s="477">
        <f t="shared" si="97"/>
        <v>0</v>
      </c>
      <c r="AE277" s="477">
        <f t="shared" si="98"/>
        <v>0</v>
      </c>
      <c r="AF277" s="480">
        <f t="shared" si="99"/>
        <v>0</v>
      </c>
      <c r="AH277" s="469" t="str">
        <f t="shared" si="81"/>
        <v/>
      </c>
      <c r="AI277" s="469" t="str">
        <f t="shared" si="80"/>
        <v>助産師常勤</v>
      </c>
      <c r="AJ277" s="469">
        <f t="shared" si="82"/>
        <v>1</v>
      </c>
      <c r="AK277" s="469" t="str">
        <f t="shared" si="83"/>
        <v>助産師</v>
      </c>
      <c r="AL277" s="469" t="str">
        <f t="shared" si="84"/>
        <v>常勤</v>
      </c>
    </row>
    <row r="278" spans="1:38" ht="13.5" customHeight="1">
      <c r="A278" s="423" t="str">
        <f>IF(COUNTA(病棟!A276)&gt;=1,病棟!A276,"")</f>
        <v/>
      </c>
      <c r="B278" s="486" t="str">
        <f>IF(COUNTA(病棟!B276)&gt;=1,病棟!B276,"")</f>
        <v/>
      </c>
      <c r="C278" s="425" t="str">
        <f>IF(COUNTA(病棟!C276)&gt;=1,病棟!C276,"")</f>
        <v/>
      </c>
      <c r="D278" s="422" t="str">
        <f>IF(COUNTA(病棟!D276)&gt;=1,病棟!D276,"")</f>
        <v/>
      </c>
      <c r="E278" s="422" t="str">
        <f>IF(COUNTA(病棟!E276)&gt;=1,病棟!E276,"")</f>
        <v/>
      </c>
      <c r="F278" s="422" t="str">
        <f>IF(COUNTA(病棟!F276)&gt;=1,病棟!F276,"")</f>
        <v/>
      </c>
      <c r="G278" s="497" t="str">
        <f>IF(COUNTA(病棟!G276)&gt;=1,病棟!G276,"")</f>
        <v/>
      </c>
      <c r="H278" s="425" t="str">
        <f>IF(COUNTA(病棟!H276)&gt;=1,病棟!H276,"")</f>
        <v/>
      </c>
      <c r="I278" s="426" t="str">
        <f>IF(COUNTA(病棟!I276)&gt;=1,病棟!I276,"")</f>
        <v/>
      </c>
      <c r="J278" s="485" t="str">
        <f>IF(COUNTA(病棟!J276)&gt;=1,病棟!J276,"")</f>
        <v/>
      </c>
      <c r="K278" s="423" t="str">
        <f>IF(COUNTA(病棟!L276)&gt;=1,病棟!L276,"")</f>
        <v/>
      </c>
      <c r="L278" s="430" t="str">
        <f>IF(K278&lt;基本!$D$9,"非常勤","常勤")</f>
        <v>常勤</v>
      </c>
      <c r="M278" s="433">
        <f>IF(L278="非常勤",K278/基本!$D$9,1)</f>
        <v>1</v>
      </c>
      <c r="N278" s="204" t="e">
        <f>IF(DAYS360(P278,メイン!$N$3)&lt;500,"新"," ")</f>
        <v>#VALUE!</v>
      </c>
      <c r="O278" s="293"/>
      <c r="P278" s="483" t="str">
        <f>IF(COUNTA(病棟!K276)&gt;=1,病棟!K276,"")</f>
        <v/>
      </c>
      <c r="R278" s="477">
        <f t="shared" si="85"/>
        <v>0</v>
      </c>
      <c r="S278" s="477">
        <f t="shared" si="86"/>
        <v>0</v>
      </c>
      <c r="T278" s="477">
        <f t="shared" si="87"/>
        <v>0</v>
      </c>
      <c r="U278" s="477">
        <f t="shared" si="88"/>
        <v>0</v>
      </c>
      <c r="V278" s="477">
        <f t="shared" si="89"/>
        <v>0</v>
      </c>
      <c r="W278" s="477">
        <f t="shared" si="90"/>
        <v>0</v>
      </c>
      <c r="X278" s="477">
        <f t="shared" si="91"/>
        <v>0</v>
      </c>
      <c r="Y278" s="477">
        <f t="shared" si="92"/>
        <v>0</v>
      </c>
      <c r="Z278" s="477">
        <f t="shared" si="93"/>
        <v>0</v>
      </c>
      <c r="AA278" s="477">
        <f t="shared" si="94"/>
        <v>0</v>
      </c>
      <c r="AB278" s="477">
        <f t="shared" si="95"/>
        <v>0</v>
      </c>
      <c r="AC278" s="477">
        <f t="shared" si="96"/>
        <v>0</v>
      </c>
      <c r="AD278" s="477">
        <f t="shared" si="97"/>
        <v>0</v>
      </c>
      <c r="AE278" s="477">
        <f t="shared" si="98"/>
        <v>0</v>
      </c>
      <c r="AF278" s="480">
        <f t="shared" si="99"/>
        <v>0</v>
      </c>
      <c r="AH278" s="469" t="str">
        <f t="shared" si="81"/>
        <v/>
      </c>
      <c r="AI278" s="469" t="str">
        <f t="shared" si="80"/>
        <v>助産師常勤</v>
      </c>
      <c r="AJ278" s="469">
        <f t="shared" si="82"/>
        <v>1</v>
      </c>
      <c r="AK278" s="469" t="str">
        <f t="shared" si="83"/>
        <v>助産師</v>
      </c>
      <c r="AL278" s="469" t="str">
        <f t="shared" si="84"/>
        <v>常勤</v>
      </c>
    </row>
    <row r="279" spans="1:38" ht="13.5" customHeight="1">
      <c r="A279" s="423" t="str">
        <f>IF(COUNTA(病棟!A277)&gt;=1,病棟!A277,"")</f>
        <v/>
      </c>
      <c r="B279" s="486" t="str">
        <f>IF(COUNTA(病棟!B277)&gt;=1,病棟!B277,"")</f>
        <v/>
      </c>
      <c r="C279" s="425" t="str">
        <f>IF(COUNTA(病棟!C277)&gt;=1,病棟!C277,"")</f>
        <v/>
      </c>
      <c r="D279" s="422" t="str">
        <f>IF(COUNTA(病棟!D277)&gt;=1,病棟!D277,"")</f>
        <v/>
      </c>
      <c r="E279" s="422" t="str">
        <f>IF(COUNTA(病棟!E277)&gt;=1,病棟!E277,"")</f>
        <v/>
      </c>
      <c r="F279" s="422" t="str">
        <f>IF(COUNTA(病棟!F277)&gt;=1,病棟!F277,"")</f>
        <v/>
      </c>
      <c r="G279" s="497" t="str">
        <f>IF(COUNTA(病棟!G277)&gt;=1,病棟!G277,"")</f>
        <v/>
      </c>
      <c r="H279" s="425" t="str">
        <f>IF(COUNTA(病棟!H277)&gt;=1,病棟!H277,"")</f>
        <v/>
      </c>
      <c r="I279" s="426" t="str">
        <f>IF(COUNTA(病棟!I277)&gt;=1,病棟!I277,"")</f>
        <v/>
      </c>
      <c r="J279" s="485" t="str">
        <f>IF(COUNTA(病棟!J277)&gt;=1,病棟!J277,"")</f>
        <v/>
      </c>
      <c r="K279" s="423" t="str">
        <f>IF(COUNTA(病棟!L277)&gt;=1,病棟!L277,"")</f>
        <v/>
      </c>
      <c r="L279" s="430" t="str">
        <f>IF(K279&lt;基本!$D$9,"非常勤","常勤")</f>
        <v>常勤</v>
      </c>
      <c r="M279" s="433">
        <f>IF(L279="非常勤",K279/基本!$D$9,1)</f>
        <v>1</v>
      </c>
      <c r="N279" s="204" t="e">
        <f>IF(DAYS360(P279,メイン!$N$3)&lt;500,"新"," ")</f>
        <v>#VALUE!</v>
      </c>
      <c r="O279" s="293"/>
      <c r="P279" s="483" t="str">
        <f>IF(COUNTA(病棟!K277)&gt;=1,病棟!K277,"")</f>
        <v/>
      </c>
      <c r="R279" s="477">
        <f t="shared" si="85"/>
        <v>0</v>
      </c>
      <c r="S279" s="477">
        <f t="shared" si="86"/>
        <v>0</v>
      </c>
      <c r="T279" s="477">
        <f t="shared" si="87"/>
        <v>0</v>
      </c>
      <c r="U279" s="477">
        <f t="shared" si="88"/>
        <v>0</v>
      </c>
      <c r="V279" s="477">
        <f t="shared" si="89"/>
        <v>0</v>
      </c>
      <c r="W279" s="477">
        <f t="shared" si="90"/>
        <v>0</v>
      </c>
      <c r="X279" s="477">
        <f t="shared" si="91"/>
        <v>0</v>
      </c>
      <c r="Y279" s="477">
        <f t="shared" si="92"/>
        <v>0</v>
      </c>
      <c r="Z279" s="477">
        <f t="shared" si="93"/>
        <v>0</v>
      </c>
      <c r="AA279" s="477">
        <f t="shared" si="94"/>
        <v>0</v>
      </c>
      <c r="AB279" s="477">
        <f t="shared" si="95"/>
        <v>0</v>
      </c>
      <c r="AC279" s="477">
        <f t="shared" si="96"/>
        <v>0</v>
      </c>
      <c r="AD279" s="477">
        <f t="shared" si="97"/>
        <v>0</v>
      </c>
      <c r="AE279" s="477">
        <f t="shared" si="98"/>
        <v>0</v>
      </c>
      <c r="AF279" s="480">
        <f t="shared" si="99"/>
        <v>0</v>
      </c>
      <c r="AH279" s="469" t="str">
        <f t="shared" si="81"/>
        <v/>
      </c>
      <c r="AI279" s="469" t="str">
        <f t="shared" si="80"/>
        <v>助産師常勤</v>
      </c>
      <c r="AJ279" s="469">
        <f t="shared" si="82"/>
        <v>1</v>
      </c>
      <c r="AK279" s="469" t="str">
        <f t="shared" si="83"/>
        <v>助産師</v>
      </c>
      <c r="AL279" s="469" t="str">
        <f t="shared" si="84"/>
        <v>常勤</v>
      </c>
    </row>
    <row r="280" spans="1:38" ht="13.5" customHeight="1">
      <c r="A280" s="423" t="str">
        <f>IF(COUNTA(病棟!A278)&gt;=1,病棟!A278,"")</f>
        <v/>
      </c>
      <c r="B280" s="486" t="str">
        <f>IF(COUNTA(病棟!B278)&gt;=1,病棟!B278,"")</f>
        <v/>
      </c>
      <c r="C280" s="425" t="str">
        <f>IF(COUNTA(病棟!C278)&gt;=1,病棟!C278,"")</f>
        <v/>
      </c>
      <c r="D280" s="422" t="str">
        <f>IF(COUNTA(病棟!D278)&gt;=1,病棟!D278,"")</f>
        <v/>
      </c>
      <c r="E280" s="422" t="str">
        <f>IF(COUNTA(病棟!E278)&gt;=1,病棟!E278,"")</f>
        <v/>
      </c>
      <c r="F280" s="422" t="str">
        <f>IF(COUNTA(病棟!F278)&gt;=1,病棟!F278,"")</f>
        <v/>
      </c>
      <c r="G280" s="497" t="str">
        <f>IF(COUNTA(病棟!G278)&gt;=1,病棟!G278,"")</f>
        <v/>
      </c>
      <c r="H280" s="425" t="str">
        <f>IF(COUNTA(病棟!H278)&gt;=1,病棟!H278,"")</f>
        <v/>
      </c>
      <c r="I280" s="426" t="str">
        <f>IF(COUNTA(病棟!I278)&gt;=1,病棟!I278,"")</f>
        <v/>
      </c>
      <c r="J280" s="485" t="str">
        <f>IF(COUNTA(病棟!J278)&gt;=1,病棟!J278,"")</f>
        <v/>
      </c>
      <c r="K280" s="423" t="str">
        <f>IF(COUNTA(病棟!L278)&gt;=1,病棟!L278,"")</f>
        <v/>
      </c>
      <c r="L280" s="430" t="str">
        <f>IF(K280&lt;基本!$D$9,"非常勤","常勤")</f>
        <v>常勤</v>
      </c>
      <c r="M280" s="433">
        <f>IF(L280="非常勤",K280/基本!$D$9,1)</f>
        <v>1</v>
      </c>
      <c r="N280" s="204" t="e">
        <f>IF(DAYS360(P280,メイン!$N$3)&lt;500,"新"," ")</f>
        <v>#VALUE!</v>
      </c>
      <c r="O280" s="293"/>
      <c r="P280" s="483" t="str">
        <f>IF(COUNTA(病棟!K278)&gt;=1,病棟!K278,"")</f>
        <v/>
      </c>
      <c r="R280" s="477">
        <f t="shared" si="85"/>
        <v>0</v>
      </c>
      <c r="S280" s="477">
        <f t="shared" si="86"/>
        <v>0</v>
      </c>
      <c r="T280" s="477">
        <f t="shared" si="87"/>
        <v>0</v>
      </c>
      <c r="U280" s="477">
        <f t="shared" si="88"/>
        <v>0</v>
      </c>
      <c r="V280" s="477">
        <f t="shared" si="89"/>
        <v>0</v>
      </c>
      <c r="W280" s="477">
        <f t="shared" si="90"/>
        <v>0</v>
      </c>
      <c r="X280" s="477">
        <f t="shared" si="91"/>
        <v>0</v>
      </c>
      <c r="Y280" s="477">
        <f t="shared" si="92"/>
        <v>0</v>
      </c>
      <c r="Z280" s="477">
        <f t="shared" si="93"/>
        <v>0</v>
      </c>
      <c r="AA280" s="477">
        <f t="shared" si="94"/>
        <v>0</v>
      </c>
      <c r="AB280" s="477">
        <f t="shared" si="95"/>
        <v>0</v>
      </c>
      <c r="AC280" s="477">
        <f t="shared" si="96"/>
        <v>0</v>
      </c>
      <c r="AD280" s="477">
        <f t="shared" si="97"/>
        <v>0</v>
      </c>
      <c r="AE280" s="477">
        <f t="shared" si="98"/>
        <v>0</v>
      </c>
      <c r="AF280" s="480">
        <f t="shared" si="99"/>
        <v>0</v>
      </c>
      <c r="AH280" s="469" t="str">
        <f t="shared" si="81"/>
        <v/>
      </c>
      <c r="AI280" s="469" t="str">
        <f t="shared" si="80"/>
        <v>助産師常勤</v>
      </c>
      <c r="AJ280" s="469">
        <f t="shared" si="82"/>
        <v>1</v>
      </c>
      <c r="AK280" s="469" t="str">
        <f t="shared" si="83"/>
        <v>助産師</v>
      </c>
      <c r="AL280" s="469" t="str">
        <f t="shared" si="84"/>
        <v>常勤</v>
      </c>
    </row>
    <row r="281" spans="1:38" ht="13.5" customHeight="1">
      <c r="A281" s="423" t="str">
        <f>IF(COUNTA(病棟!A279)&gt;=1,病棟!A279,"")</f>
        <v/>
      </c>
      <c r="B281" s="486" t="str">
        <f>IF(COUNTA(病棟!B279)&gt;=1,病棟!B279,"")</f>
        <v/>
      </c>
      <c r="C281" s="425" t="str">
        <f>IF(COUNTA(病棟!C279)&gt;=1,病棟!C279,"")</f>
        <v/>
      </c>
      <c r="D281" s="422" t="str">
        <f>IF(COUNTA(病棟!D279)&gt;=1,病棟!D279,"")</f>
        <v/>
      </c>
      <c r="E281" s="422" t="str">
        <f>IF(COUNTA(病棟!E279)&gt;=1,病棟!E279,"")</f>
        <v/>
      </c>
      <c r="F281" s="422" t="str">
        <f>IF(COUNTA(病棟!F279)&gt;=1,病棟!F279,"")</f>
        <v/>
      </c>
      <c r="G281" s="497" t="str">
        <f>IF(COUNTA(病棟!G279)&gt;=1,病棟!G279,"")</f>
        <v/>
      </c>
      <c r="H281" s="425" t="str">
        <f>IF(COUNTA(病棟!H279)&gt;=1,病棟!H279,"")</f>
        <v/>
      </c>
      <c r="I281" s="426" t="str">
        <f>IF(COUNTA(病棟!I279)&gt;=1,病棟!I279,"")</f>
        <v/>
      </c>
      <c r="J281" s="485" t="str">
        <f>IF(COUNTA(病棟!J279)&gt;=1,病棟!J279,"")</f>
        <v/>
      </c>
      <c r="K281" s="423" t="str">
        <f>IF(COUNTA(病棟!L279)&gt;=1,病棟!L279,"")</f>
        <v/>
      </c>
      <c r="L281" s="430" t="str">
        <f>IF(K281&lt;基本!$D$9,"非常勤","常勤")</f>
        <v>常勤</v>
      </c>
      <c r="M281" s="433">
        <f>IF(L281="非常勤",K281/基本!$D$9,1)</f>
        <v>1</v>
      </c>
      <c r="N281" s="204" t="e">
        <f>IF(DAYS360(P281,メイン!$N$3)&lt;500,"新"," ")</f>
        <v>#VALUE!</v>
      </c>
      <c r="O281" s="293"/>
      <c r="P281" s="483" t="str">
        <f>IF(COUNTA(病棟!K279)&gt;=1,病棟!K279,"")</f>
        <v/>
      </c>
      <c r="R281" s="477">
        <f t="shared" si="85"/>
        <v>0</v>
      </c>
      <c r="S281" s="477">
        <f t="shared" si="86"/>
        <v>0</v>
      </c>
      <c r="T281" s="477">
        <f t="shared" si="87"/>
        <v>0</v>
      </c>
      <c r="U281" s="477">
        <f t="shared" si="88"/>
        <v>0</v>
      </c>
      <c r="V281" s="477">
        <f t="shared" si="89"/>
        <v>0</v>
      </c>
      <c r="W281" s="477">
        <f t="shared" si="90"/>
        <v>0</v>
      </c>
      <c r="X281" s="477">
        <f t="shared" si="91"/>
        <v>0</v>
      </c>
      <c r="Y281" s="477">
        <f t="shared" si="92"/>
        <v>0</v>
      </c>
      <c r="Z281" s="477">
        <f t="shared" si="93"/>
        <v>0</v>
      </c>
      <c r="AA281" s="477">
        <f t="shared" si="94"/>
        <v>0</v>
      </c>
      <c r="AB281" s="477">
        <f t="shared" si="95"/>
        <v>0</v>
      </c>
      <c r="AC281" s="477">
        <f t="shared" si="96"/>
        <v>0</v>
      </c>
      <c r="AD281" s="477">
        <f t="shared" si="97"/>
        <v>0</v>
      </c>
      <c r="AE281" s="477">
        <f t="shared" si="98"/>
        <v>0</v>
      </c>
      <c r="AF281" s="480">
        <f t="shared" si="99"/>
        <v>0</v>
      </c>
      <c r="AH281" s="469" t="str">
        <f t="shared" si="81"/>
        <v/>
      </c>
      <c r="AI281" s="469" t="str">
        <f t="shared" si="80"/>
        <v>助産師常勤</v>
      </c>
      <c r="AJ281" s="469">
        <f t="shared" si="82"/>
        <v>1</v>
      </c>
      <c r="AK281" s="469" t="str">
        <f t="shared" si="83"/>
        <v>助産師</v>
      </c>
      <c r="AL281" s="469" t="str">
        <f t="shared" si="84"/>
        <v>常勤</v>
      </c>
    </row>
    <row r="282" spans="1:38" ht="13.5" customHeight="1">
      <c r="A282" s="423" t="str">
        <f>IF(COUNTA(病棟!A280)&gt;=1,病棟!A280,"")</f>
        <v/>
      </c>
      <c r="B282" s="486" t="str">
        <f>IF(COUNTA(病棟!B280)&gt;=1,病棟!B280,"")</f>
        <v/>
      </c>
      <c r="C282" s="425" t="str">
        <f>IF(COUNTA(病棟!C280)&gt;=1,病棟!C280,"")</f>
        <v/>
      </c>
      <c r="D282" s="422" t="str">
        <f>IF(COUNTA(病棟!D280)&gt;=1,病棟!D280,"")</f>
        <v/>
      </c>
      <c r="E282" s="422" t="str">
        <f>IF(COUNTA(病棟!E280)&gt;=1,病棟!E280,"")</f>
        <v/>
      </c>
      <c r="F282" s="422" t="str">
        <f>IF(COUNTA(病棟!F280)&gt;=1,病棟!F280,"")</f>
        <v/>
      </c>
      <c r="G282" s="497" t="str">
        <f>IF(COUNTA(病棟!G280)&gt;=1,病棟!G280,"")</f>
        <v/>
      </c>
      <c r="H282" s="425" t="str">
        <f>IF(COUNTA(病棟!H280)&gt;=1,病棟!H280,"")</f>
        <v/>
      </c>
      <c r="I282" s="426" t="str">
        <f>IF(COUNTA(病棟!I280)&gt;=1,病棟!I280,"")</f>
        <v/>
      </c>
      <c r="J282" s="485" t="str">
        <f>IF(COUNTA(病棟!J280)&gt;=1,病棟!J280,"")</f>
        <v/>
      </c>
      <c r="K282" s="423" t="str">
        <f>IF(COUNTA(病棟!L280)&gt;=1,病棟!L280,"")</f>
        <v/>
      </c>
      <c r="L282" s="430" t="str">
        <f>IF(K282&lt;基本!$D$9,"非常勤","常勤")</f>
        <v>常勤</v>
      </c>
      <c r="M282" s="433">
        <f>IF(L282="非常勤",K282/基本!$D$9,1)</f>
        <v>1</v>
      </c>
      <c r="N282" s="204" t="e">
        <f>IF(DAYS360(P282,メイン!$N$3)&lt;500,"新"," ")</f>
        <v>#VALUE!</v>
      </c>
      <c r="O282" s="293"/>
      <c r="P282" s="483" t="str">
        <f>IF(COUNTA(病棟!K280)&gt;=1,病棟!K280,"")</f>
        <v/>
      </c>
      <c r="R282" s="477">
        <f t="shared" si="85"/>
        <v>0</v>
      </c>
      <c r="S282" s="477">
        <f t="shared" si="86"/>
        <v>0</v>
      </c>
      <c r="T282" s="477">
        <f t="shared" si="87"/>
        <v>0</v>
      </c>
      <c r="U282" s="477">
        <f t="shared" si="88"/>
        <v>0</v>
      </c>
      <c r="V282" s="477">
        <f t="shared" si="89"/>
        <v>0</v>
      </c>
      <c r="W282" s="477">
        <f t="shared" si="90"/>
        <v>0</v>
      </c>
      <c r="X282" s="477">
        <f t="shared" si="91"/>
        <v>0</v>
      </c>
      <c r="Y282" s="477">
        <f t="shared" si="92"/>
        <v>0</v>
      </c>
      <c r="Z282" s="477">
        <f t="shared" si="93"/>
        <v>0</v>
      </c>
      <c r="AA282" s="477">
        <f t="shared" si="94"/>
        <v>0</v>
      </c>
      <c r="AB282" s="477">
        <f t="shared" si="95"/>
        <v>0</v>
      </c>
      <c r="AC282" s="477">
        <f t="shared" si="96"/>
        <v>0</v>
      </c>
      <c r="AD282" s="477">
        <f t="shared" si="97"/>
        <v>0</v>
      </c>
      <c r="AE282" s="477">
        <f t="shared" si="98"/>
        <v>0</v>
      </c>
      <c r="AF282" s="480">
        <f t="shared" si="99"/>
        <v>0</v>
      </c>
      <c r="AH282" s="469" t="str">
        <f t="shared" si="81"/>
        <v/>
      </c>
      <c r="AI282" s="469" t="str">
        <f t="shared" si="80"/>
        <v>助産師常勤</v>
      </c>
      <c r="AJ282" s="469">
        <f t="shared" si="82"/>
        <v>1</v>
      </c>
      <c r="AK282" s="469" t="str">
        <f t="shared" si="83"/>
        <v>助産師</v>
      </c>
      <c r="AL282" s="469" t="str">
        <f t="shared" si="84"/>
        <v>常勤</v>
      </c>
    </row>
    <row r="283" spans="1:38" ht="13.5" customHeight="1">
      <c r="A283" s="423" t="str">
        <f>IF(COUNTA(病棟!A281)&gt;=1,病棟!A281,"")</f>
        <v/>
      </c>
      <c r="B283" s="486" t="str">
        <f>IF(COUNTA(病棟!B281)&gt;=1,病棟!B281,"")</f>
        <v/>
      </c>
      <c r="C283" s="425" t="str">
        <f>IF(COUNTA(病棟!C281)&gt;=1,病棟!C281,"")</f>
        <v/>
      </c>
      <c r="D283" s="422" t="str">
        <f>IF(COUNTA(病棟!D281)&gt;=1,病棟!D281,"")</f>
        <v/>
      </c>
      <c r="E283" s="422" t="str">
        <f>IF(COUNTA(病棟!E281)&gt;=1,病棟!E281,"")</f>
        <v/>
      </c>
      <c r="F283" s="422" t="str">
        <f>IF(COUNTA(病棟!F281)&gt;=1,病棟!F281,"")</f>
        <v/>
      </c>
      <c r="G283" s="497" t="str">
        <f>IF(COUNTA(病棟!G281)&gt;=1,病棟!G281,"")</f>
        <v/>
      </c>
      <c r="H283" s="425" t="str">
        <f>IF(COUNTA(病棟!H281)&gt;=1,病棟!H281,"")</f>
        <v/>
      </c>
      <c r="I283" s="426" t="str">
        <f>IF(COUNTA(病棟!I281)&gt;=1,病棟!I281,"")</f>
        <v/>
      </c>
      <c r="J283" s="485" t="str">
        <f>IF(COUNTA(病棟!J281)&gt;=1,病棟!J281,"")</f>
        <v/>
      </c>
      <c r="K283" s="423" t="str">
        <f>IF(COUNTA(病棟!L281)&gt;=1,病棟!L281,"")</f>
        <v/>
      </c>
      <c r="L283" s="430" t="str">
        <f>IF(K283&lt;基本!$D$9,"非常勤","常勤")</f>
        <v>常勤</v>
      </c>
      <c r="M283" s="433">
        <f>IF(L283="非常勤",K283/基本!$D$9,1)</f>
        <v>1</v>
      </c>
      <c r="N283" s="204" t="e">
        <f>IF(DAYS360(P283,メイン!$N$3)&lt;500,"新"," ")</f>
        <v>#VALUE!</v>
      </c>
      <c r="O283" s="293"/>
      <c r="P283" s="483" t="str">
        <f>IF(COUNTA(病棟!K281)&gt;=1,病棟!K281,"")</f>
        <v/>
      </c>
      <c r="R283" s="477">
        <f t="shared" si="85"/>
        <v>0</v>
      </c>
      <c r="S283" s="477">
        <f t="shared" si="86"/>
        <v>0</v>
      </c>
      <c r="T283" s="477">
        <f t="shared" si="87"/>
        <v>0</v>
      </c>
      <c r="U283" s="477">
        <f t="shared" si="88"/>
        <v>0</v>
      </c>
      <c r="V283" s="477">
        <f t="shared" si="89"/>
        <v>0</v>
      </c>
      <c r="W283" s="477">
        <f t="shared" si="90"/>
        <v>0</v>
      </c>
      <c r="X283" s="477">
        <f t="shared" si="91"/>
        <v>0</v>
      </c>
      <c r="Y283" s="477">
        <f t="shared" si="92"/>
        <v>0</v>
      </c>
      <c r="Z283" s="477">
        <f t="shared" si="93"/>
        <v>0</v>
      </c>
      <c r="AA283" s="477">
        <f t="shared" si="94"/>
        <v>0</v>
      </c>
      <c r="AB283" s="477">
        <f t="shared" si="95"/>
        <v>0</v>
      </c>
      <c r="AC283" s="477">
        <f t="shared" si="96"/>
        <v>0</v>
      </c>
      <c r="AD283" s="477">
        <f t="shared" si="97"/>
        <v>0</v>
      </c>
      <c r="AE283" s="477">
        <f t="shared" si="98"/>
        <v>0</v>
      </c>
      <c r="AF283" s="480">
        <f t="shared" si="99"/>
        <v>0</v>
      </c>
      <c r="AH283" s="469" t="str">
        <f t="shared" si="81"/>
        <v/>
      </c>
      <c r="AI283" s="469" t="str">
        <f t="shared" si="80"/>
        <v>助産師常勤</v>
      </c>
      <c r="AJ283" s="469">
        <f t="shared" si="82"/>
        <v>1</v>
      </c>
      <c r="AK283" s="469" t="str">
        <f t="shared" si="83"/>
        <v>助産師</v>
      </c>
      <c r="AL283" s="469" t="str">
        <f t="shared" si="84"/>
        <v>常勤</v>
      </c>
    </row>
    <row r="284" spans="1:38" ht="13.5" customHeight="1">
      <c r="A284" s="423" t="str">
        <f>IF(COUNTA(病棟!A282)&gt;=1,病棟!A282,"")</f>
        <v/>
      </c>
      <c r="B284" s="486" t="str">
        <f>IF(COUNTA(病棟!B282)&gt;=1,病棟!B282,"")</f>
        <v/>
      </c>
      <c r="C284" s="425" t="str">
        <f>IF(COUNTA(病棟!C282)&gt;=1,病棟!C282,"")</f>
        <v/>
      </c>
      <c r="D284" s="422" t="str">
        <f>IF(COUNTA(病棟!D282)&gt;=1,病棟!D282,"")</f>
        <v/>
      </c>
      <c r="E284" s="422" t="str">
        <f>IF(COUNTA(病棟!E282)&gt;=1,病棟!E282,"")</f>
        <v/>
      </c>
      <c r="F284" s="422" t="str">
        <f>IF(COUNTA(病棟!F282)&gt;=1,病棟!F282,"")</f>
        <v/>
      </c>
      <c r="G284" s="497" t="str">
        <f>IF(COUNTA(病棟!G282)&gt;=1,病棟!G282,"")</f>
        <v/>
      </c>
      <c r="H284" s="425" t="str">
        <f>IF(COUNTA(病棟!H282)&gt;=1,病棟!H282,"")</f>
        <v/>
      </c>
      <c r="I284" s="426" t="str">
        <f>IF(COUNTA(病棟!I282)&gt;=1,病棟!I282,"")</f>
        <v/>
      </c>
      <c r="J284" s="485" t="str">
        <f>IF(COUNTA(病棟!J282)&gt;=1,病棟!J282,"")</f>
        <v/>
      </c>
      <c r="K284" s="423" t="str">
        <f>IF(COUNTA(病棟!L282)&gt;=1,病棟!L282,"")</f>
        <v/>
      </c>
      <c r="L284" s="430" t="str">
        <f>IF(K284&lt;基本!$D$9,"非常勤","常勤")</f>
        <v>常勤</v>
      </c>
      <c r="M284" s="433">
        <f>IF(L284="非常勤",K284/基本!$D$9,1)</f>
        <v>1</v>
      </c>
      <c r="N284" s="204" t="e">
        <f>IF(DAYS360(P284,メイン!$N$3)&lt;500,"新"," ")</f>
        <v>#VALUE!</v>
      </c>
      <c r="O284" s="293"/>
      <c r="P284" s="483" t="str">
        <f>IF(COUNTA(病棟!K282)&gt;=1,病棟!K282,"")</f>
        <v/>
      </c>
      <c r="R284" s="477">
        <f t="shared" si="85"/>
        <v>0</v>
      </c>
      <c r="S284" s="477">
        <f t="shared" si="86"/>
        <v>0</v>
      </c>
      <c r="T284" s="477">
        <f t="shared" si="87"/>
        <v>0</v>
      </c>
      <c r="U284" s="477">
        <f t="shared" si="88"/>
        <v>0</v>
      </c>
      <c r="V284" s="477">
        <f t="shared" si="89"/>
        <v>0</v>
      </c>
      <c r="W284" s="477">
        <f t="shared" si="90"/>
        <v>0</v>
      </c>
      <c r="X284" s="477">
        <f t="shared" si="91"/>
        <v>0</v>
      </c>
      <c r="Y284" s="477">
        <f t="shared" si="92"/>
        <v>0</v>
      </c>
      <c r="Z284" s="477">
        <f t="shared" si="93"/>
        <v>0</v>
      </c>
      <c r="AA284" s="477">
        <f t="shared" si="94"/>
        <v>0</v>
      </c>
      <c r="AB284" s="477">
        <f t="shared" si="95"/>
        <v>0</v>
      </c>
      <c r="AC284" s="477">
        <f t="shared" si="96"/>
        <v>0</v>
      </c>
      <c r="AD284" s="477">
        <f t="shared" si="97"/>
        <v>0</v>
      </c>
      <c r="AE284" s="477">
        <f t="shared" si="98"/>
        <v>0</v>
      </c>
      <c r="AF284" s="480">
        <f t="shared" si="99"/>
        <v>0</v>
      </c>
      <c r="AH284" s="469" t="str">
        <f t="shared" si="81"/>
        <v/>
      </c>
      <c r="AI284" s="469" t="str">
        <f t="shared" si="80"/>
        <v>助産師常勤</v>
      </c>
      <c r="AJ284" s="469">
        <f t="shared" si="82"/>
        <v>1</v>
      </c>
      <c r="AK284" s="469" t="str">
        <f t="shared" si="83"/>
        <v>助産師</v>
      </c>
      <c r="AL284" s="469" t="str">
        <f t="shared" si="84"/>
        <v>常勤</v>
      </c>
    </row>
    <row r="285" spans="1:38" ht="13.5" customHeight="1">
      <c r="A285" s="423" t="str">
        <f>IF(COUNTA(病棟!A283)&gt;=1,病棟!A283,"")</f>
        <v/>
      </c>
      <c r="B285" s="486" t="str">
        <f>IF(COUNTA(病棟!B283)&gt;=1,病棟!B283,"")</f>
        <v/>
      </c>
      <c r="C285" s="425" t="str">
        <f>IF(COUNTA(病棟!C283)&gt;=1,病棟!C283,"")</f>
        <v/>
      </c>
      <c r="D285" s="422" t="str">
        <f>IF(COUNTA(病棟!D283)&gt;=1,病棟!D283,"")</f>
        <v/>
      </c>
      <c r="E285" s="422" t="str">
        <f>IF(COUNTA(病棟!E283)&gt;=1,病棟!E283,"")</f>
        <v/>
      </c>
      <c r="F285" s="422" t="str">
        <f>IF(COUNTA(病棟!F283)&gt;=1,病棟!F283,"")</f>
        <v/>
      </c>
      <c r="G285" s="497" t="str">
        <f>IF(COUNTA(病棟!G283)&gt;=1,病棟!G283,"")</f>
        <v/>
      </c>
      <c r="H285" s="425" t="str">
        <f>IF(COUNTA(病棟!H283)&gt;=1,病棟!H283,"")</f>
        <v/>
      </c>
      <c r="I285" s="426" t="str">
        <f>IF(COUNTA(病棟!I283)&gt;=1,病棟!I283,"")</f>
        <v/>
      </c>
      <c r="J285" s="485" t="str">
        <f>IF(COUNTA(病棟!J283)&gt;=1,病棟!J283,"")</f>
        <v/>
      </c>
      <c r="K285" s="423" t="str">
        <f>IF(COUNTA(病棟!L283)&gt;=1,病棟!L283,"")</f>
        <v/>
      </c>
      <c r="L285" s="430" t="str">
        <f>IF(K285&lt;基本!$D$9,"非常勤","常勤")</f>
        <v>常勤</v>
      </c>
      <c r="M285" s="433">
        <f>IF(L285="非常勤",K285/基本!$D$9,1)</f>
        <v>1</v>
      </c>
      <c r="N285" s="204" t="e">
        <f>IF(DAYS360(P285,メイン!$N$3)&lt;500,"新"," ")</f>
        <v>#VALUE!</v>
      </c>
      <c r="O285" s="293"/>
      <c r="P285" s="483" t="str">
        <f>IF(COUNTA(病棟!K283)&gt;=1,病棟!K283,"")</f>
        <v/>
      </c>
      <c r="R285" s="477">
        <f t="shared" si="85"/>
        <v>0</v>
      </c>
      <c r="S285" s="477">
        <f t="shared" si="86"/>
        <v>0</v>
      </c>
      <c r="T285" s="477">
        <f t="shared" si="87"/>
        <v>0</v>
      </c>
      <c r="U285" s="477">
        <f t="shared" si="88"/>
        <v>0</v>
      </c>
      <c r="V285" s="477">
        <f t="shared" si="89"/>
        <v>0</v>
      </c>
      <c r="W285" s="477">
        <f t="shared" si="90"/>
        <v>0</v>
      </c>
      <c r="X285" s="477">
        <f t="shared" si="91"/>
        <v>0</v>
      </c>
      <c r="Y285" s="477">
        <f t="shared" si="92"/>
        <v>0</v>
      </c>
      <c r="Z285" s="477">
        <f t="shared" si="93"/>
        <v>0</v>
      </c>
      <c r="AA285" s="477">
        <f t="shared" si="94"/>
        <v>0</v>
      </c>
      <c r="AB285" s="477">
        <f t="shared" si="95"/>
        <v>0</v>
      </c>
      <c r="AC285" s="477">
        <f t="shared" si="96"/>
        <v>0</v>
      </c>
      <c r="AD285" s="477">
        <f t="shared" si="97"/>
        <v>0</v>
      </c>
      <c r="AE285" s="477">
        <f t="shared" si="98"/>
        <v>0</v>
      </c>
      <c r="AF285" s="480">
        <f t="shared" si="99"/>
        <v>0</v>
      </c>
      <c r="AH285" s="469" t="str">
        <f t="shared" si="81"/>
        <v/>
      </c>
      <c r="AI285" s="469" t="str">
        <f t="shared" si="80"/>
        <v>助産師常勤</v>
      </c>
      <c r="AJ285" s="469">
        <f t="shared" si="82"/>
        <v>1</v>
      </c>
      <c r="AK285" s="469" t="str">
        <f t="shared" si="83"/>
        <v>助産師</v>
      </c>
      <c r="AL285" s="469" t="str">
        <f t="shared" si="84"/>
        <v>常勤</v>
      </c>
    </row>
    <row r="286" spans="1:38" ht="13.5" customHeight="1">
      <c r="A286" s="423" t="str">
        <f>IF(COUNTA(病棟!A284)&gt;=1,病棟!A284,"")</f>
        <v/>
      </c>
      <c r="B286" s="486" t="str">
        <f>IF(COUNTA(病棟!B284)&gt;=1,病棟!B284,"")</f>
        <v/>
      </c>
      <c r="C286" s="425" t="str">
        <f>IF(COUNTA(病棟!C284)&gt;=1,病棟!C284,"")</f>
        <v/>
      </c>
      <c r="D286" s="422" t="str">
        <f>IF(COUNTA(病棟!D284)&gt;=1,病棟!D284,"")</f>
        <v/>
      </c>
      <c r="E286" s="422" t="str">
        <f>IF(COUNTA(病棟!E284)&gt;=1,病棟!E284,"")</f>
        <v/>
      </c>
      <c r="F286" s="422" t="str">
        <f>IF(COUNTA(病棟!F284)&gt;=1,病棟!F284,"")</f>
        <v/>
      </c>
      <c r="G286" s="497" t="str">
        <f>IF(COUNTA(病棟!G284)&gt;=1,病棟!G284,"")</f>
        <v/>
      </c>
      <c r="H286" s="425" t="str">
        <f>IF(COUNTA(病棟!H284)&gt;=1,病棟!H284,"")</f>
        <v/>
      </c>
      <c r="I286" s="426" t="str">
        <f>IF(COUNTA(病棟!I284)&gt;=1,病棟!I284,"")</f>
        <v/>
      </c>
      <c r="J286" s="485" t="str">
        <f>IF(COUNTA(病棟!J284)&gt;=1,病棟!J284,"")</f>
        <v/>
      </c>
      <c r="K286" s="423" t="str">
        <f>IF(COUNTA(病棟!L284)&gt;=1,病棟!L284,"")</f>
        <v/>
      </c>
      <c r="L286" s="430" t="str">
        <f>IF(K286&lt;基本!$D$9,"非常勤","常勤")</f>
        <v>常勤</v>
      </c>
      <c r="M286" s="433">
        <f>IF(L286="非常勤",K286/基本!$D$9,1)</f>
        <v>1</v>
      </c>
      <c r="N286" s="204" t="e">
        <f>IF(DAYS360(P286,メイン!$N$3)&lt;500,"新"," ")</f>
        <v>#VALUE!</v>
      </c>
      <c r="O286" s="293"/>
      <c r="P286" s="483" t="str">
        <f>IF(COUNTA(病棟!K284)&gt;=1,病棟!K284,"")</f>
        <v/>
      </c>
      <c r="R286" s="477">
        <f t="shared" si="85"/>
        <v>0</v>
      </c>
      <c r="S286" s="477">
        <f t="shared" si="86"/>
        <v>0</v>
      </c>
      <c r="T286" s="477">
        <f t="shared" si="87"/>
        <v>0</v>
      </c>
      <c r="U286" s="477">
        <f t="shared" si="88"/>
        <v>0</v>
      </c>
      <c r="V286" s="477">
        <f t="shared" si="89"/>
        <v>0</v>
      </c>
      <c r="W286" s="477">
        <f t="shared" si="90"/>
        <v>0</v>
      </c>
      <c r="X286" s="477">
        <f t="shared" si="91"/>
        <v>0</v>
      </c>
      <c r="Y286" s="477">
        <f t="shared" si="92"/>
        <v>0</v>
      </c>
      <c r="Z286" s="477">
        <f t="shared" si="93"/>
        <v>0</v>
      </c>
      <c r="AA286" s="477">
        <f t="shared" si="94"/>
        <v>0</v>
      </c>
      <c r="AB286" s="477">
        <f t="shared" si="95"/>
        <v>0</v>
      </c>
      <c r="AC286" s="477">
        <f t="shared" si="96"/>
        <v>0</v>
      </c>
      <c r="AD286" s="477">
        <f t="shared" si="97"/>
        <v>0</v>
      </c>
      <c r="AE286" s="477">
        <f t="shared" si="98"/>
        <v>0</v>
      </c>
      <c r="AF286" s="480">
        <f t="shared" si="99"/>
        <v>0</v>
      </c>
      <c r="AH286" s="469" t="str">
        <f t="shared" si="81"/>
        <v/>
      </c>
      <c r="AI286" s="469" t="str">
        <f t="shared" si="80"/>
        <v>助産師常勤</v>
      </c>
      <c r="AJ286" s="469">
        <f t="shared" si="82"/>
        <v>1</v>
      </c>
      <c r="AK286" s="469" t="str">
        <f t="shared" si="83"/>
        <v>助産師</v>
      </c>
      <c r="AL286" s="469" t="str">
        <f t="shared" si="84"/>
        <v>常勤</v>
      </c>
    </row>
    <row r="287" spans="1:38" ht="13.5" customHeight="1">
      <c r="A287" s="423" t="str">
        <f>IF(COUNTA(病棟!A285)&gt;=1,病棟!A285,"")</f>
        <v/>
      </c>
      <c r="B287" s="486" t="str">
        <f>IF(COUNTA(病棟!B285)&gt;=1,病棟!B285,"")</f>
        <v/>
      </c>
      <c r="C287" s="425" t="str">
        <f>IF(COUNTA(病棟!C285)&gt;=1,病棟!C285,"")</f>
        <v/>
      </c>
      <c r="D287" s="422" t="str">
        <f>IF(COUNTA(病棟!D285)&gt;=1,病棟!D285,"")</f>
        <v/>
      </c>
      <c r="E287" s="422" t="str">
        <f>IF(COUNTA(病棟!E285)&gt;=1,病棟!E285,"")</f>
        <v/>
      </c>
      <c r="F287" s="422" t="str">
        <f>IF(COUNTA(病棟!F285)&gt;=1,病棟!F285,"")</f>
        <v/>
      </c>
      <c r="G287" s="497" t="str">
        <f>IF(COUNTA(病棟!G285)&gt;=1,病棟!G285,"")</f>
        <v/>
      </c>
      <c r="H287" s="425" t="str">
        <f>IF(COUNTA(病棟!H285)&gt;=1,病棟!H285,"")</f>
        <v/>
      </c>
      <c r="I287" s="426" t="str">
        <f>IF(COUNTA(病棟!I285)&gt;=1,病棟!I285,"")</f>
        <v/>
      </c>
      <c r="J287" s="485" t="str">
        <f>IF(COUNTA(病棟!J285)&gt;=1,病棟!J285,"")</f>
        <v/>
      </c>
      <c r="K287" s="423" t="str">
        <f>IF(COUNTA(病棟!L285)&gt;=1,病棟!L285,"")</f>
        <v/>
      </c>
      <c r="L287" s="430" t="str">
        <f>IF(K287&lt;基本!$D$9,"非常勤","常勤")</f>
        <v>常勤</v>
      </c>
      <c r="M287" s="433">
        <f>IF(L287="非常勤",K287/基本!$D$9,1)</f>
        <v>1</v>
      </c>
      <c r="N287" s="204" t="e">
        <f>IF(DAYS360(P287,メイン!$N$3)&lt;500,"新"," ")</f>
        <v>#VALUE!</v>
      </c>
      <c r="O287" s="293"/>
      <c r="P287" s="483" t="str">
        <f>IF(COUNTA(病棟!K285)&gt;=1,病棟!K285,"")</f>
        <v/>
      </c>
      <c r="R287" s="477">
        <f t="shared" si="85"/>
        <v>0</v>
      </c>
      <c r="S287" s="477">
        <f t="shared" si="86"/>
        <v>0</v>
      </c>
      <c r="T287" s="477">
        <f t="shared" si="87"/>
        <v>0</v>
      </c>
      <c r="U287" s="477">
        <f t="shared" si="88"/>
        <v>0</v>
      </c>
      <c r="V287" s="477">
        <f t="shared" si="89"/>
        <v>0</v>
      </c>
      <c r="W287" s="477">
        <f t="shared" si="90"/>
        <v>0</v>
      </c>
      <c r="X287" s="477">
        <f t="shared" si="91"/>
        <v>0</v>
      </c>
      <c r="Y287" s="477">
        <f t="shared" si="92"/>
        <v>0</v>
      </c>
      <c r="Z287" s="477">
        <f t="shared" si="93"/>
        <v>0</v>
      </c>
      <c r="AA287" s="477">
        <f t="shared" si="94"/>
        <v>0</v>
      </c>
      <c r="AB287" s="477">
        <f t="shared" si="95"/>
        <v>0</v>
      </c>
      <c r="AC287" s="477">
        <f t="shared" si="96"/>
        <v>0</v>
      </c>
      <c r="AD287" s="477">
        <f t="shared" si="97"/>
        <v>0</v>
      </c>
      <c r="AE287" s="477">
        <f t="shared" si="98"/>
        <v>0</v>
      </c>
      <c r="AF287" s="480">
        <f t="shared" si="99"/>
        <v>0</v>
      </c>
      <c r="AH287" s="469" t="str">
        <f t="shared" si="81"/>
        <v/>
      </c>
      <c r="AI287" s="469" t="str">
        <f t="shared" si="80"/>
        <v>助産師常勤</v>
      </c>
      <c r="AJ287" s="469">
        <f t="shared" si="82"/>
        <v>1</v>
      </c>
      <c r="AK287" s="469" t="str">
        <f t="shared" si="83"/>
        <v>助産師</v>
      </c>
      <c r="AL287" s="469" t="str">
        <f t="shared" si="84"/>
        <v>常勤</v>
      </c>
    </row>
    <row r="288" spans="1:38" ht="13.5" customHeight="1">
      <c r="A288" s="423" t="str">
        <f>IF(COUNTA(病棟!A286)&gt;=1,病棟!A286,"")</f>
        <v/>
      </c>
      <c r="B288" s="486" t="str">
        <f>IF(COUNTA(病棟!B286)&gt;=1,病棟!B286,"")</f>
        <v/>
      </c>
      <c r="C288" s="425" t="str">
        <f>IF(COUNTA(病棟!C286)&gt;=1,病棟!C286,"")</f>
        <v/>
      </c>
      <c r="D288" s="422" t="str">
        <f>IF(COUNTA(病棟!D286)&gt;=1,病棟!D286,"")</f>
        <v/>
      </c>
      <c r="E288" s="422" t="str">
        <f>IF(COUNTA(病棟!E286)&gt;=1,病棟!E286,"")</f>
        <v/>
      </c>
      <c r="F288" s="422" t="str">
        <f>IF(COUNTA(病棟!F286)&gt;=1,病棟!F286,"")</f>
        <v/>
      </c>
      <c r="G288" s="497" t="str">
        <f>IF(COUNTA(病棟!G286)&gt;=1,病棟!G286,"")</f>
        <v/>
      </c>
      <c r="H288" s="425" t="str">
        <f>IF(COUNTA(病棟!H286)&gt;=1,病棟!H286,"")</f>
        <v/>
      </c>
      <c r="I288" s="426" t="str">
        <f>IF(COUNTA(病棟!I286)&gt;=1,病棟!I286,"")</f>
        <v/>
      </c>
      <c r="J288" s="485" t="str">
        <f>IF(COUNTA(病棟!J286)&gt;=1,病棟!J286,"")</f>
        <v/>
      </c>
      <c r="K288" s="423" t="str">
        <f>IF(COUNTA(病棟!L286)&gt;=1,病棟!L286,"")</f>
        <v/>
      </c>
      <c r="L288" s="430" t="str">
        <f>IF(K288&lt;基本!$D$9,"非常勤","常勤")</f>
        <v>常勤</v>
      </c>
      <c r="M288" s="433">
        <f>IF(L288="非常勤",K288/基本!$D$9,1)</f>
        <v>1</v>
      </c>
      <c r="N288" s="204" t="e">
        <f>IF(DAYS360(P288,メイン!$N$3)&lt;500,"新"," ")</f>
        <v>#VALUE!</v>
      </c>
      <c r="O288" s="293"/>
      <c r="P288" s="483" t="str">
        <f>IF(COUNTA(病棟!K286)&gt;=1,病棟!K286,"")</f>
        <v/>
      </c>
      <c r="R288" s="477">
        <f t="shared" si="85"/>
        <v>0</v>
      </c>
      <c r="S288" s="477">
        <f t="shared" si="86"/>
        <v>0</v>
      </c>
      <c r="T288" s="477">
        <f t="shared" si="87"/>
        <v>0</v>
      </c>
      <c r="U288" s="477">
        <f t="shared" si="88"/>
        <v>0</v>
      </c>
      <c r="V288" s="477">
        <f t="shared" si="89"/>
        <v>0</v>
      </c>
      <c r="W288" s="477">
        <f t="shared" si="90"/>
        <v>0</v>
      </c>
      <c r="X288" s="477">
        <f t="shared" si="91"/>
        <v>0</v>
      </c>
      <c r="Y288" s="477">
        <f t="shared" si="92"/>
        <v>0</v>
      </c>
      <c r="Z288" s="477">
        <f t="shared" si="93"/>
        <v>0</v>
      </c>
      <c r="AA288" s="477">
        <f t="shared" si="94"/>
        <v>0</v>
      </c>
      <c r="AB288" s="477">
        <f t="shared" si="95"/>
        <v>0</v>
      </c>
      <c r="AC288" s="477">
        <f t="shared" si="96"/>
        <v>0</v>
      </c>
      <c r="AD288" s="477">
        <f t="shared" si="97"/>
        <v>0</v>
      </c>
      <c r="AE288" s="477">
        <f t="shared" si="98"/>
        <v>0</v>
      </c>
      <c r="AF288" s="480">
        <f t="shared" si="99"/>
        <v>0</v>
      </c>
      <c r="AH288" s="469" t="str">
        <f t="shared" si="81"/>
        <v/>
      </c>
      <c r="AI288" s="469" t="str">
        <f t="shared" si="80"/>
        <v>助産師常勤</v>
      </c>
      <c r="AJ288" s="469">
        <f t="shared" si="82"/>
        <v>1</v>
      </c>
      <c r="AK288" s="469" t="str">
        <f t="shared" si="83"/>
        <v>助産師</v>
      </c>
      <c r="AL288" s="469" t="str">
        <f t="shared" si="84"/>
        <v>常勤</v>
      </c>
    </row>
    <row r="289" spans="1:38" ht="13.5" customHeight="1">
      <c r="A289" s="423" t="str">
        <f>IF(COUNTA(病棟!A287)&gt;=1,病棟!A287,"")</f>
        <v/>
      </c>
      <c r="B289" s="486" t="str">
        <f>IF(COUNTA(病棟!B287)&gt;=1,病棟!B287,"")</f>
        <v/>
      </c>
      <c r="C289" s="425" t="str">
        <f>IF(COUNTA(病棟!C287)&gt;=1,病棟!C287,"")</f>
        <v/>
      </c>
      <c r="D289" s="422" t="str">
        <f>IF(COUNTA(病棟!D287)&gt;=1,病棟!D287,"")</f>
        <v/>
      </c>
      <c r="E289" s="422" t="str">
        <f>IF(COUNTA(病棟!E287)&gt;=1,病棟!E287,"")</f>
        <v/>
      </c>
      <c r="F289" s="422" t="str">
        <f>IF(COUNTA(病棟!F287)&gt;=1,病棟!F287,"")</f>
        <v/>
      </c>
      <c r="G289" s="497" t="str">
        <f>IF(COUNTA(病棟!G287)&gt;=1,病棟!G287,"")</f>
        <v/>
      </c>
      <c r="H289" s="425" t="str">
        <f>IF(COUNTA(病棟!H287)&gt;=1,病棟!H287,"")</f>
        <v/>
      </c>
      <c r="I289" s="426" t="str">
        <f>IF(COUNTA(病棟!I287)&gt;=1,病棟!I287,"")</f>
        <v/>
      </c>
      <c r="J289" s="485" t="str">
        <f>IF(COUNTA(病棟!J287)&gt;=1,病棟!J287,"")</f>
        <v/>
      </c>
      <c r="K289" s="423" t="str">
        <f>IF(COUNTA(病棟!L287)&gt;=1,病棟!L287,"")</f>
        <v/>
      </c>
      <c r="L289" s="430" t="str">
        <f>IF(K289&lt;基本!$D$9,"非常勤","常勤")</f>
        <v>常勤</v>
      </c>
      <c r="M289" s="433">
        <f>IF(L289="非常勤",K289/基本!$D$9,1)</f>
        <v>1</v>
      </c>
      <c r="N289" s="204" t="e">
        <f>IF(DAYS360(P289,メイン!$N$3)&lt;500,"新"," ")</f>
        <v>#VALUE!</v>
      </c>
      <c r="O289" s="293"/>
      <c r="P289" s="483" t="str">
        <f>IF(COUNTA(病棟!K287)&gt;=1,病棟!K287,"")</f>
        <v/>
      </c>
      <c r="R289" s="477">
        <f t="shared" si="85"/>
        <v>0</v>
      </c>
      <c r="S289" s="477">
        <f t="shared" si="86"/>
        <v>0</v>
      </c>
      <c r="T289" s="477">
        <f t="shared" si="87"/>
        <v>0</v>
      </c>
      <c r="U289" s="477">
        <f t="shared" si="88"/>
        <v>0</v>
      </c>
      <c r="V289" s="477">
        <f t="shared" si="89"/>
        <v>0</v>
      </c>
      <c r="W289" s="477">
        <f t="shared" si="90"/>
        <v>0</v>
      </c>
      <c r="X289" s="477">
        <f t="shared" si="91"/>
        <v>0</v>
      </c>
      <c r="Y289" s="477">
        <f t="shared" si="92"/>
        <v>0</v>
      </c>
      <c r="Z289" s="477">
        <f t="shared" si="93"/>
        <v>0</v>
      </c>
      <c r="AA289" s="477">
        <f t="shared" si="94"/>
        <v>0</v>
      </c>
      <c r="AB289" s="477">
        <f t="shared" si="95"/>
        <v>0</v>
      </c>
      <c r="AC289" s="477">
        <f t="shared" si="96"/>
        <v>0</v>
      </c>
      <c r="AD289" s="477">
        <f t="shared" si="97"/>
        <v>0</v>
      </c>
      <c r="AE289" s="477">
        <f t="shared" si="98"/>
        <v>0</v>
      </c>
      <c r="AF289" s="480">
        <f t="shared" si="99"/>
        <v>0</v>
      </c>
      <c r="AH289" s="469" t="str">
        <f t="shared" si="81"/>
        <v/>
      </c>
      <c r="AI289" s="469" t="str">
        <f t="shared" si="80"/>
        <v>助産師常勤</v>
      </c>
      <c r="AJ289" s="469">
        <f t="shared" si="82"/>
        <v>1</v>
      </c>
      <c r="AK289" s="469" t="str">
        <f t="shared" si="83"/>
        <v>助産師</v>
      </c>
      <c r="AL289" s="469" t="str">
        <f t="shared" si="84"/>
        <v>常勤</v>
      </c>
    </row>
    <row r="290" spans="1:38" ht="13.5" customHeight="1">
      <c r="A290" s="423" t="str">
        <f>IF(COUNTA(病棟!A288)&gt;=1,病棟!A288,"")</f>
        <v/>
      </c>
      <c r="B290" s="486" t="str">
        <f>IF(COUNTA(病棟!B288)&gt;=1,病棟!B288,"")</f>
        <v/>
      </c>
      <c r="C290" s="425" t="str">
        <f>IF(COUNTA(病棟!C288)&gt;=1,病棟!C288,"")</f>
        <v/>
      </c>
      <c r="D290" s="422" t="str">
        <f>IF(COUNTA(病棟!D288)&gt;=1,病棟!D288,"")</f>
        <v/>
      </c>
      <c r="E290" s="422" t="str">
        <f>IF(COUNTA(病棟!E288)&gt;=1,病棟!E288,"")</f>
        <v/>
      </c>
      <c r="F290" s="422" t="str">
        <f>IF(COUNTA(病棟!F288)&gt;=1,病棟!F288,"")</f>
        <v/>
      </c>
      <c r="G290" s="497" t="str">
        <f>IF(COUNTA(病棟!G288)&gt;=1,病棟!G288,"")</f>
        <v/>
      </c>
      <c r="H290" s="425" t="str">
        <f>IF(COUNTA(病棟!H288)&gt;=1,病棟!H288,"")</f>
        <v/>
      </c>
      <c r="I290" s="426" t="str">
        <f>IF(COUNTA(病棟!I288)&gt;=1,病棟!I288,"")</f>
        <v/>
      </c>
      <c r="J290" s="485" t="str">
        <f>IF(COUNTA(病棟!J288)&gt;=1,病棟!J288,"")</f>
        <v/>
      </c>
      <c r="K290" s="423" t="str">
        <f>IF(COUNTA(病棟!L288)&gt;=1,病棟!L288,"")</f>
        <v/>
      </c>
      <c r="L290" s="430" t="str">
        <f>IF(K290&lt;基本!$D$9,"非常勤","常勤")</f>
        <v>常勤</v>
      </c>
      <c r="M290" s="433">
        <f>IF(L290="非常勤",K290/基本!$D$9,1)</f>
        <v>1</v>
      </c>
      <c r="N290" s="204" t="e">
        <f>IF(DAYS360(P290,メイン!$N$3)&lt;500,"新"," ")</f>
        <v>#VALUE!</v>
      </c>
      <c r="O290" s="293"/>
      <c r="P290" s="483" t="str">
        <f>IF(COUNTA(病棟!K288)&gt;=1,病棟!K288,"")</f>
        <v/>
      </c>
      <c r="R290" s="477">
        <f t="shared" si="85"/>
        <v>0</v>
      </c>
      <c r="S290" s="477">
        <f t="shared" si="86"/>
        <v>0</v>
      </c>
      <c r="T290" s="477">
        <f t="shared" si="87"/>
        <v>0</v>
      </c>
      <c r="U290" s="477">
        <f t="shared" si="88"/>
        <v>0</v>
      </c>
      <c r="V290" s="477">
        <f t="shared" si="89"/>
        <v>0</v>
      </c>
      <c r="W290" s="477">
        <f t="shared" si="90"/>
        <v>0</v>
      </c>
      <c r="X290" s="477">
        <f t="shared" si="91"/>
        <v>0</v>
      </c>
      <c r="Y290" s="477">
        <f t="shared" si="92"/>
        <v>0</v>
      </c>
      <c r="Z290" s="477">
        <f t="shared" si="93"/>
        <v>0</v>
      </c>
      <c r="AA290" s="477">
        <f t="shared" si="94"/>
        <v>0</v>
      </c>
      <c r="AB290" s="477">
        <f t="shared" si="95"/>
        <v>0</v>
      </c>
      <c r="AC290" s="477">
        <f t="shared" si="96"/>
        <v>0</v>
      </c>
      <c r="AD290" s="477">
        <f t="shared" si="97"/>
        <v>0</v>
      </c>
      <c r="AE290" s="477">
        <f t="shared" si="98"/>
        <v>0</v>
      </c>
      <c r="AF290" s="480">
        <f t="shared" si="99"/>
        <v>0</v>
      </c>
      <c r="AH290" s="469" t="str">
        <f t="shared" si="81"/>
        <v/>
      </c>
      <c r="AI290" s="469" t="str">
        <f t="shared" si="80"/>
        <v>助産師常勤</v>
      </c>
      <c r="AJ290" s="469">
        <f t="shared" si="82"/>
        <v>1</v>
      </c>
      <c r="AK290" s="469" t="str">
        <f t="shared" si="83"/>
        <v>助産師</v>
      </c>
      <c r="AL290" s="469" t="str">
        <f t="shared" si="84"/>
        <v>常勤</v>
      </c>
    </row>
    <row r="291" spans="1:38" ht="13.5" customHeight="1">
      <c r="A291" s="423" t="str">
        <f>IF(COUNTA(病棟!A289)&gt;=1,病棟!A289,"")</f>
        <v/>
      </c>
      <c r="B291" s="486" t="str">
        <f>IF(COUNTA(病棟!B289)&gt;=1,病棟!B289,"")</f>
        <v/>
      </c>
      <c r="C291" s="425" t="str">
        <f>IF(COUNTA(病棟!C289)&gt;=1,病棟!C289,"")</f>
        <v/>
      </c>
      <c r="D291" s="422" t="str">
        <f>IF(COUNTA(病棟!D289)&gt;=1,病棟!D289,"")</f>
        <v/>
      </c>
      <c r="E291" s="422" t="str">
        <f>IF(COUNTA(病棟!E289)&gt;=1,病棟!E289,"")</f>
        <v/>
      </c>
      <c r="F291" s="422" t="str">
        <f>IF(COUNTA(病棟!F289)&gt;=1,病棟!F289,"")</f>
        <v/>
      </c>
      <c r="G291" s="497" t="str">
        <f>IF(COUNTA(病棟!G289)&gt;=1,病棟!G289,"")</f>
        <v/>
      </c>
      <c r="H291" s="425" t="str">
        <f>IF(COUNTA(病棟!H289)&gt;=1,病棟!H289,"")</f>
        <v/>
      </c>
      <c r="I291" s="426" t="str">
        <f>IF(COUNTA(病棟!I289)&gt;=1,病棟!I289,"")</f>
        <v/>
      </c>
      <c r="J291" s="485" t="str">
        <f>IF(COUNTA(病棟!J289)&gt;=1,病棟!J289,"")</f>
        <v/>
      </c>
      <c r="K291" s="423" t="str">
        <f>IF(COUNTA(病棟!L289)&gt;=1,病棟!L289,"")</f>
        <v/>
      </c>
      <c r="L291" s="430" t="str">
        <f>IF(K291&lt;基本!$D$9,"非常勤","常勤")</f>
        <v>常勤</v>
      </c>
      <c r="M291" s="433">
        <f>IF(L291="非常勤",K291/基本!$D$9,1)</f>
        <v>1</v>
      </c>
      <c r="N291" s="204" t="e">
        <f>IF(DAYS360(P291,メイン!$N$3)&lt;500,"新"," ")</f>
        <v>#VALUE!</v>
      </c>
      <c r="O291" s="293"/>
      <c r="P291" s="483" t="str">
        <f>IF(COUNTA(病棟!K289)&gt;=1,病棟!K289,"")</f>
        <v/>
      </c>
      <c r="R291" s="477">
        <f t="shared" si="85"/>
        <v>0</v>
      </c>
      <c r="S291" s="477">
        <f t="shared" si="86"/>
        <v>0</v>
      </c>
      <c r="T291" s="477">
        <f t="shared" si="87"/>
        <v>0</v>
      </c>
      <c r="U291" s="477">
        <f t="shared" si="88"/>
        <v>0</v>
      </c>
      <c r="V291" s="477">
        <f t="shared" si="89"/>
        <v>0</v>
      </c>
      <c r="W291" s="477">
        <f t="shared" si="90"/>
        <v>0</v>
      </c>
      <c r="X291" s="477">
        <f t="shared" si="91"/>
        <v>0</v>
      </c>
      <c r="Y291" s="477">
        <f t="shared" si="92"/>
        <v>0</v>
      </c>
      <c r="Z291" s="477">
        <f t="shared" si="93"/>
        <v>0</v>
      </c>
      <c r="AA291" s="477">
        <f t="shared" si="94"/>
        <v>0</v>
      </c>
      <c r="AB291" s="477">
        <f t="shared" si="95"/>
        <v>0</v>
      </c>
      <c r="AC291" s="477">
        <f t="shared" si="96"/>
        <v>0</v>
      </c>
      <c r="AD291" s="477">
        <f t="shared" si="97"/>
        <v>0</v>
      </c>
      <c r="AE291" s="477">
        <f t="shared" si="98"/>
        <v>0</v>
      </c>
      <c r="AF291" s="480">
        <f t="shared" si="99"/>
        <v>0</v>
      </c>
      <c r="AH291" s="469" t="str">
        <f t="shared" si="81"/>
        <v/>
      </c>
      <c r="AI291" s="469" t="str">
        <f t="shared" si="80"/>
        <v>助産師常勤</v>
      </c>
      <c r="AJ291" s="469">
        <f t="shared" si="82"/>
        <v>1</v>
      </c>
      <c r="AK291" s="469" t="str">
        <f t="shared" si="83"/>
        <v>助産師</v>
      </c>
      <c r="AL291" s="469" t="str">
        <f t="shared" si="84"/>
        <v>常勤</v>
      </c>
    </row>
    <row r="292" spans="1:38" ht="13.5" customHeight="1">
      <c r="A292" s="423" t="str">
        <f>IF(COUNTA(病棟!A290)&gt;=1,病棟!A290,"")</f>
        <v/>
      </c>
      <c r="B292" s="486" t="str">
        <f>IF(COUNTA(病棟!B290)&gt;=1,病棟!B290,"")</f>
        <v/>
      </c>
      <c r="C292" s="425" t="str">
        <f>IF(COUNTA(病棟!C290)&gt;=1,病棟!C290,"")</f>
        <v/>
      </c>
      <c r="D292" s="422" t="str">
        <f>IF(COUNTA(病棟!D290)&gt;=1,病棟!D290,"")</f>
        <v/>
      </c>
      <c r="E292" s="422" t="str">
        <f>IF(COUNTA(病棟!E290)&gt;=1,病棟!E290,"")</f>
        <v/>
      </c>
      <c r="F292" s="422" t="str">
        <f>IF(COUNTA(病棟!F290)&gt;=1,病棟!F290,"")</f>
        <v/>
      </c>
      <c r="G292" s="497" t="str">
        <f>IF(COUNTA(病棟!G290)&gt;=1,病棟!G290,"")</f>
        <v/>
      </c>
      <c r="H292" s="425" t="str">
        <f>IF(COUNTA(病棟!H290)&gt;=1,病棟!H290,"")</f>
        <v/>
      </c>
      <c r="I292" s="426" t="str">
        <f>IF(COUNTA(病棟!I290)&gt;=1,病棟!I290,"")</f>
        <v/>
      </c>
      <c r="J292" s="485" t="str">
        <f>IF(COUNTA(病棟!J290)&gt;=1,病棟!J290,"")</f>
        <v/>
      </c>
      <c r="K292" s="423" t="str">
        <f>IF(COUNTA(病棟!L290)&gt;=1,病棟!L290,"")</f>
        <v/>
      </c>
      <c r="L292" s="430" t="str">
        <f>IF(K292&lt;基本!$D$9,"非常勤","常勤")</f>
        <v>常勤</v>
      </c>
      <c r="M292" s="433">
        <f>IF(L292="非常勤",K292/基本!$D$9,1)</f>
        <v>1</v>
      </c>
      <c r="N292" s="204" t="e">
        <f>IF(DAYS360(P292,メイン!$N$3)&lt;500,"新"," ")</f>
        <v>#VALUE!</v>
      </c>
      <c r="O292" s="293"/>
      <c r="P292" s="483" t="str">
        <f>IF(COUNTA(病棟!K290)&gt;=1,病棟!K290,"")</f>
        <v/>
      </c>
      <c r="R292" s="477">
        <f t="shared" si="85"/>
        <v>0</v>
      </c>
      <c r="S292" s="477">
        <f t="shared" si="86"/>
        <v>0</v>
      </c>
      <c r="T292" s="477">
        <f t="shared" si="87"/>
        <v>0</v>
      </c>
      <c r="U292" s="477">
        <f t="shared" si="88"/>
        <v>0</v>
      </c>
      <c r="V292" s="477">
        <f t="shared" si="89"/>
        <v>0</v>
      </c>
      <c r="W292" s="477">
        <f t="shared" si="90"/>
        <v>0</v>
      </c>
      <c r="X292" s="477">
        <f t="shared" si="91"/>
        <v>0</v>
      </c>
      <c r="Y292" s="477">
        <f t="shared" si="92"/>
        <v>0</v>
      </c>
      <c r="Z292" s="477">
        <f t="shared" si="93"/>
        <v>0</v>
      </c>
      <c r="AA292" s="477">
        <f t="shared" si="94"/>
        <v>0</v>
      </c>
      <c r="AB292" s="477">
        <f t="shared" si="95"/>
        <v>0</v>
      </c>
      <c r="AC292" s="477">
        <f t="shared" si="96"/>
        <v>0</v>
      </c>
      <c r="AD292" s="477">
        <f t="shared" si="97"/>
        <v>0</v>
      </c>
      <c r="AE292" s="477">
        <f t="shared" si="98"/>
        <v>0</v>
      </c>
      <c r="AF292" s="480">
        <f t="shared" si="99"/>
        <v>0</v>
      </c>
      <c r="AH292" s="469" t="str">
        <f t="shared" si="81"/>
        <v/>
      </c>
      <c r="AI292" s="469" t="str">
        <f t="shared" si="80"/>
        <v>助産師常勤</v>
      </c>
      <c r="AJ292" s="469">
        <f t="shared" si="82"/>
        <v>1</v>
      </c>
      <c r="AK292" s="469" t="str">
        <f t="shared" si="83"/>
        <v>助産師</v>
      </c>
      <c r="AL292" s="469" t="str">
        <f t="shared" si="84"/>
        <v>常勤</v>
      </c>
    </row>
    <row r="293" spans="1:38" ht="13.5" customHeight="1">
      <c r="A293" s="423" t="str">
        <f>IF(COUNTA(病棟!A291)&gt;=1,病棟!A291,"")</f>
        <v/>
      </c>
      <c r="B293" s="486" t="str">
        <f>IF(COUNTA(病棟!B291)&gt;=1,病棟!B291,"")</f>
        <v/>
      </c>
      <c r="C293" s="425" t="str">
        <f>IF(COUNTA(病棟!C291)&gt;=1,病棟!C291,"")</f>
        <v/>
      </c>
      <c r="D293" s="422" t="str">
        <f>IF(COUNTA(病棟!D291)&gt;=1,病棟!D291,"")</f>
        <v/>
      </c>
      <c r="E293" s="422" t="str">
        <f>IF(COUNTA(病棟!E291)&gt;=1,病棟!E291,"")</f>
        <v/>
      </c>
      <c r="F293" s="422" t="str">
        <f>IF(COUNTA(病棟!F291)&gt;=1,病棟!F291,"")</f>
        <v/>
      </c>
      <c r="G293" s="497" t="str">
        <f>IF(COUNTA(病棟!G291)&gt;=1,病棟!G291,"")</f>
        <v/>
      </c>
      <c r="H293" s="425" t="str">
        <f>IF(COUNTA(病棟!H291)&gt;=1,病棟!H291,"")</f>
        <v/>
      </c>
      <c r="I293" s="426" t="str">
        <f>IF(COUNTA(病棟!I291)&gt;=1,病棟!I291,"")</f>
        <v/>
      </c>
      <c r="J293" s="485" t="str">
        <f>IF(COUNTA(病棟!J291)&gt;=1,病棟!J291,"")</f>
        <v/>
      </c>
      <c r="K293" s="423" t="str">
        <f>IF(COUNTA(病棟!L291)&gt;=1,病棟!L291,"")</f>
        <v/>
      </c>
      <c r="L293" s="430" t="str">
        <f>IF(K293&lt;基本!$D$9,"非常勤","常勤")</f>
        <v>常勤</v>
      </c>
      <c r="M293" s="433">
        <f>IF(L293="非常勤",K293/基本!$D$9,1)</f>
        <v>1</v>
      </c>
      <c r="N293" s="204" t="e">
        <f>IF(DAYS360(P293,メイン!$N$3)&lt;500,"新"," ")</f>
        <v>#VALUE!</v>
      </c>
      <c r="O293" s="293"/>
      <c r="P293" s="483" t="str">
        <f>IF(COUNTA(病棟!K291)&gt;=1,病棟!K291,"")</f>
        <v/>
      </c>
      <c r="R293" s="477">
        <f t="shared" si="85"/>
        <v>0</v>
      </c>
      <c r="S293" s="477">
        <f t="shared" si="86"/>
        <v>0</v>
      </c>
      <c r="T293" s="477">
        <f t="shared" si="87"/>
        <v>0</v>
      </c>
      <c r="U293" s="477">
        <f t="shared" si="88"/>
        <v>0</v>
      </c>
      <c r="V293" s="477">
        <f t="shared" si="89"/>
        <v>0</v>
      </c>
      <c r="W293" s="477">
        <f t="shared" si="90"/>
        <v>0</v>
      </c>
      <c r="X293" s="477">
        <f t="shared" si="91"/>
        <v>0</v>
      </c>
      <c r="Y293" s="477">
        <f t="shared" si="92"/>
        <v>0</v>
      </c>
      <c r="Z293" s="477">
        <f t="shared" si="93"/>
        <v>0</v>
      </c>
      <c r="AA293" s="477">
        <f t="shared" si="94"/>
        <v>0</v>
      </c>
      <c r="AB293" s="477">
        <f t="shared" si="95"/>
        <v>0</v>
      </c>
      <c r="AC293" s="477">
        <f t="shared" si="96"/>
        <v>0</v>
      </c>
      <c r="AD293" s="477">
        <f t="shared" si="97"/>
        <v>0</v>
      </c>
      <c r="AE293" s="477">
        <f t="shared" si="98"/>
        <v>0</v>
      </c>
      <c r="AF293" s="480">
        <f t="shared" si="99"/>
        <v>0</v>
      </c>
      <c r="AH293" s="469" t="str">
        <f t="shared" si="81"/>
        <v/>
      </c>
      <c r="AI293" s="469" t="str">
        <f t="shared" ref="AI293:AI356" si="100">CONCATENATE(AK293,AL293)</f>
        <v>助産師常勤</v>
      </c>
      <c r="AJ293" s="469">
        <f t="shared" si="82"/>
        <v>1</v>
      </c>
      <c r="AK293" s="469" t="str">
        <f t="shared" si="83"/>
        <v>助産師</v>
      </c>
      <c r="AL293" s="469" t="str">
        <f t="shared" si="84"/>
        <v>常勤</v>
      </c>
    </row>
    <row r="294" spans="1:38" ht="13.5" customHeight="1">
      <c r="A294" s="423" t="str">
        <f>IF(COUNTA(病棟!A292)&gt;=1,病棟!A292,"")</f>
        <v/>
      </c>
      <c r="B294" s="486" t="str">
        <f>IF(COUNTA(病棟!B292)&gt;=1,病棟!B292,"")</f>
        <v/>
      </c>
      <c r="C294" s="425" t="str">
        <f>IF(COUNTA(病棟!C292)&gt;=1,病棟!C292,"")</f>
        <v/>
      </c>
      <c r="D294" s="422" t="str">
        <f>IF(COUNTA(病棟!D292)&gt;=1,病棟!D292,"")</f>
        <v/>
      </c>
      <c r="E294" s="422" t="str">
        <f>IF(COUNTA(病棟!E292)&gt;=1,病棟!E292,"")</f>
        <v/>
      </c>
      <c r="F294" s="422" t="str">
        <f>IF(COUNTA(病棟!F292)&gt;=1,病棟!F292,"")</f>
        <v/>
      </c>
      <c r="G294" s="497" t="str">
        <f>IF(COUNTA(病棟!G292)&gt;=1,病棟!G292,"")</f>
        <v/>
      </c>
      <c r="H294" s="425" t="str">
        <f>IF(COUNTA(病棟!H292)&gt;=1,病棟!H292,"")</f>
        <v/>
      </c>
      <c r="I294" s="426" t="str">
        <f>IF(COUNTA(病棟!I292)&gt;=1,病棟!I292,"")</f>
        <v/>
      </c>
      <c r="J294" s="485" t="str">
        <f>IF(COUNTA(病棟!J292)&gt;=1,病棟!J292,"")</f>
        <v/>
      </c>
      <c r="K294" s="423" t="str">
        <f>IF(COUNTA(病棟!L292)&gt;=1,病棟!L292,"")</f>
        <v/>
      </c>
      <c r="L294" s="430" t="str">
        <f>IF(K294&lt;基本!$D$9,"非常勤","常勤")</f>
        <v>常勤</v>
      </c>
      <c r="M294" s="433">
        <f>IF(L294="非常勤",K294/基本!$D$9,1)</f>
        <v>1</v>
      </c>
      <c r="N294" s="204" t="e">
        <f>IF(DAYS360(P294,メイン!$N$3)&lt;500,"新"," ")</f>
        <v>#VALUE!</v>
      </c>
      <c r="O294" s="293"/>
      <c r="P294" s="483" t="str">
        <f>IF(COUNTA(病棟!K292)&gt;=1,病棟!K292,"")</f>
        <v/>
      </c>
      <c r="R294" s="477">
        <f t="shared" si="85"/>
        <v>0</v>
      </c>
      <c r="S294" s="477">
        <f t="shared" si="86"/>
        <v>0</v>
      </c>
      <c r="T294" s="477">
        <f t="shared" si="87"/>
        <v>0</v>
      </c>
      <c r="U294" s="477">
        <f t="shared" si="88"/>
        <v>0</v>
      </c>
      <c r="V294" s="477">
        <f t="shared" si="89"/>
        <v>0</v>
      </c>
      <c r="W294" s="477">
        <f t="shared" si="90"/>
        <v>0</v>
      </c>
      <c r="X294" s="477">
        <f t="shared" si="91"/>
        <v>0</v>
      </c>
      <c r="Y294" s="477">
        <f t="shared" si="92"/>
        <v>0</v>
      </c>
      <c r="Z294" s="477">
        <f t="shared" si="93"/>
        <v>0</v>
      </c>
      <c r="AA294" s="477">
        <f t="shared" si="94"/>
        <v>0</v>
      </c>
      <c r="AB294" s="477">
        <f t="shared" si="95"/>
        <v>0</v>
      </c>
      <c r="AC294" s="477">
        <f t="shared" si="96"/>
        <v>0</v>
      </c>
      <c r="AD294" s="477">
        <f t="shared" si="97"/>
        <v>0</v>
      </c>
      <c r="AE294" s="477">
        <f t="shared" si="98"/>
        <v>0</v>
      </c>
      <c r="AF294" s="480">
        <f t="shared" si="99"/>
        <v>0</v>
      </c>
      <c r="AH294" s="469" t="str">
        <f t="shared" si="81"/>
        <v/>
      </c>
      <c r="AI294" s="469" t="str">
        <f t="shared" si="100"/>
        <v>助産師常勤</v>
      </c>
      <c r="AJ294" s="469">
        <f t="shared" si="82"/>
        <v>1</v>
      </c>
      <c r="AK294" s="469" t="str">
        <f t="shared" si="83"/>
        <v>助産師</v>
      </c>
      <c r="AL294" s="469" t="str">
        <f t="shared" si="84"/>
        <v>常勤</v>
      </c>
    </row>
    <row r="295" spans="1:38" ht="13.5" customHeight="1">
      <c r="A295" s="423" t="str">
        <f>IF(COUNTA(病棟!A293)&gt;=1,病棟!A293,"")</f>
        <v/>
      </c>
      <c r="B295" s="486" t="str">
        <f>IF(COUNTA(病棟!B293)&gt;=1,病棟!B293,"")</f>
        <v/>
      </c>
      <c r="C295" s="425" t="str">
        <f>IF(COUNTA(病棟!C293)&gt;=1,病棟!C293,"")</f>
        <v/>
      </c>
      <c r="D295" s="422" t="str">
        <f>IF(COUNTA(病棟!D293)&gt;=1,病棟!D293,"")</f>
        <v/>
      </c>
      <c r="E295" s="422" t="str">
        <f>IF(COUNTA(病棟!E293)&gt;=1,病棟!E293,"")</f>
        <v/>
      </c>
      <c r="F295" s="422" t="str">
        <f>IF(COUNTA(病棟!F293)&gt;=1,病棟!F293,"")</f>
        <v/>
      </c>
      <c r="G295" s="497" t="str">
        <f>IF(COUNTA(病棟!G293)&gt;=1,病棟!G293,"")</f>
        <v/>
      </c>
      <c r="H295" s="425" t="str">
        <f>IF(COUNTA(病棟!H293)&gt;=1,病棟!H293,"")</f>
        <v/>
      </c>
      <c r="I295" s="426" t="str">
        <f>IF(COUNTA(病棟!I293)&gt;=1,病棟!I293,"")</f>
        <v/>
      </c>
      <c r="J295" s="485" t="str">
        <f>IF(COUNTA(病棟!J293)&gt;=1,病棟!J293,"")</f>
        <v/>
      </c>
      <c r="K295" s="423" t="str">
        <f>IF(COUNTA(病棟!L293)&gt;=1,病棟!L293,"")</f>
        <v/>
      </c>
      <c r="L295" s="430" t="str">
        <f>IF(K295&lt;基本!$D$9,"非常勤","常勤")</f>
        <v>常勤</v>
      </c>
      <c r="M295" s="433">
        <f>IF(L295="非常勤",K295/基本!$D$9,1)</f>
        <v>1</v>
      </c>
      <c r="N295" s="204" t="e">
        <f>IF(DAYS360(P295,メイン!$N$3)&lt;500,"新"," ")</f>
        <v>#VALUE!</v>
      </c>
      <c r="O295" s="293"/>
      <c r="P295" s="483" t="str">
        <f>IF(COUNTA(病棟!K293)&gt;=1,病棟!K293,"")</f>
        <v/>
      </c>
      <c r="R295" s="477">
        <f t="shared" si="85"/>
        <v>0</v>
      </c>
      <c r="S295" s="477">
        <f t="shared" si="86"/>
        <v>0</v>
      </c>
      <c r="T295" s="477">
        <f t="shared" si="87"/>
        <v>0</v>
      </c>
      <c r="U295" s="477">
        <f t="shared" si="88"/>
        <v>0</v>
      </c>
      <c r="V295" s="477">
        <f t="shared" si="89"/>
        <v>0</v>
      </c>
      <c r="W295" s="477">
        <f t="shared" si="90"/>
        <v>0</v>
      </c>
      <c r="X295" s="477">
        <f t="shared" si="91"/>
        <v>0</v>
      </c>
      <c r="Y295" s="477">
        <f t="shared" si="92"/>
        <v>0</v>
      </c>
      <c r="Z295" s="477">
        <f t="shared" si="93"/>
        <v>0</v>
      </c>
      <c r="AA295" s="477">
        <f t="shared" si="94"/>
        <v>0</v>
      </c>
      <c r="AB295" s="477">
        <f t="shared" si="95"/>
        <v>0</v>
      </c>
      <c r="AC295" s="477">
        <f t="shared" si="96"/>
        <v>0</v>
      </c>
      <c r="AD295" s="477">
        <f t="shared" si="97"/>
        <v>0</v>
      </c>
      <c r="AE295" s="477">
        <f t="shared" si="98"/>
        <v>0</v>
      </c>
      <c r="AF295" s="480">
        <f t="shared" si="99"/>
        <v>0</v>
      </c>
      <c r="AH295" s="469" t="str">
        <f t="shared" si="81"/>
        <v/>
      </c>
      <c r="AI295" s="469" t="str">
        <f t="shared" si="100"/>
        <v>助産師常勤</v>
      </c>
      <c r="AJ295" s="469">
        <f t="shared" si="82"/>
        <v>1</v>
      </c>
      <c r="AK295" s="469" t="str">
        <f t="shared" si="83"/>
        <v>助産師</v>
      </c>
      <c r="AL295" s="469" t="str">
        <f t="shared" si="84"/>
        <v>常勤</v>
      </c>
    </row>
    <row r="296" spans="1:38" ht="13.5" customHeight="1">
      <c r="A296" s="423" t="str">
        <f>IF(COUNTA(病棟!A294)&gt;=1,病棟!A294,"")</f>
        <v/>
      </c>
      <c r="B296" s="486" t="str">
        <f>IF(COUNTA(病棟!B294)&gt;=1,病棟!B294,"")</f>
        <v/>
      </c>
      <c r="C296" s="425" t="str">
        <f>IF(COUNTA(病棟!C294)&gt;=1,病棟!C294,"")</f>
        <v/>
      </c>
      <c r="D296" s="422" t="str">
        <f>IF(COUNTA(病棟!D294)&gt;=1,病棟!D294,"")</f>
        <v/>
      </c>
      <c r="E296" s="422" t="str">
        <f>IF(COUNTA(病棟!E294)&gt;=1,病棟!E294,"")</f>
        <v/>
      </c>
      <c r="F296" s="422" t="str">
        <f>IF(COUNTA(病棟!F294)&gt;=1,病棟!F294,"")</f>
        <v/>
      </c>
      <c r="G296" s="497" t="str">
        <f>IF(COUNTA(病棟!G294)&gt;=1,病棟!G294,"")</f>
        <v/>
      </c>
      <c r="H296" s="425" t="str">
        <f>IF(COUNTA(病棟!H294)&gt;=1,病棟!H294,"")</f>
        <v/>
      </c>
      <c r="I296" s="426" t="str">
        <f>IF(COUNTA(病棟!I294)&gt;=1,病棟!I294,"")</f>
        <v/>
      </c>
      <c r="J296" s="485" t="str">
        <f>IF(COUNTA(病棟!J294)&gt;=1,病棟!J294,"")</f>
        <v/>
      </c>
      <c r="K296" s="423" t="str">
        <f>IF(COUNTA(病棟!L294)&gt;=1,病棟!L294,"")</f>
        <v/>
      </c>
      <c r="L296" s="430" t="str">
        <f>IF(K296&lt;基本!$D$9,"非常勤","常勤")</f>
        <v>常勤</v>
      </c>
      <c r="M296" s="433">
        <f>IF(L296="非常勤",K296/基本!$D$9,1)</f>
        <v>1</v>
      </c>
      <c r="N296" s="204" t="e">
        <f>IF(DAYS360(P296,メイン!$N$3)&lt;500,"新"," ")</f>
        <v>#VALUE!</v>
      </c>
      <c r="O296" s="293"/>
      <c r="P296" s="483" t="str">
        <f>IF(COUNTA(病棟!K294)&gt;=1,病棟!K294,"")</f>
        <v/>
      </c>
      <c r="R296" s="477">
        <f t="shared" si="85"/>
        <v>0</v>
      </c>
      <c r="S296" s="477">
        <f t="shared" si="86"/>
        <v>0</v>
      </c>
      <c r="T296" s="477">
        <f t="shared" si="87"/>
        <v>0</v>
      </c>
      <c r="U296" s="477">
        <f t="shared" si="88"/>
        <v>0</v>
      </c>
      <c r="V296" s="477">
        <f t="shared" si="89"/>
        <v>0</v>
      </c>
      <c r="W296" s="477">
        <f t="shared" si="90"/>
        <v>0</v>
      </c>
      <c r="X296" s="477">
        <f t="shared" si="91"/>
        <v>0</v>
      </c>
      <c r="Y296" s="477">
        <f t="shared" si="92"/>
        <v>0</v>
      </c>
      <c r="Z296" s="477">
        <f t="shared" si="93"/>
        <v>0</v>
      </c>
      <c r="AA296" s="477">
        <f t="shared" si="94"/>
        <v>0</v>
      </c>
      <c r="AB296" s="477">
        <f t="shared" si="95"/>
        <v>0</v>
      </c>
      <c r="AC296" s="477">
        <f t="shared" si="96"/>
        <v>0</v>
      </c>
      <c r="AD296" s="477">
        <f t="shared" si="97"/>
        <v>0</v>
      </c>
      <c r="AE296" s="477">
        <f t="shared" si="98"/>
        <v>0</v>
      </c>
      <c r="AF296" s="480">
        <f t="shared" si="99"/>
        <v>0</v>
      </c>
      <c r="AH296" s="469" t="str">
        <f t="shared" si="81"/>
        <v/>
      </c>
      <c r="AI296" s="469" t="str">
        <f t="shared" si="100"/>
        <v>助産師常勤</v>
      </c>
      <c r="AJ296" s="469">
        <f t="shared" si="82"/>
        <v>1</v>
      </c>
      <c r="AK296" s="469" t="str">
        <f t="shared" si="83"/>
        <v>助産師</v>
      </c>
      <c r="AL296" s="469" t="str">
        <f t="shared" si="84"/>
        <v>常勤</v>
      </c>
    </row>
    <row r="297" spans="1:38" ht="13.5" customHeight="1">
      <c r="A297" s="423" t="str">
        <f>IF(COUNTA(病棟!A295)&gt;=1,病棟!A295,"")</f>
        <v/>
      </c>
      <c r="B297" s="486" t="str">
        <f>IF(COUNTA(病棟!B295)&gt;=1,病棟!B295,"")</f>
        <v/>
      </c>
      <c r="C297" s="425" t="str">
        <f>IF(COUNTA(病棟!C295)&gt;=1,病棟!C295,"")</f>
        <v/>
      </c>
      <c r="D297" s="422" t="str">
        <f>IF(COUNTA(病棟!D295)&gt;=1,病棟!D295,"")</f>
        <v/>
      </c>
      <c r="E297" s="422" t="str">
        <f>IF(COUNTA(病棟!E295)&gt;=1,病棟!E295,"")</f>
        <v/>
      </c>
      <c r="F297" s="422" t="str">
        <f>IF(COUNTA(病棟!F295)&gt;=1,病棟!F295,"")</f>
        <v/>
      </c>
      <c r="G297" s="497" t="str">
        <f>IF(COUNTA(病棟!G295)&gt;=1,病棟!G295,"")</f>
        <v/>
      </c>
      <c r="H297" s="425" t="str">
        <f>IF(COUNTA(病棟!H295)&gt;=1,病棟!H295,"")</f>
        <v/>
      </c>
      <c r="I297" s="426" t="str">
        <f>IF(COUNTA(病棟!I295)&gt;=1,病棟!I295,"")</f>
        <v/>
      </c>
      <c r="J297" s="485" t="str">
        <f>IF(COUNTA(病棟!J295)&gt;=1,病棟!J295,"")</f>
        <v/>
      </c>
      <c r="K297" s="423" t="str">
        <f>IF(COUNTA(病棟!L295)&gt;=1,病棟!L295,"")</f>
        <v/>
      </c>
      <c r="L297" s="430" t="str">
        <f>IF(K297&lt;基本!$D$9,"非常勤","常勤")</f>
        <v>常勤</v>
      </c>
      <c r="M297" s="433">
        <f>IF(L297="非常勤",K297/基本!$D$9,1)</f>
        <v>1</v>
      </c>
      <c r="N297" s="204" t="e">
        <f>IF(DAYS360(P297,メイン!$N$3)&lt;500,"新"," ")</f>
        <v>#VALUE!</v>
      </c>
      <c r="O297" s="293"/>
      <c r="P297" s="483" t="str">
        <f>IF(COUNTA(病棟!K295)&gt;=1,病棟!K295,"")</f>
        <v/>
      </c>
      <c r="R297" s="477">
        <f t="shared" si="85"/>
        <v>0</v>
      </c>
      <c r="S297" s="477">
        <f t="shared" si="86"/>
        <v>0</v>
      </c>
      <c r="T297" s="477">
        <f t="shared" si="87"/>
        <v>0</v>
      </c>
      <c r="U297" s="477">
        <f t="shared" si="88"/>
        <v>0</v>
      </c>
      <c r="V297" s="477">
        <f t="shared" si="89"/>
        <v>0</v>
      </c>
      <c r="W297" s="477">
        <f t="shared" si="90"/>
        <v>0</v>
      </c>
      <c r="X297" s="477">
        <f t="shared" si="91"/>
        <v>0</v>
      </c>
      <c r="Y297" s="477">
        <f t="shared" si="92"/>
        <v>0</v>
      </c>
      <c r="Z297" s="477">
        <f t="shared" si="93"/>
        <v>0</v>
      </c>
      <c r="AA297" s="477">
        <f t="shared" si="94"/>
        <v>0</v>
      </c>
      <c r="AB297" s="477">
        <f t="shared" si="95"/>
        <v>0</v>
      </c>
      <c r="AC297" s="477">
        <f t="shared" si="96"/>
        <v>0</v>
      </c>
      <c r="AD297" s="477">
        <f t="shared" si="97"/>
        <v>0</v>
      </c>
      <c r="AE297" s="477">
        <f t="shared" si="98"/>
        <v>0</v>
      </c>
      <c r="AF297" s="480">
        <f t="shared" si="99"/>
        <v>0</v>
      </c>
      <c r="AH297" s="469" t="str">
        <f t="shared" si="81"/>
        <v/>
      </c>
      <c r="AI297" s="469" t="str">
        <f t="shared" si="100"/>
        <v>助産師常勤</v>
      </c>
      <c r="AJ297" s="469">
        <f t="shared" si="82"/>
        <v>1</v>
      </c>
      <c r="AK297" s="469" t="str">
        <f t="shared" si="83"/>
        <v>助産師</v>
      </c>
      <c r="AL297" s="469" t="str">
        <f t="shared" si="84"/>
        <v>常勤</v>
      </c>
    </row>
    <row r="298" spans="1:38" ht="13.5" customHeight="1">
      <c r="A298" s="423" t="str">
        <f>IF(COUNTA(病棟!A296)&gt;=1,病棟!A296,"")</f>
        <v/>
      </c>
      <c r="B298" s="486" t="str">
        <f>IF(COUNTA(病棟!B296)&gt;=1,病棟!B296,"")</f>
        <v/>
      </c>
      <c r="C298" s="425" t="str">
        <f>IF(COUNTA(病棟!C296)&gt;=1,病棟!C296,"")</f>
        <v/>
      </c>
      <c r="D298" s="422" t="str">
        <f>IF(COUNTA(病棟!D296)&gt;=1,病棟!D296,"")</f>
        <v/>
      </c>
      <c r="E298" s="422" t="str">
        <f>IF(COUNTA(病棟!E296)&gt;=1,病棟!E296,"")</f>
        <v/>
      </c>
      <c r="F298" s="422" t="str">
        <f>IF(COUNTA(病棟!F296)&gt;=1,病棟!F296,"")</f>
        <v/>
      </c>
      <c r="G298" s="497" t="str">
        <f>IF(COUNTA(病棟!G296)&gt;=1,病棟!G296,"")</f>
        <v/>
      </c>
      <c r="H298" s="425" t="str">
        <f>IF(COUNTA(病棟!H296)&gt;=1,病棟!H296,"")</f>
        <v/>
      </c>
      <c r="I298" s="426" t="str">
        <f>IF(COUNTA(病棟!I296)&gt;=1,病棟!I296,"")</f>
        <v/>
      </c>
      <c r="J298" s="485" t="str">
        <f>IF(COUNTA(病棟!J296)&gt;=1,病棟!J296,"")</f>
        <v/>
      </c>
      <c r="K298" s="423" t="str">
        <f>IF(COUNTA(病棟!L296)&gt;=1,病棟!L296,"")</f>
        <v/>
      </c>
      <c r="L298" s="430" t="str">
        <f>IF(K298&lt;基本!$D$9,"非常勤","常勤")</f>
        <v>常勤</v>
      </c>
      <c r="M298" s="433">
        <f>IF(L298="非常勤",K298/基本!$D$9,1)</f>
        <v>1</v>
      </c>
      <c r="N298" s="204" t="e">
        <f>IF(DAYS360(P298,メイン!$N$3)&lt;500,"新"," ")</f>
        <v>#VALUE!</v>
      </c>
      <c r="O298" s="293"/>
      <c r="P298" s="483" t="str">
        <f>IF(COUNTA(病棟!K296)&gt;=1,病棟!K296,"")</f>
        <v/>
      </c>
      <c r="R298" s="477">
        <f t="shared" si="85"/>
        <v>0</v>
      </c>
      <c r="S298" s="477">
        <f t="shared" si="86"/>
        <v>0</v>
      </c>
      <c r="T298" s="477">
        <f t="shared" si="87"/>
        <v>0</v>
      </c>
      <c r="U298" s="477">
        <f t="shared" si="88"/>
        <v>0</v>
      </c>
      <c r="V298" s="477">
        <f t="shared" si="89"/>
        <v>0</v>
      </c>
      <c r="W298" s="477">
        <f t="shared" si="90"/>
        <v>0</v>
      </c>
      <c r="X298" s="477">
        <f t="shared" si="91"/>
        <v>0</v>
      </c>
      <c r="Y298" s="477">
        <f t="shared" si="92"/>
        <v>0</v>
      </c>
      <c r="Z298" s="477">
        <f t="shared" si="93"/>
        <v>0</v>
      </c>
      <c r="AA298" s="477">
        <f t="shared" si="94"/>
        <v>0</v>
      </c>
      <c r="AB298" s="477">
        <f t="shared" si="95"/>
        <v>0</v>
      </c>
      <c r="AC298" s="477">
        <f t="shared" si="96"/>
        <v>0</v>
      </c>
      <c r="AD298" s="477">
        <f t="shared" si="97"/>
        <v>0</v>
      </c>
      <c r="AE298" s="477">
        <f t="shared" si="98"/>
        <v>0</v>
      </c>
      <c r="AF298" s="480">
        <f t="shared" si="99"/>
        <v>0</v>
      </c>
      <c r="AH298" s="469" t="str">
        <f t="shared" si="81"/>
        <v/>
      </c>
      <c r="AI298" s="469" t="str">
        <f t="shared" si="100"/>
        <v>助産師常勤</v>
      </c>
      <c r="AJ298" s="469">
        <f t="shared" si="82"/>
        <v>1</v>
      </c>
      <c r="AK298" s="469" t="str">
        <f t="shared" si="83"/>
        <v>助産師</v>
      </c>
      <c r="AL298" s="469" t="str">
        <f t="shared" si="84"/>
        <v>常勤</v>
      </c>
    </row>
    <row r="299" spans="1:38" ht="13.5" customHeight="1">
      <c r="A299" s="423" t="str">
        <f>IF(COUNTA(病棟!A297)&gt;=1,病棟!A297,"")</f>
        <v/>
      </c>
      <c r="B299" s="486" t="str">
        <f>IF(COUNTA(病棟!B297)&gt;=1,病棟!B297,"")</f>
        <v/>
      </c>
      <c r="C299" s="425" t="str">
        <f>IF(COUNTA(病棟!C297)&gt;=1,病棟!C297,"")</f>
        <v/>
      </c>
      <c r="D299" s="422" t="str">
        <f>IF(COUNTA(病棟!D297)&gt;=1,病棟!D297,"")</f>
        <v/>
      </c>
      <c r="E299" s="422" t="str">
        <f>IF(COUNTA(病棟!E297)&gt;=1,病棟!E297,"")</f>
        <v/>
      </c>
      <c r="F299" s="422" t="str">
        <f>IF(COUNTA(病棟!F297)&gt;=1,病棟!F297,"")</f>
        <v/>
      </c>
      <c r="G299" s="497" t="str">
        <f>IF(COUNTA(病棟!G297)&gt;=1,病棟!G297,"")</f>
        <v/>
      </c>
      <c r="H299" s="425" t="str">
        <f>IF(COUNTA(病棟!H297)&gt;=1,病棟!H297,"")</f>
        <v/>
      </c>
      <c r="I299" s="426" t="str">
        <f>IF(COUNTA(病棟!I297)&gt;=1,病棟!I297,"")</f>
        <v/>
      </c>
      <c r="J299" s="485" t="str">
        <f>IF(COUNTA(病棟!J297)&gt;=1,病棟!J297,"")</f>
        <v/>
      </c>
      <c r="K299" s="423" t="str">
        <f>IF(COUNTA(病棟!L297)&gt;=1,病棟!L297,"")</f>
        <v/>
      </c>
      <c r="L299" s="430" t="str">
        <f>IF(K299&lt;基本!$D$9,"非常勤","常勤")</f>
        <v>常勤</v>
      </c>
      <c r="M299" s="433">
        <f>IF(L299="非常勤",K299/基本!$D$9,1)</f>
        <v>1</v>
      </c>
      <c r="N299" s="204" t="e">
        <f>IF(DAYS360(P299,メイン!$N$3)&lt;500,"新"," ")</f>
        <v>#VALUE!</v>
      </c>
      <c r="O299" s="293"/>
      <c r="P299" s="483" t="str">
        <f>IF(COUNTA(病棟!K297)&gt;=1,病棟!K297,"")</f>
        <v/>
      </c>
      <c r="R299" s="477">
        <f t="shared" si="85"/>
        <v>0</v>
      </c>
      <c r="S299" s="477">
        <f t="shared" si="86"/>
        <v>0</v>
      </c>
      <c r="T299" s="477">
        <f t="shared" si="87"/>
        <v>0</v>
      </c>
      <c r="U299" s="477">
        <f t="shared" si="88"/>
        <v>0</v>
      </c>
      <c r="V299" s="477">
        <f t="shared" si="89"/>
        <v>0</v>
      </c>
      <c r="W299" s="477">
        <f t="shared" si="90"/>
        <v>0</v>
      </c>
      <c r="X299" s="477">
        <f t="shared" si="91"/>
        <v>0</v>
      </c>
      <c r="Y299" s="477">
        <f t="shared" si="92"/>
        <v>0</v>
      </c>
      <c r="Z299" s="477">
        <f t="shared" si="93"/>
        <v>0</v>
      </c>
      <c r="AA299" s="477">
        <f t="shared" si="94"/>
        <v>0</v>
      </c>
      <c r="AB299" s="477">
        <f t="shared" si="95"/>
        <v>0</v>
      </c>
      <c r="AC299" s="477">
        <f t="shared" si="96"/>
        <v>0</v>
      </c>
      <c r="AD299" s="477">
        <f t="shared" si="97"/>
        <v>0</v>
      </c>
      <c r="AE299" s="477">
        <f t="shared" si="98"/>
        <v>0</v>
      </c>
      <c r="AF299" s="480">
        <f t="shared" si="99"/>
        <v>0</v>
      </c>
      <c r="AH299" s="469" t="str">
        <f t="shared" si="81"/>
        <v/>
      </c>
      <c r="AI299" s="469" t="str">
        <f t="shared" si="100"/>
        <v>助産師常勤</v>
      </c>
      <c r="AJ299" s="469">
        <f t="shared" si="82"/>
        <v>1</v>
      </c>
      <c r="AK299" s="469" t="str">
        <f t="shared" si="83"/>
        <v>助産師</v>
      </c>
      <c r="AL299" s="469" t="str">
        <f t="shared" si="84"/>
        <v>常勤</v>
      </c>
    </row>
    <row r="300" spans="1:38" ht="13.5" customHeight="1">
      <c r="A300" s="423" t="str">
        <f>IF(COUNTA(病棟!A298)&gt;=1,病棟!A298,"")</f>
        <v/>
      </c>
      <c r="B300" s="486" t="str">
        <f>IF(COUNTA(病棟!B298)&gt;=1,病棟!B298,"")</f>
        <v/>
      </c>
      <c r="C300" s="425" t="str">
        <f>IF(COUNTA(病棟!C298)&gt;=1,病棟!C298,"")</f>
        <v/>
      </c>
      <c r="D300" s="422" t="str">
        <f>IF(COUNTA(病棟!D298)&gt;=1,病棟!D298,"")</f>
        <v/>
      </c>
      <c r="E300" s="422" t="str">
        <f>IF(COUNTA(病棟!E298)&gt;=1,病棟!E298,"")</f>
        <v/>
      </c>
      <c r="F300" s="422" t="str">
        <f>IF(COUNTA(病棟!F298)&gt;=1,病棟!F298,"")</f>
        <v/>
      </c>
      <c r="G300" s="497" t="str">
        <f>IF(COUNTA(病棟!G298)&gt;=1,病棟!G298,"")</f>
        <v/>
      </c>
      <c r="H300" s="425" t="str">
        <f>IF(COUNTA(病棟!H298)&gt;=1,病棟!H298,"")</f>
        <v/>
      </c>
      <c r="I300" s="426" t="str">
        <f>IF(COUNTA(病棟!I298)&gt;=1,病棟!I298,"")</f>
        <v/>
      </c>
      <c r="J300" s="485" t="str">
        <f>IF(COUNTA(病棟!J298)&gt;=1,病棟!J298,"")</f>
        <v/>
      </c>
      <c r="K300" s="423" t="str">
        <f>IF(COUNTA(病棟!L298)&gt;=1,病棟!L298,"")</f>
        <v/>
      </c>
      <c r="L300" s="430" t="str">
        <f>IF(K300&lt;基本!$D$9,"非常勤","常勤")</f>
        <v>常勤</v>
      </c>
      <c r="M300" s="433">
        <f>IF(L300="非常勤",K300/基本!$D$9,1)</f>
        <v>1</v>
      </c>
      <c r="N300" s="204" t="e">
        <f>IF(DAYS360(P300,メイン!$N$3)&lt;500,"新"," ")</f>
        <v>#VALUE!</v>
      </c>
      <c r="O300" s="293"/>
      <c r="P300" s="483" t="str">
        <f>IF(COUNTA(病棟!K298)&gt;=1,病棟!K298,"")</f>
        <v/>
      </c>
      <c r="R300" s="477">
        <f t="shared" si="85"/>
        <v>0</v>
      </c>
      <c r="S300" s="477">
        <f t="shared" si="86"/>
        <v>0</v>
      </c>
      <c r="T300" s="477">
        <f t="shared" si="87"/>
        <v>0</v>
      </c>
      <c r="U300" s="477">
        <f t="shared" si="88"/>
        <v>0</v>
      </c>
      <c r="V300" s="477">
        <f t="shared" si="89"/>
        <v>0</v>
      </c>
      <c r="W300" s="477">
        <f t="shared" si="90"/>
        <v>0</v>
      </c>
      <c r="X300" s="477">
        <f t="shared" si="91"/>
        <v>0</v>
      </c>
      <c r="Y300" s="477">
        <f t="shared" si="92"/>
        <v>0</v>
      </c>
      <c r="Z300" s="477">
        <f t="shared" si="93"/>
        <v>0</v>
      </c>
      <c r="AA300" s="477">
        <f t="shared" si="94"/>
        <v>0</v>
      </c>
      <c r="AB300" s="477">
        <f t="shared" si="95"/>
        <v>0</v>
      </c>
      <c r="AC300" s="477">
        <f t="shared" si="96"/>
        <v>0</v>
      </c>
      <c r="AD300" s="477">
        <f t="shared" si="97"/>
        <v>0</v>
      </c>
      <c r="AE300" s="477">
        <f t="shared" si="98"/>
        <v>0</v>
      </c>
      <c r="AF300" s="480">
        <f t="shared" si="99"/>
        <v>0</v>
      </c>
      <c r="AH300" s="469" t="str">
        <f t="shared" si="81"/>
        <v/>
      </c>
      <c r="AI300" s="469" t="str">
        <f t="shared" si="100"/>
        <v>助産師常勤</v>
      </c>
      <c r="AJ300" s="469">
        <f t="shared" si="82"/>
        <v>1</v>
      </c>
      <c r="AK300" s="469" t="str">
        <f t="shared" si="83"/>
        <v>助産師</v>
      </c>
      <c r="AL300" s="469" t="str">
        <f t="shared" si="84"/>
        <v>常勤</v>
      </c>
    </row>
    <row r="301" spans="1:38" ht="13.5" customHeight="1">
      <c r="A301" s="423" t="str">
        <f>IF(COUNTA(病棟!A299)&gt;=1,病棟!A299,"")</f>
        <v/>
      </c>
      <c r="B301" s="486" t="str">
        <f>IF(COUNTA(病棟!B299)&gt;=1,病棟!B299,"")</f>
        <v/>
      </c>
      <c r="C301" s="425" t="str">
        <f>IF(COUNTA(病棟!C299)&gt;=1,病棟!C299,"")</f>
        <v/>
      </c>
      <c r="D301" s="422" t="str">
        <f>IF(COUNTA(病棟!D299)&gt;=1,病棟!D299,"")</f>
        <v/>
      </c>
      <c r="E301" s="422" t="str">
        <f>IF(COUNTA(病棟!E299)&gt;=1,病棟!E299,"")</f>
        <v/>
      </c>
      <c r="F301" s="422" t="str">
        <f>IF(COUNTA(病棟!F299)&gt;=1,病棟!F299,"")</f>
        <v/>
      </c>
      <c r="G301" s="497" t="str">
        <f>IF(COUNTA(病棟!G299)&gt;=1,病棟!G299,"")</f>
        <v/>
      </c>
      <c r="H301" s="425" t="str">
        <f>IF(COUNTA(病棟!H299)&gt;=1,病棟!H299,"")</f>
        <v/>
      </c>
      <c r="I301" s="426" t="str">
        <f>IF(COUNTA(病棟!I299)&gt;=1,病棟!I299,"")</f>
        <v/>
      </c>
      <c r="J301" s="485" t="str">
        <f>IF(COUNTA(病棟!J299)&gt;=1,病棟!J299,"")</f>
        <v/>
      </c>
      <c r="K301" s="423" t="str">
        <f>IF(COUNTA(病棟!L299)&gt;=1,病棟!L299,"")</f>
        <v/>
      </c>
      <c r="L301" s="430" t="str">
        <f>IF(K301&lt;基本!$D$9,"非常勤","常勤")</f>
        <v>常勤</v>
      </c>
      <c r="M301" s="433">
        <f>IF(L301="非常勤",K301/基本!$D$9,1)</f>
        <v>1</v>
      </c>
      <c r="N301" s="204" t="e">
        <f>IF(DAYS360(P301,メイン!$N$3)&lt;500,"新"," ")</f>
        <v>#VALUE!</v>
      </c>
      <c r="O301" s="293"/>
      <c r="P301" s="483" t="str">
        <f>IF(COUNTA(病棟!K299)&gt;=1,病棟!K299,"")</f>
        <v/>
      </c>
      <c r="R301" s="477">
        <f t="shared" si="85"/>
        <v>0</v>
      </c>
      <c r="S301" s="477">
        <f t="shared" si="86"/>
        <v>0</v>
      </c>
      <c r="T301" s="477">
        <f t="shared" si="87"/>
        <v>0</v>
      </c>
      <c r="U301" s="477">
        <f t="shared" si="88"/>
        <v>0</v>
      </c>
      <c r="V301" s="477">
        <f t="shared" si="89"/>
        <v>0</v>
      </c>
      <c r="W301" s="477">
        <f t="shared" si="90"/>
        <v>0</v>
      </c>
      <c r="X301" s="477">
        <f t="shared" si="91"/>
        <v>0</v>
      </c>
      <c r="Y301" s="477">
        <f t="shared" si="92"/>
        <v>0</v>
      </c>
      <c r="Z301" s="477">
        <f t="shared" si="93"/>
        <v>0</v>
      </c>
      <c r="AA301" s="477">
        <f t="shared" si="94"/>
        <v>0</v>
      </c>
      <c r="AB301" s="477">
        <f t="shared" si="95"/>
        <v>0</v>
      </c>
      <c r="AC301" s="477">
        <f t="shared" si="96"/>
        <v>0</v>
      </c>
      <c r="AD301" s="477">
        <f t="shared" si="97"/>
        <v>0</v>
      </c>
      <c r="AE301" s="477">
        <f t="shared" si="98"/>
        <v>0</v>
      </c>
      <c r="AF301" s="480">
        <f t="shared" si="99"/>
        <v>0</v>
      </c>
      <c r="AH301" s="469" t="str">
        <f t="shared" si="81"/>
        <v/>
      </c>
      <c r="AI301" s="469" t="str">
        <f t="shared" si="100"/>
        <v>助産師常勤</v>
      </c>
      <c r="AJ301" s="469">
        <f t="shared" si="82"/>
        <v>1</v>
      </c>
      <c r="AK301" s="469" t="str">
        <f t="shared" si="83"/>
        <v>助産師</v>
      </c>
      <c r="AL301" s="469" t="str">
        <f t="shared" si="84"/>
        <v>常勤</v>
      </c>
    </row>
    <row r="302" spans="1:38" ht="13.5" customHeight="1">
      <c r="A302" s="423" t="str">
        <f>IF(COUNTA(病棟!A300)&gt;=1,病棟!A300,"")</f>
        <v/>
      </c>
      <c r="B302" s="486" t="str">
        <f>IF(COUNTA(病棟!B300)&gt;=1,病棟!B300,"")</f>
        <v/>
      </c>
      <c r="C302" s="425" t="str">
        <f>IF(COUNTA(病棟!C300)&gt;=1,病棟!C300,"")</f>
        <v/>
      </c>
      <c r="D302" s="422" t="str">
        <f>IF(COUNTA(病棟!D300)&gt;=1,病棟!D300,"")</f>
        <v/>
      </c>
      <c r="E302" s="422" t="str">
        <f>IF(COUNTA(病棟!E300)&gt;=1,病棟!E300,"")</f>
        <v/>
      </c>
      <c r="F302" s="422" t="str">
        <f>IF(COUNTA(病棟!F300)&gt;=1,病棟!F300,"")</f>
        <v/>
      </c>
      <c r="G302" s="497" t="str">
        <f>IF(COUNTA(病棟!G300)&gt;=1,病棟!G300,"")</f>
        <v/>
      </c>
      <c r="H302" s="425" t="str">
        <f>IF(COUNTA(病棟!H300)&gt;=1,病棟!H300,"")</f>
        <v/>
      </c>
      <c r="I302" s="426" t="str">
        <f>IF(COUNTA(病棟!I300)&gt;=1,病棟!I300,"")</f>
        <v/>
      </c>
      <c r="J302" s="485" t="str">
        <f>IF(COUNTA(病棟!J300)&gt;=1,病棟!J300,"")</f>
        <v/>
      </c>
      <c r="K302" s="423" t="str">
        <f>IF(COUNTA(病棟!L300)&gt;=1,病棟!L300,"")</f>
        <v/>
      </c>
      <c r="L302" s="430" t="str">
        <f>IF(K302&lt;基本!$D$9,"非常勤","常勤")</f>
        <v>常勤</v>
      </c>
      <c r="M302" s="433">
        <f>IF(L302="非常勤",K302/基本!$D$9,1)</f>
        <v>1</v>
      </c>
      <c r="N302" s="204" t="e">
        <f>IF(DAYS360(P302,メイン!$N$3)&lt;500,"新"," ")</f>
        <v>#VALUE!</v>
      </c>
      <c r="O302" s="293"/>
      <c r="P302" s="483" t="str">
        <f>IF(COUNTA(病棟!K300)&gt;=1,病棟!K300,"")</f>
        <v/>
      </c>
      <c r="R302" s="477">
        <f t="shared" si="85"/>
        <v>0</v>
      </c>
      <c r="S302" s="477">
        <f t="shared" si="86"/>
        <v>0</v>
      </c>
      <c r="T302" s="477">
        <f t="shared" si="87"/>
        <v>0</v>
      </c>
      <c r="U302" s="477">
        <f t="shared" si="88"/>
        <v>0</v>
      </c>
      <c r="V302" s="477">
        <f t="shared" si="89"/>
        <v>0</v>
      </c>
      <c r="W302" s="477">
        <f t="shared" si="90"/>
        <v>0</v>
      </c>
      <c r="X302" s="477">
        <f t="shared" si="91"/>
        <v>0</v>
      </c>
      <c r="Y302" s="477">
        <f t="shared" si="92"/>
        <v>0</v>
      </c>
      <c r="Z302" s="477">
        <f t="shared" si="93"/>
        <v>0</v>
      </c>
      <c r="AA302" s="477">
        <f t="shared" si="94"/>
        <v>0</v>
      </c>
      <c r="AB302" s="477">
        <f t="shared" si="95"/>
        <v>0</v>
      </c>
      <c r="AC302" s="477">
        <f t="shared" si="96"/>
        <v>0</v>
      </c>
      <c r="AD302" s="477">
        <f t="shared" si="97"/>
        <v>0</v>
      </c>
      <c r="AE302" s="477">
        <f t="shared" si="98"/>
        <v>0</v>
      </c>
      <c r="AF302" s="480">
        <f t="shared" si="99"/>
        <v>0</v>
      </c>
      <c r="AH302" s="469" t="str">
        <f t="shared" si="81"/>
        <v/>
      </c>
      <c r="AI302" s="469" t="str">
        <f t="shared" si="100"/>
        <v>助産師常勤</v>
      </c>
      <c r="AJ302" s="469">
        <f t="shared" si="82"/>
        <v>1</v>
      </c>
      <c r="AK302" s="469" t="str">
        <f t="shared" si="83"/>
        <v>助産師</v>
      </c>
      <c r="AL302" s="469" t="str">
        <f t="shared" si="84"/>
        <v>常勤</v>
      </c>
    </row>
    <row r="303" spans="1:38" ht="13.5" customHeight="1">
      <c r="A303" s="423" t="str">
        <f>IF(COUNTA(病棟!A301)&gt;=1,病棟!A301,"")</f>
        <v/>
      </c>
      <c r="B303" s="486" t="str">
        <f>IF(COUNTA(病棟!B301)&gt;=1,病棟!B301,"")</f>
        <v/>
      </c>
      <c r="C303" s="425" t="str">
        <f>IF(COUNTA(病棟!C301)&gt;=1,病棟!C301,"")</f>
        <v/>
      </c>
      <c r="D303" s="422" t="str">
        <f>IF(COUNTA(病棟!D301)&gt;=1,病棟!D301,"")</f>
        <v/>
      </c>
      <c r="E303" s="422" t="str">
        <f>IF(COUNTA(病棟!E301)&gt;=1,病棟!E301,"")</f>
        <v/>
      </c>
      <c r="F303" s="422" t="str">
        <f>IF(COUNTA(病棟!F301)&gt;=1,病棟!F301,"")</f>
        <v/>
      </c>
      <c r="G303" s="497" t="str">
        <f>IF(COUNTA(病棟!G301)&gt;=1,病棟!G301,"")</f>
        <v/>
      </c>
      <c r="H303" s="425" t="str">
        <f>IF(COUNTA(病棟!H301)&gt;=1,病棟!H301,"")</f>
        <v/>
      </c>
      <c r="I303" s="426" t="str">
        <f>IF(COUNTA(病棟!I301)&gt;=1,病棟!I301,"")</f>
        <v/>
      </c>
      <c r="J303" s="485" t="str">
        <f>IF(COUNTA(病棟!J301)&gt;=1,病棟!J301,"")</f>
        <v/>
      </c>
      <c r="K303" s="423" t="str">
        <f>IF(COUNTA(病棟!L301)&gt;=1,病棟!L301,"")</f>
        <v/>
      </c>
      <c r="L303" s="430" t="str">
        <f>IF(K303&lt;基本!$D$9,"非常勤","常勤")</f>
        <v>常勤</v>
      </c>
      <c r="M303" s="433">
        <f>IF(L303="非常勤",K303/基本!$D$9,1)</f>
        <v>1</v>
      </c>
      <c r="N303" s="204" t="e">
        <f>IF(DAYS360(P303,メイン!$N$3)&lt;500,"新"," ")</f>
        <v>#VALUE!</v>
      </c>
      <c r="O303" s="293"/>
      <c r="P303" s="483" t="str">
        <f>IF(COUNTA(病棟!K301)&gt;=1,病棟!K301,"")</f>
        <v/>
      </c>
      <c r="R303" s="477">
        <f t="shared" si="85"/>
        <v>0</v>
      </c>
      <c r="S303" s="477">
        <f t="shared" si="86"/>
        <v>0</v>
      </c>
      <c r="T303" s="477">
        <f t="shared" si="87"/>
        <v>0</v>
      </c>
      <c r="U303" s="477">
        <f t="shared" si="88"/>
        <v>0</v>
      </c>
      <c r="V303" s="477">
        <f t="shared" si="89"/>
        <v>0</v>
      </c>
      <c r="W303" s="477">
        <f t="shared" si="90"/>
        <v>0</v>
      </c>
      <c r="X303" s="477">
        <f t="shared" si="91"/>
        <v>0</v>
      </c>
      <c r="Y303" s="477">
        <f t="shared" si="92"/>
        <v>0</v>
      </c>
      <c r="Z303" s="477">
        <f t="shared" si="93"/>
        <v>0</v>
      </c>
      <c r="AA303" s="477">
        <f t="shared" si="94"/>
        <v>0</v>
      </c>
      <c r="AB303" s="477">
        <f t="shared" si="95"/>
        <v>0</v>
      </c>
      <c r="AC303" s="477">
        <f t="shared" si="96"/>
        <v>0</v>
      </c>
      <c r="AD303" s="477">
        <f t="shared" si="97"/>
        <v>0</v>
      </c>
      <c r="AE303" s="477">
        <f t="shared" si="98"/>
        <v>0</v>
      </c>
      <c r="AF303" s="480">
        <f t="shared" si="99"/>
        <v>0</v>
      </c>
      <c r="AH303" s="469" t="str">
        <f t="shared" si="81"/>
        <v/>
      </c>
      <c r="AI303" s="469" t="str">
        <f t="shared" si="100"/>
        <v>助産師常勤</v>
      </c>
      <c r="AJ303" s="469">
        <f t="shared" si="82"/>
        <v>1</v>
      </c>
      <c r="AK303" s="469" t="str">
        <f t="shared" si="83"/>
        <v>助産師</v>
      </c>
      <c r="AL303" s="469" t="str">
        <f t="shared" si="84"/>
        <v>常勤</v>
      </c>
    </row>
    <row r="304" spans="1:38" ht="13.5" customHeight="1">
      <c r="A304" s="423" t="str">
        <f>IF(COUNTA(病棟!A302)&gt;=1,病棟!A302,"")</f>
        <v/>
      </c>
      <c r="B304" s="486" t="str">
        <f>IF(COUNTA(病棟!B302)&gt;=1,病棟!B302,"")</f>
        <v/>
      </c>
      <c r="C304" s="425" t="str">
        <f>IF(COUNTA(病棟!C302)&gt;=1,病棟!C302,"")</f>
        <v/>
      </c>
      <c r="D304" s="422" t="str">
        <f>IF(COUNTA(病棟!D302)&gt;=1,病棟!D302,"")</f>
        <v/>
      </c>
      <c r="E304" s="422" t="str">
        <f>IF(COUNTA(病棟!E302)&gt;=1,病棟!E302,"")</f>
        <v/>
      </c>
      <c r="F304" s="422" t="str">
        <f>IF(COUNTA(病棟!F302)&gt;=1,病棟!F302,"")</f>
        <v/>
      </c>
      <c r="G304" s="497" t="str">
        <f>IF(COUNTA(病棟!G302)&gt;=1,病棟!G302,"")</f>
        <v/>
      </c>
      <c r="H304" s="425" t="str">
        <f>IF(COUNTA(病棟!H302)&gt;=1,病棟!H302,"")</f>
        <v/>
      </c>
      <c r="I304" s="426" t="str">
        <f>IF(COUNTA(病棟!I302)&gt;=1,病棟!I302,"")</f>
        <v/>
      </c>
      <c r="J304" s="485" t="str">
        <f>IF(COUNTA(病棟!J302)&gt;=1,病棟!J302,"")</f>
        <v/>
      </c>
      <c r="K304" s="423" t="str">
        <f>IF(COUNTA(病棟!L302)&gt;=1,病棟!L302,"")</f>
        <v/>
      </c>
      <c r="L304" s="430" t="str">
        <f>IF(K304&lt;基本!$D$9,"非常勤","常勤")</f>
        <v>常勤</v>
      </c>
      <c r="M304" s="433">
        <f>IF(L304="非常勤",K304/基本!$D$9,1)</f>
        <v>1</v>
      </c>
      <c r="N304" s="204" t="e">
        <f>IF(DAYS360(P304,メイン!$N$3)&lt;500,"新"," ")</f>
        <v>#VALUE!</v>
      </c>
      <c r="O304" s="293"/>
      <c r="P304" s="483" t="str">
        <f>IF(COUNTA(病棟!K302)&gt;=1,病棟!K302,"")</f>
        <v/>
      </c>
      <c r="R304" s="477">
        <f t="shared" si="85"/>
        <v>0</v>
      </c>
      <c r="S304" s="477">
        <f t="shared" si="86"/>
        <v>0</v>
      </c>
      <c r="T304" s="477">
        <f t="shared" si="87"/>
        <v>0</v>
      </c>
      <c r="U304" s="477">
        <f t="shared" si="88"/>
        <v>0</v>
      </c>
      <c r="V304" s="477">
        <f t="shared" si="89"/>
        <v>0</v>
      </c>
      <c r="W304" s="477">
        <f t="shared" si="90"/>
        <v>0</v>
      </c>
      <c r="X304" s="477">
        <f t="shared" si="91"/>
        <v>0</v>
      </c>
      <c r="Y304" s="477">
        <f t="shared" si="92"/>
        <v>0</v>
      </c>
      <c r="Z304" s="477">
        <f t="shared" si="93"/>
        <v>0</v>
      </c>
      <c r="AA304" s="477">
        <f t="shared" si="94"/>
        <v>0</v>
      </c>
      <c r="AB304" s="477">
        <f t="shared" si="95"/>
        <v>0</v>
      </c>
      <c r="AC304" s="477">
        <f t="shared" si="96"/>
        <v>0</v>
      </c>
      <c r="AD304" s="477">
        <f t="shared" si="97"/>
        <v>0</v>
      </c>
      <c r="AE304" s="477">
        <f t="shared" si="98"/>
        <v>0</v>
      </c>
      <c r="AF304" s="480">
        <f t="shared" si="99"/>
        <v>0</v>
      </c>
      <c r="AH304" s="469" t="str">
        <f t="shared" si="81"/>
        <v/>
      </c>
      <c r="AI304" s="469" t="str">
        <f t="shared" si="100"/>
        <v>助産師常勤</v>
      </c>
      <c r="AJ304" s="469">
        <f t="shared" si="82"/>
        <v>1</v>
      </c>
      <c r="AK304" s="469" t="str">
        <f t="shared" si="83"/>
        <v>助産師</v>
      </c>
      <c r="AL304" s="469" t="str">
        <f t="shared" si="84"/>
        <v>常勤</v>
      </c>
    </row>
    <row r="305" spans="1:38" ht="13.5" customHeight="1">
      <c r="A305" s="423" t="str">
        <f>IF(COUNTA(病棟!A303)&gt;=1,病棟!A303,"")</f>
        <v/>
      </c>
      <c r="B305" s="486" t="str">
        <f>IF(COUNTA(病棟!B303)&gt;=1,病棟!B303,"")</f>
        <v/>
      </c>
      <c r="C305" s="425" t="str">
        <f>IF(COUNTA(病棟!C303)&gt;=1,病棟!C303,"")</f>
        <v/>
      </c>
      <c r="D305" s="422" t="str">
        <f>IF(COUNTA(病棟!D303)&gt;=1,病棟!D303,"")</f>
        <v/>
      </c>
      <c r="E305" s="422" t="str">
        <f>IF(COUNTA(病棟!E303)&gt;=1,病棟!E303,"")</f>
        <v/>
      </c>
      <c r="F305" s="422" t="str">
        <f>IF(COUNTA(病棟!F303)&gt;=1,病棟!F303,"")</f>
        <v/>
      </c>
      <c r="G305" s="497" t="str">
        <f>IF(COUNTA(病棟!G303)&gt;=1,病棟!G303,"")</f>
        <v/>
      </c>
      <c r="H305" s="425" t="str">
        <f>IF(COUNTA(病棟!H303)&gt;=1,病棟!H303,"")</f>
        <v/>
      </c>
      <c r="I305" s="426" t="str">
        <f>IF(COUNTA(病棟!I303)&gt;=1,病棟!I303,"")</f>
        <v/>
      </c>
      <c r="J305" s="485" t="str">
        <f>IF(COUNTA(病棟!J303)&gt;=1,病棟!J303,"")</f>
        <v/>
      </c>
      <c r="K305" s="423" t="str">
        <f>IF(COUNTA(病棟!L303)&gt;=1,病棟!L303,"")</f>
        <v/>
      </c>
      <c r="L305" s="430" t="str">
        <f>IF(K305&lt;基本!$D$9,"非常勤","常勤")</f>
        <v>常勤</v>
      </c>
      <c r="M305" s="433">
        <f>IF(L305="非常勤",K305/基本!$D$9,1)</f>
        <v>1</v>
      </c>
      <c r="N305" s="204" t="e">
        <f>IF(DAYS360(P305,メイン!$N$3)&lt;500,"新"," ")</f>
        <v>#VALUE!</v>
      </c>
      <c r="O305" s="293"/>
      <c r="P305" s="483" t="str">
        <f>IF(COUNTA(病棟!K303)&gt;=1,病棟!K303,"")</f>
        <v/>
      </c>
      <c r="R305" s="477">
        <f t="shared" si="85"/>
        <v>0</v>
      </c>
      <c r="S305" s="477">
        <f t="shared" si="86"/>
        <v>0</v>
      </c>
      <c r="T305" s="477">
        <f t="shared" si="87"/>
        <v>0</v>
      </c>
      <c r="U305" s="477">
        <f t="shared" si="88"/>
        <v>0</v>
      </c>
      <c r="V305" s="477">
        <f t="shared" si="89"/>
        <v>0</v>
      </c>
      <c r="W305" s="477">
        <f t="shared" si="90"/>
        <v>0</v>
      </c>
      <c r="X305" s="477">
        <f t="shared" si="91"/>
        <v>0</v>
      </c>
      <c r="Y305" s="477">
        <f t="shared" si="92"/>
        <v>0</v>
      </c>
      <c r="Z305" s="477">
        <f t="shared" si="93"/>
        <v>0</v>
      </c>
      <c r="AA305" s="477">
        <f t="shared" si="94"/>
        <v>0</v>
      </c>
      <c r="AB305" s="477">
        <f t="shared" si="95"/>
        <v>0</v>
      </c>
      <c r="AC305" s="477">
        <f t="shared" si="96"/>
        <v>0</v>
      </c>
      <c r="AD305" s="477">
        <f t="shared" si="97"/>
        <v>0</v>
      </c>
      <c r="AE305" s="477">
        <f t="shared" si="98"/>
        <v>0</v>
      </c>
      <c r="AF305" s="480">
        <f t="shared" si="99"/>
        <v>0</v>
      </c>
      <c r="AH305" s="469" t="str">
        <f t="shared" si="81"/>
        <v/>
      </c>
      <c r="AI305" s="469" t="str">
        <f t="shared" si="100"/>
        <v>助産師常勤</v>
      </c>
      <c r="AJ305" s="469">
        <f t="shared" si="82"/>
        <v>1</v>
      </c>
      <c r="AK305" s="469" t="str">
        <f t="shared" si="83"/>
        <v>助産師</v>
      </c>
      <c r="AL305" s="469" t="str">
        <f t="shared" si="84"/>
        <v>常勤</v>
      </c>
    </row>
    <row r="306" spans="1:38" ht="13.5" customHeight="1">
      <c r="A306" s="423" t="str">
        <f>IF(COUNTA(病棟!A304)&gt;=1,病棟!A304,"")</f>
        <v/>
      </c>
      <c r="B306" s="486" t="str">
        <f>IF(COUNTA(病棟!B304)&gt;=1,病棟!B304,"")</f>
        <v/>
      </c>
      <c r="C306" s="425" t="str">
        <f>IF(COUNTA(病棟!C304)&gt;=1,病棟!C304,"")</f>
        <v/>
      </c>
      <c r="D306" s="422" t="str">
        <f>IF(COUNTA(病棟!D304)&gt;=1,病棟!D304,"")</f>
        <v/>
      </c>
      <c r="E306" s="422" t="str">
        <f>IF(COUNTA(病棟!E304)&gt;=1,病棟!E304,"")</f>
        <v/>
      </c>
      <c r="F306" s="422" t="str">
        <f>IF(COUNTA(病棟!F304)&gt;=1,病棟!F304,"")</f>
        <v/>
      </c>
      <c r="G306" s="497" t="str">
        <f>IF(COUNTA(病棟!G304)&gt;=1,病棟!G304,"")</f>
        <v/>
      </c>
      <c r="H306" s="425" t="str">
        <f>IF(COUNTA(病棟!H304)&gt;=1,病棟!H304,"")</f>
        <v/>
      </c>
      <c r="I306" s="426" t="str">
        <f>IF(COUNTA(病棟!I304)&gt;=1,病棟!I304,"")</f>
        <v/>
      </c>
      <c r="J306" s="485" t="str">
        <f>IF(COUNTA(病棟!J304)&gt;=1,病棟!J304,"")</f>
        <v/>
      </c>
      <c r="K306" s="423" t="str">
        <f>IF(COUNTA(病棟!L304)&gt;=1,病棟!L304,"")</f>
        <v/>
      </c>
      <c r="L306" s="430" t="str">
        <f>IF(K306&lt;基本!$D$9,"非常勤","常勤")</f>
        <v>常勤</v>
      </c>
      <c r="M306" s="433">
        <f>IF(L306="非常勤",K306/基本!$D$9,1)</f>
        <v>1</v>
      </c>
      <c r="N306" s="204" t="e">
        <f>IF(DAYS360(P306,メイン!$N$3)&lt;500,"新"," ")</f>
        <v>#VALUE!</v>
      </c>
      <c r="O306" s="293"/>
      <c r="P306" s="483" t="str">
        <f>IF(COUNTA(病棟!K304)&gt;=1,病棟!K304,"")</f>
        <v/>
      </c>
      <c r="R306" s="477">
        <f t="shared" si="85"/>
        <v>0</v>
      </c>
      <c r="S306" s="477">
        <f t="shared" si="86"/>
        <v>0</v>
      </c>
      <c r="T306" s="477">
        <f t="shared" si="87"/>
        <v>0</v>
      </c>
      <c r="U306" s="477">
        <f t="shared" si="88"/>
        <v>0</v>
      </c>
      <c r="V306" s="477">
        <f t="shared" si="89"/>
        <v>0</v>
      </c>
      <c r="W306" s="477">
        <f t="shared" si="90"/>
        <v>0</v>
      </c>
      <c r="X306" s="477">
        <f t="shared" si="91"/>
        <v>0</v>
      </c>
      <c r="Y306" s="477">
        <f t="shared" si="92"/>
        <v>0</v>
      </c>
      <c r="Z306" s="477">
        <f t="shared" si="93"/>
        <v>0</v>
      </c>
      <c r="AA306" s="477">
        <f t="shared" si="94"/>
        <v>0</v>
      </c>
      <c r="AB306" s="477">
        <f t="shared" si="95"/>
        <v>0</v>
      </c>
      <c r="AC306" s="477">
        <f t="shared" si="96"/>
        <v>0</v>
      </c>
      <c r="AD306" s="477">
        <f t="shared" si="97"/>
        <v>0</v>
      </c>
      <c r="AE306" s="477">
        <f t="shared" si="98"/>
        <v>0</v>
      </c>
      <c r="AF306" s="480">
        <f t="shared" si="99"/>
        <v>0</v>
      </c>
      <c r="AH306" s="469" t="str">
        <f t="shared" si="81"/>
        <v/>
      </c>
      <c r="AI306" s="469" t="str">
        <f t="shared" si="100"/>
        <v>助産師常勤</v>
      </c>
      <c r="AJ306" s="469">
        <f t="shared" si="82"/>
        <v>1</v>
      </c>
      <c r="AK306" s="469" t="str">
        <f t="shared" si="83"/>
        <v>助産師</v>
      </c>
      <c r="AL306" s="469" t="str">
        <f t="shared" si="84"/>
        <v>常勤</v>
      </c>
    </row>
    <row r="307" spans="1:38" ht="13.5" customHeight="1">
      <c r="A307" s="423" t="str">
        <f>IF(COUNTA(病棟!A305)&gt;=1,病棟!A305,"")</f>
        <v/>
      </c>
      <c r="B307" s="486" t="str">
        <f>IF(COUNTA(病棟!B305)&gt;=1,病棟!B305,"")</f>
        <v/>
      </c>
      <c r="C307" s="425" t="str">
        <f>IF(COUNTA(病棟!C305)&gt;=1,病棟!C305,"")</f>
        <v/>
      </c>
      <c r="D307" s="422" t="str">
        <f>IF(COUNTA(病棟!D305)&gt;=1,病棟!D305,"")</f>
        <v/>
      </c>
      <c r="E307" s="422" t="str">
        <f>IF(COUNTA(病棟!E305)&gt;=1,病棟!E305,"")</f>
        <v/>
      </c>
      <c r="F307" s="422" t="str">
        <f>IF(COUNTA(病棟!F305)&gt;=1,病棟!F305,"")</f>
        <v/>
      </c>
      <c r="G307" s="497" t="str">
        <f>IF(COUNTA(病棟!G305)&gt;=1,病棟!G305,"")</f>
        <v/>
      </c>
      <c r="H307" s="425" t="str">
        <f>IF(COUNTA(病棟!H305)&gt;=1,病棟!H305,"")</f>
        <v/>
      </c>
      <c r="I307" s="426" t="str">
        <f>IF(COUNTA(病棟!I305)&gt;=1,病棟!I305,"")</f>
        <v/>
      </c>
      <c r="J307" s="485" t="str">
        <f>IF(COUNTA(病棟!J305)&gt;=1,病棟!J305,"")</f>
        <v/>
      </c>
      <c r="K307" s="423" t="str">
        <f>IF(COUNTA(病棟!L305)&gt;=1,病棟!L305,"")</f>
        <v/>
      </c>
      <c r="L307" s="430" t="str">
        <f>IF(K307&lt;基本!$D$9,"非常勤","常勤")</f>
        <v>常勤</v>
      </c>
      <c r="M307" s="433">
        <f>IF(L307="非常勤",K307/基本!$D$9,1)</f>
        <v>1</v>
      </c>
      <c r="N307" s="204" t="e">
        <f>IF(DAYS360(P307,メイン!$N$3)&lt;500,"新"," ")</f>
        <v>#VALUE!</v>
      </c>
      <c r="O307" s="293"/>
      <c r="P307" s="483" t="str">
        <f>IF(COUNTA(病棟!K305)&gt;=1,病棟!K305,"")</f>
        <v/>
      </c>
      <c r="R307" s="477">
        <f t="shared" si="85"/>
        <v>0</v>
      </c>
      <c r="S307" s="477">
        <f t="shared" si="86"/>
        <v>0</v>
      </c>
      <c r="T307" s="477">
        <f t="shared" si="87"/>
        <v>0</v>
      </c>
      <c r="U307" s="477">
        <f t="shared" si="88"/>
        <v>0</v>
      </c>
      <c r="V307" s="477">
        <f t="shared" si="89"/>
        <v>0</v>
      </c>
      <c r="W307" s="477">
        <f t="shared" si="90"/>
        <v>0</v>
      </c>
      <c r="X307" s="477">
        <f t="shared" si="91"/>
        <v>0</v>
      </c>
      <c r="Y307" s="477">
        <f t="shared" si="92"/>
        <v>0</v>
      </c>
      <c r="Z307" s="477">
        <f t="shared" si="93"/>
        <v>0</v>
      </c>
      <c r="AA307" s="477">
        <f t="shared" si="94"/>
        <v>0</v>
      </c>
      <c r="AB307" s="477">
        <f t="shared" si="95"/>
        <v>0</v>
      </c>
      <c r="AC307" s="477">
        <f t="shared" si="96"/>
        <v>0</v>
      </c>
      <c r="AD307" s="477">
        <f t="shared" si="97"/>
        <v>0</v>
      </c>
      <c r="AE307" s="477">
        <f t="shared" si="98"/>
        <v>0</v>
      </c>
      <c r="AF307" s="480">
        <f t="shared" si="99"/>
        <v>0</v>
      </c>
      <c r="AH307" s="469" t="str">
        <f t="shared" si="81"/>
        <v/>
      </c>
      <c r="AI307" s="469" t="str">
        <f t="shared" si="100"/>
        <v>助産師常勤</v>
      </c>
      <c r="AJ307" s="469">
        <f t="shared" si="82"/>
        <v>1</v>
      </c>
      <c r="AK307" s="469" t="str">
        <f t="shared" si="83"/>
        <v>助産師</v>
      </c>
      <c r="AL307" s="469" t="str">
        <f t="shared" si="84"/>
        <v>常勤</v>
      </c>
    </row>
    <row r="308" spans="1:38" ht="13.5" customHeight="1">
      <c r="A308" s="423" t="str">
        <f>IF(COUNTA(病棟!A306)&gt;=1,病棟!A306,"")</f>
        <v/>
      </c>
      <c r="B308" s="486" t="str">
        <f>IF(COUNTA(病棟!B306)&gt;=1,病棟!B306,"")</f>
        <v/>
      </c>
      <c r="C308" s="425" t="str">
        <f>IF(COUNTA(病棟!C306)&gt;=1,病棟!C306,"")</f>
        <v/>
      </c>
      <c r="D308" s="422" t="str">
        <f>IF(COUNTA(病棟!D306)&gt;=1,病棟!D306,"")</f>
        <v/>
      </c>
      <c r="E308" s="422" t="str">
        <f>IF(COUNTA(病棟!E306)&gt;=1,病棟!E306,"")</f>
        <v/>
      </c>
      <c r="F308" s="422" t="str">
        <f>IF(COUNTA(病棟!F306)&gt;=1,病棟!F306,"")</f>
        <v/>
      </c>
      <c r="G308" s="497" t="str">
        <f>IF(COUNTA(病棟!G306)&gt;=1,病棟!G306,"")</f>
        <v/>
      </c>
      <c r="H308" s="425" t="str">
        <f>IF(COUNTA(病棟!H306)&gt;=1,病棟!H306,"")</f>
        <v/>
      </c>
      <c r="I308" s="426" t="str">
        <f>IF(COUNTA(病棟!I306)&gt;=1,病棟!I306,"")</f>
        <v/>
      </c>
      <c r="J308" s="485" t="str">
        <f>IF(COUNTA(病棟!J306)&gt;=1,病棟!J306,"")</f>
        <v/>
      </c>
      <c r="K308" s="423" t="str">
        <f>IF(COUNTA(病棟!L306)&gt;=1,病棟!L306,"")</f>
        <v/>
      </c>
      <c r="L308" s="430" t="str">
        <f>IF(K308&lt;基本!$D$9,"非常勤","常勤")</f>
        <v>常勤</v>
      </c>
      <c r="M308" s="433">
        <f>IF(L308="非常勤",K308/基本!$D$9,1)</f>
        <v>1</v>
      </c>
      <c r="N308" s="204" t="e">
        <f>IF(DAYS360(P308,メイン!$N$3)&lt;500,"新"," ")</f>
        <v>#VALUE!</v>
      </c>
      <c r="O308" s="293"/>
      <c r="P308" s="483" t="str">
        <f>IF(COUNTA(病棟!K306)&gt;=1,病棟!K306,"")</f>
        <v/>
      </c>
      <c r="R308" s="477">
        <f t="shared" si="85"/>
        <v>0</v>
      </c>
      <c r="S308" s="477">
        <f t="shared" si="86"/>
        <v>0</v>
      </c>
      <c r="T308" s="477">
        <f t="shared" si="87"/>
        <v>0</v>
      </c>
      <c r="U308" s="477">
        <f t="shared" si="88"/>
        <v>0</v>
      </c>
      <c r="V308" s="477">
        <f t="shared" si="89"/>
        <v>0</v>
      </c>
      <c r="W308" s="477">
        <f t="shared" si="90"/>
        <v>0</v>
      </c>
      <c r="X308" s="477">
        <f t="shared" si="91"/>
        <v>0</v>
      </c>
      <c r="Y308" s="477">
        <f t="shared" si="92"/>
        <v>0</v>
      </c>
      <c r="Z308" s="477">
        <f t="shared" si="93"/>
        <v>0</v>
      </c>
      <c r="AA308" s="477">
        <f t="shared" si="94"/>
        <v>0</v>
      </c>
      <c r="AB308" s="477">
        <f t="shared" si="95"/>
        <v>0</v>
      </c>
      <c r="AC308" s="477">
        <f t="shared" si="96"/>
        <v>0</v>
      </c>
      <c r="AD308" s="477">
        <f t="shared" si="97"/>
        <v>0</v>
      </c>
      <c r="AE308" s="477">
        <f t="shared" si="98"/>
        <v>0</v>
      </c>
      <c r="AF308" s="480">
        <f t="shared" si="99"/>
        <v>0</v>
      </c>
      <c r="AH308" s="469" t="str">
        <f t="shared" si="81"/>
        <v/>
      </c>
      <c r="AI308" s="469" t="str">
        <f t="shared" si="100"/>
        <v>助産師常勤</v>
      </c>
      <c r="AJ308" s="469">
        <f t="shared" si="82"/>
        <v>1</v>
      </c>
      <c r="AK308" s="469" t="str">
        <f t="shared" si="83"/>
        <v>助産師</v>
      </c>
      <c r="AL308" s="469" t="str">
        <f t="shared" si="84"/>
        <v>常勤</v>
      </c>
    </row>
    <row r="309" spans="1:38" ht="13.5" customHeight="1">
      <c r="A309" s="423" t="str">
        <f>IF(COUNTA(病棟!A307)&gt;=1,病棟!A307,"")</f>
        <v/>
      </c>
      <c r="B309" s="486" t="str">
        <f>IF(COUNTA(病棟!B307)&gt;=1,病棟!B307,"")</f>
        <v/>
      </c>
      <c r="C309" s="425" t="str">
        <f>IF(COUNTA(病棟!C307)&gt;=1,病棟!C307,"")</f>
        <v/>
      </c>
      <c r="D309" s="422" t="str">
        <f>IF(COUNTA(病棟!D307)&gt;=1,病棟!D307,"")</f>
        <v/>
      </c>
      <c r="E309" s="422" t="str">
        <f>IF(COUNTA(病棟!E307)&gt;=1,病棟!E307,"")</f>
        <v/>
      </c>
      <c r="F309" s="422" t="str">
        <f>IF(COUNTA(病棟!F307)&gt;=1,病棟!F307,"")</f>
        <v/>
      </c>
      <c r="G309" s="497" t="str">
        <f>IF(COUNTA(病棟!G307)&gt;=1,病棟!G307,"")</f>
        <v/>
      </c>
      <c r="H309" s="425" t="str">
        <f>IF(COUNTA(病棟!H307)&gt;=1,病棟!H307,"")</f>
        <v/>
      </c>
      <c r="I309" s="426" t="str">
        <f>IF(COUNTA(病棟!I307)&gt;=1,病棟!I307,"")</f>
        <v/>
      </c>
      <c r="J309" s="485" t="str">
        <f>IF(COUNTA(病棟!J307)&gt;=1,病棟!J307,"")</f>
        <v/>
      </c>
      <c r="K309" s="423" t="str">
        <f>IF(COUNTA(病棟!L307)&gt;=1,病棟!L307,"")</f>
        <v/>
      </c>
      <c r="L309" s="430" t="str">
        <f>IF(K309&lt;基本!$D$9,"非常勤","常勤")</f>
        <v>常勤</v>
      </c>
      <c r="M309" s="433">
        <f>IF(L309="非常勤",K309/基本!$D$9,1)</f>
        <v>1</v>
      </c>
      <c r="N309" s="204" t="e">
        <f>IF(DAYS360(P309,メイン!$N$3)&lt;500,"新"," ")</f>
        <v>#VALUE!</v>
      </c>
      <c r="O309" s="293"/>
      <c r="P309" s="483" t="str">
        <f>IF(COUNTA(病棟!K307)&gt;=1,病棟!K307,"")</f>
        <v/>
      </c>
      <c r="R309" s="477">
        <f t="shared" si="85"/>
        <v>0</v>
      </c>
      <c r="S309" s="477">
        <f t="shared" si="86"/>
        <v>0</v>
      </c>
      <c r="T309" s="477">
        <f t="shared" si="87"/>
        <v>0</v>
      </c>
      <c r="U309" s="477">
        <f t="shared" si="88"/>
        <v>0</v>
      </c>
      <c r="V309" s="477">
        <f t="shared" si="89"/>
        <v>0</v>
      </c>
      <c r="W309" s="477">
        <f t="shared" si="90"/>
        <v>0</v>
      </c>
      <c r="X309" s="477">
        <f t="shared" si="91"/>
        <v>0</v>
      </c>
      <c r="Y309" s="477">
        <f t="shared" si="92"/>
        <v>0</v>
      </c>
      <c r="Z309" s="477">
        <f t="shared" si="93"/>
        <v>0</v>
      </c>
      <c r="AA309" s="477">
        <f t="shared" si="94"/>
        <v>0</v>
      </c>
      <c r="AB309" s="477">
        <f t="shared" si="95"/>
        <v>0</v>
      </c>
      <c r="AC309" s="477">
        <f t="shared" si="96"/>
        <v>0</v>
      </c>
      <c r="AD309" s="477">
        <f t="shared" si="97"/>
        <v>0</v>
      </c>
      <c r="AE309" s="477">
        <f t="shared" si="98"/>
        <v>0</v>
      </c>
      <c r="AF309" s="480">
        <f t="shared" si="99"/>
        <v>0</v>
      </c>
      <c r="AH309" s="469" t="str">
        <f t="shared" si="81"/>
        <v/>
      </c>
      <c r="AI309" s="469" t="str">
        <f t="shared" si="100"/>
        <v>助産師常勤</v>
      </c>
      <c r="AJ309" s="469">
        <f t="shared" si="82"/>
        <v>1</v>
      </c>
      <c r="AK309" s="469" t="str">
        <f t="shared" si="83"/>
        <v>助産師</v>
      </c>
      <c r="AL309" s="469" t="str">
        <f t="shared" si="84"/>
        <v>常勤</v>
      </c>
    </row>
    <row r="310" spans="1:38" ht="13.5" customHeight="1">
      <c r="A310" s="423" t="str">
        <f>IF(COUNTA(病棟!A308)&gt;=1,病棟!A308,"")</f>
        <v/>
      </c>
      <c r="B310" s="486" t="str">
        <f>IF(COUNTA(病棟!B308)&gt;=1,病棟!B308,"")</f>
        <v/>
      </c>
      <c r="C310" s="425" t="str">
        <f>IF(COUNTA(病棟!C308)&gt;=1,病棟!C308,"")</f>
        <v/>
      </c>
      <c r="D310" s="422" t="str">
        <f>IF(COUNTA(病棟!D308)&gt;=1,病棟!D308,"")</f>
        <v/>
      </c>
      <c r="E310" s="422" t="str">
        <f>IF(COUNTA(病棟!E308)&gt;=1,病棟!E308,"")</f>
        <v/>
      </c>
      <c r="F310" s="422" t="str">
        <f>IF(COUNTA(病棟!F308)&gt;=1,病棟!F308,"")</f>
        <v/>
      </c>
      <c r="G310" s="497" t="str">
        <f>IF(COUNTA(病棟!G308)&gt;=1,病棟!G308,"")</f>
        <v/>
      </c>
      <c r="H310" s="425" t="str">
        <f>IF(COUNTA(病棟!H308)&gt;=1,病棟!H308,"")</f>
        <v/>
      </c>
      <c r="I310" s="426" t="str">
        <f>IF(COUNTA(病棟!I308)&gt;=1,病棟!I308,"")</f>
        <v/>
      </c>
      <c r="J310" s="485" t="str">
        <f>IF(COUNTA(病棟!J308)&gt;=1,病棟!J308,"")</f>
        <v/>
      </c>
      <c r="K310" s="423" t="str">
        <f>IF(COUNTA(病棟!L308)&gt;=1,病棟!L308,"")</f>
        <v/>
      </c>
      <c r="L310" s="430" t="str">
        <f>IF(K310&lt;基本!$D$9,"非常勤","常勤")</f>
        <v>常勤</v>
      </c>
      <c r="M310" s="433">
        <f>IF(L310="非常勤",K310/基本!$D$9,1)</f>
        <v>1</v>
      </c>
      <c r="N310" s="204" t="e">
        <f>IF(DAYS360(P310,メイン!$N$3)&lt;500,"新"," ")</f>
        <v>#VALUE!</v>
      </c>
      <c r="O310" s="293"/>
      <c r="P310" s="483" t="str">
        <f>IF(COUNTA(病棟!K308)&gt;=1,病棟!K308,"")</f>
        <v/>
      </c>
      <c r="R310" s="477">
        <f t="shared" si="85"/>
        <v>0</v>
      </c>
      <c r="S310" s="477">
        <f t="shared" si="86"/>
        <v>0</v>
      </c>
      <c r="T310" s="477">
        <f t="shared" si="87"/>
        <v>0</v>
      </c>
      <c r="U310" s="477">
        <f t="shared" si="88"/>
        <v>0</v>
      </c>
      <c r="V310" s="477">
        <f t="shared" si="89"/>
        <v>0</v>
      </c>
      <c r="W310" s="477">
        <f t="shared" si="90"/>
        <v>0</v>
      </c>
      <c r="X310" s="477">
        <f t="shared" si="91"/>
        <v>0</v>
      </c>
      <c r="Y310" s="477">
        <f t="shared" si="92"/>
        <v>0</v>
      </c>
      <c r="Z310" s="477">
        <f t="shared" si="93"/>
        <v>0</v>
      </c>
      <c r="AA310" s="477">
        <f t="shared" si="94"/>
        <v>0</v>
      </c>
      <c r="AB310" s="477">
        <f t="shared" si="95"/>
        <v>0</v>
      </c>
      <c r="AC310" s="477">
        <f t="shared" si="96"/>
        <v>0</v>
      </c>
      <c r="AD310" s="477">
        <f t="shared" si="97"/>
        <v>0</v>
      </c>
      <c r="AE310" s="477">
        <f t="shared" si="98"/>
        <v>0</v>
      </c>
      <c r="AF310" s="480">
        <f t="shared" si="99"/>
        <v>0</v>
      </c>
      <c r="AH310" s="469" t="str">
        <f t="shared" si="81"/>
        <v/>
      </c>
      <c r="AI310" s="469" t="str">
        <f t="shared" si="100"/>
        <v>助産師常勤</v>
      </c>
      <c r="AJ310" s="469">
        <f t="shared" si="82"/>
        <v>1</v>
      </c>
      <c r="AK310" s="469" t="str">
        <f t="shared" si="83"/>
        <v>助産師</v>
      </c>
      <c r="AL310" s="469" t="str">
        <f t="shared" si="84"/>
        <v>常勤</v>
      </c>
    </row>
    <row r="311" spans="1:38" ht="13.5" customHeight="1">
      <c r="A311" s="423" t="str">
        <f>IF(COUNTA(病棟!A309)&gt;=1,病棟!A309,"")</f>
        <v/>
      </c>
      <c r="B311" s="486" t="str">
        <f>IF(COUNTA(病棟!B309)&gt;=1,病棟!B309,"")</f>
        <v/>
      </c>
      <c r="C311" s="425" t="str">
        <f>IF(COUNTA(病棟!C309)&gt;=1,病棟!C309,"")</f>
        <v/>
      </c>
      <c r="D311" s="422" t="str">
        <f>IF(COUNTA(病棟!D309)&gt;=1,病棟!D309,"")</f>
        <v/>
      </c>
      <c r="E311" s="422" t="str">
        <f>IF(COUNTA(病棟!E309)&gt;=1,病棟!E309,"")</f>
        <v/>
      </c>
      <c r="F311" s="422" t="str">
        <f>IF(COUNTA(病棟!F309)&gt;=1,病棟!F309,"")</f>
        <v/>
      </c>
      <c r="G311" s="497" t="str">
        <f>IF(COUNTA(病棟!G309)&gt;=1,病棟!G309,"")</f>
        <v/>
      </c>
      <c r="H311" s="425" t="str">
        <f>IF(COUNTA(病棟!H309)&gt;=1,病棟!H309,"")</f>
        <v/>
      </c>
      <c r="I311" s="426" t="str">
        <f>IF(COUNTA(病棟!I309)&gt;=1,病棟!I309,"")</f>
        <v/>
      </c>
      <c r="J311" s="485" t="str">
        <f>IF(COUNTA(病棟!J309)&gt;=1,病棟!J309,"")</f>
        <v/>
      </c>
      <c r="K311" s="423" t="str">
        <f>IF(COUNTA(病棟!L309)&gt;=1,病棟!L309,"")</f>
        <v/>
      </c>
      <c r="L311" s="430" t="str">
        <f>IF(K311&lt;基本!$D$9,"非常勤","常勤")</f>
        <v>常勤</v>
      </c>
      <c r="M311" s="433">
        <f>IF(L311="非常勤",K311/基本!$D$9,1)</f>
        <v>1</v>
      </c>
      <c r="N311" s="204" t="e">
        <f>IF(DAYS360(P311,メイン!$N$3)&lt;500,"新"," ")</f>
        <v>#VALUE!</v>
      </c>
      <c r="O311" s="293"/>
      <c r="P311" s="483" t="str">
        <f>IF(COUNTA(病棟!K309)&gt;=1,病棟!K309,"")</f>
        <v/>
      </c>
      <c r="R311" s="477">
        <f t="shared" si="85"/>
        <v>0</v>
      </c>
      <c r="S311" s="477">
        <f t="shared" si="86"/>
        <v>0</v>
      </c>
      <c r="T311" s="477">
        <f t="shared" si="87"/>
        <v>0</v>
      </c>
      <c r="U311" s="477">
        <f t="shared" si="88"/>
        <v>0</v>
      </c>
      <c r="V311" s="477">
        <f t="shared" si="89"/>
        <v>0</v>
      </c>
      <c r="W311" s="477">
        <f t="shared" si="90"/>
        <v>0</v>
      </c>
      <c r="X311" s="477">
        <f t="shared" si="91"/>
        <v>0</v>
      </c>
      <c r="Y311" s="477">
        <f t="shared" si="92"/>
        <v>0</v>
      </c>
      <c r="Z311" s="477">
        <f t="shared" si="93"/>
        <v>0</v>
      </c>
      <c r="AA311" s="477">
        <f t="shared" si="94"/>
        <v>0</v>
      </c>
      <c r="AB311" s="477">
        <f t="shared" si="95"/>
        <v>0</v>
      </c>
      <c r="AC311" s="477">
        <f t="shared" si="96"/>
        <v>0</v>
      </c>
      <c r="AD311" s="477">
        <f t="shared" si="97"/>
        <v>0</v>
      </c>
      <c r="AE311" s="477">
        <f t="shared" si="98"/>
        <v>0</v>
      </c>
      <c r="AF311" s="480">
        <f t="shared" si="99"/>
        <v>0</v>
      </c>
      <c r="AH311" s="469" t="str">
        <f t="shared" si="81"/>
        <v/>
      </c>
      <c r="AI311" s="469" t="str">
        <f t="shared" si="100"/>
        <v>助産師常勤</v>
      </c>
      <c r="AJ311" s="469">
        <f t="shared" si="82"/>
        <v>1</v>
      </c>
      <c r="AK311" s="469" t="str">
        <f t="shared" si="83"/>
        <v>助産師</v>
      </c>
      <c r="AL311" s="469" t="str">
        <f t="shared" si="84"/>
        <v>常勤</v>
      </c>
    </row>
    <row r="312" spans="1:38" ht="13.5" customHeight="1">
      <c r="A312" s="423" t="str">
        <f>IF(COUNTA(病棟!A310)&gt;=1,病棟!A310,"")</f>
        <v/>
      </c>
      <c r="B312" s="486" t="str">
        <f>IF(COUNTA(病棟!B310)&gt;=1,病棟!B310,"")</f>
        <v/>
      </c>
      <c r="C312" s="425" t="str">
        <f>IF(COUNTA(病棟!C310)&gt;=1,病棟!C310,"")</f>
        <v/>
      </c>
      <c r="D312" s="422" t="str">
        <f>IF(COUNTA(病棟!D310)&gt;=1,病棟!D310,"")</f>
        <v/>
      </c>
      <c r="E312" s="422" t="str">
        <f>IF(COUNTA(病棟!E310)&gt;=1,病棟!E310,"")</f>
        <v/>
      </c>
      <c r="F312" s="422" t="str">
        <f>IF(COUNTA(病棟!F310)&gt;=1,病棟!F310,"")</f>
        <v/>
      </c>
      <c r="G312" s="497" t="str">
        <f>IF(COUNTA(病棟!G310)&gt;=1,病棟!G310,"")</f>
        <v/>
      </c>
      <c r="H312" s="425" t="str">
        <f>IF(COUNTA(病棟!H310)&gt;=1,病棟!H310,"")</f>
        <v/>
      </c>
      <c r="I312" s="426" t="str">
        <f>IF(COUNTA(病棟!I310)&gt;=1,病棟!I310,"")</f>
        <v/>
      </c>
      <c r="J312" s="485" t="str">
        <f>IF(COUNTA(病棟!J310)&gt;=1,病棟!J310,"")</f>
        <v/>
      </c>
      <c r="K312" s="423" t="str">
        <f>IF(COUNTA(病棟!L310)&gt;=1,病棟!L310,"")</f>
        <v/>
      </c>
      <c r="L312" s="430" t="str">
        <f>IF(K312&lt;基本!$D$9,"非常勤","常勤")</f>
        <v>常勤</v>
      </c>
      <c r="M312" s="433">
        <f>IF(L312="非常勤",K312/基本!$D$9,1)</f>
        <v>1</v>
      </c>
      <c r="N312" s="204" t="e">
        <f>IF(DAYS360(P312,メイン!$N$3)&lt;500,"新"," ")</f>
        <v>#VALUE!</v>
      </c>
      <c r="O312" s="293"/>
      <c r="P312" s="483" t="str">
        <f>IF(COUNTA(病棟!K310)&gt;=1,病棟!K310,"")</f>
        <v/>
      </c>
      <c r="R312" s="477">
        <f t="shared" si="85"/>
        <v>0</v>
      </c>
      <c r="S312" s="477">
        <f t="shared" si="86"/>
        <v>0</v>
      </c>
      <c r="T312" s="477">
        <f t="shared" si="87"/>
        <v>0</v>
      </c>
      <c r="U312" s="477">
        <f t="shared" si="88"/>
        <v>0</v>
      </c>
      <c r="V312" s="477">
        <f t="shared" si="89"/>
        <v>0</v>
      </c>
      <c r="W312" s="477">
        <f t="shared" si="90"/>
        <v>0</v>
      </c>
      <c r="X312" s="477">
        <f t="shared" si="91"/>
        <v>0</v>
      </c>
      <c r="Y312" s="477">
        <f t="shared" si="92"/>
        <v>0</v>
      </c>
      <c r="Z312" s="477">
        <f t="shared" si="93"/>
        <v>0</v>
      </c>
      <c r="AA312" s="477">
        <f t="shared" si="94"/>
        <v>0</v>
      </c>
      <c r="AB312" s="477">
        <f t="shared" si="95"/>
        <v>0</v>
      </c>
      <c r="AC312" s="477">
        <f t="shared" si="96"/>
        <v>0</v>
      </c>
      <c r="AD312" s="477">
        <f t="shared" si="97"/>
        <v>0</v>
      </c>
      <c r="AE312" s="477">
        <f t="shared" si="98"/>
        <v>0</v>
      </c>
      <c r="AF312" s="480">
        <f t="shared" si="99"/>
        <v>0</v>
      </c>
      <c r="AH312" s="469" t="str">
        <f t="shared" si="81"/>
        <v/>
      </c>
      <c r="AI312" s="469" t="str">
        <f t="shared" si="100"/>
        <v>助産師常勤</v>
      </c>
      <c r="AJ312" s="469">
        <f t="shared" si="82"/>
        <v>1</v>
      </c>
      <c r="AK312" s="469" t="str">
        <f t="shared" si="83"/>
        <v>助産師</v>
      </c>
      <c r="AL312" s="469" t="str">
        <f t="shared" si="84"/>
        <v>常勤</v>
      </c>
    </row>
    <row r="313" spans="1:38" ht="13.5" customHeight="1">
      <c r="A313" s="423" t="str">
        <f>IF(COUNTA(病棟!A311)&gt;=1,病棟!A311,"")</f>
        <v/>
      </c>
      <c r="B313" s="486" t="str">
        <f>IF(COUNTA(病棟!B311)&gt;=1,病棟!B311,"")</f>
        <v/>
      </c>
      <c r="C313" s="425" t="str">
        <f>IF(COUNTA(病棟!C311)&gt;=1,病棟!C311,"")</f>
        <v/>
      </c>
      <c r="D313" s="422" t="str">
        <f>IF(COUNTA(病棟!D311)&gt;=1,病棟!D311,"")</f>
        <v/>
      </c>
      <c r="E313" s="422" t="str">
        <f>IF(COUNTA(病棟!E311)&gt;=1,病棟!E311,"")</f>
        <v/>
      </c>
      <c r="F313" s="422" t="str">
        <f>IF(COUNTA(病棟!F311)&gt;=1,病棟!F311,"")</f>
        <v/>
      </c>
      <c r="G313" s="497" t="str">
        <f>IF(COUNTA(病棟!G311)&gt;=1,病棟!G311,"")</f>
        <v/>
      </c>
      <c r="H313" s="425" t="str">
        <f>IF(COUNTA(病棟!H311)&gt;=1,病棟!H311,"")</f>
        <v/>
      </c>
      <c r="I313" s="426" t="str">
        <f>IF(COUNTA(病棟!I311)&gt;=1,病棟!I311,"")</f>
        <v/>
      </c>
      <c r="J313" s="485" t="str">
        <f>IF(COUNTA(病棟!J311)&gt;=1,病棟!J311,"")</f>
        <v/>
      </c>
      <c r="K313" s="423" t="str">
        <f>IF(COUNTA(病棟!L311)&gt;=1,病棟!L311,"")</f>
        <v/>
      </c>
      <c r="L313" s="430" t="str">
        <f>IF(K313&lt;基本!$D$9,"非常勤","常勤")</f>
        <v>常勤</v>
      </c>
      <c r="M313" s="433">
        <f>IF(L313="非常勤",K313/基本!$D$9,1)</f>
        <v>1</v>
      </c>
      <c r="N313" s="204" t="e">
        <f>IF(DAYS360(P313,メイン!$N$3)&lt;500,"新"," ")</f>
        <v>#VALUE!</v>
      </c>
      <c r="O313" s="293"/>
      <c r="P313" s="483" t="str">
        <f>IF(COUNTA(病棟!K311)&gt;=1,病棟!K311,"")</f>
        <v/>
      </c>
      <c r="R313" s="477">
        <f t="shared" si="85"/>
        <v>0</v>
      </c>
      <c r="S313" s="477">
        <f t="shared" si="86"/>
        <v>0</v>
      </c>
      <c r="T313" s="477">
        <f t="shared" si="87"/>
        <v>0</v>
      </c>
      <c r="U313" s="477">
        <f t="shared" si="88"/>
        <v>0</v>
      </c>
      <c r="V313" s="477">
        <f t="shared" si="89"/>
        <v>0</v>
      </c>
      <c r="W313" s="477">
        <f t="shared" si="90"/>
        <v>0</v>
      </c>
      <c r="X313" s="477">
        <f t="shared" si="91"/>
        <v>0</v>
      </c>
      <c r="Y313" s="477">
        <f t="shared" si="92"/>
        <v>0</v>
      </c>
      <c r="Z313" s="477">
        <f t="shared" si="93"/>
        <v>0</v>
      </c>
      <c r="AA313" s="477">
        <f t="shared" si="94"/>
        <v>0</v>
      </c>
      <c r="AB313" s="477">
        <f t="shared" si="95"/>
        <v>0</v>
      </c>
      <c r="AC313" s="477">
        <f t="shared" si="96"/>
        <v>0</v>
      </c>
      <c r="AD313" s="477">
        <f t="shared" si="97"/>
        <v>0</v>
      </c>
      <c r="AE313" s="477">
        <f t="shared" si="98"/>
        <v>0</v>
      </c>
      <c r="AF313" s="480">
        <f t="shared" si="99"/>
        <v>0</v>
      </c>
      <c r="AH313" s="469" t="str">
        <f t="shared" si="81"/>
        <v/>
      </c>
      <c r="AI313" s="469" t="str">
        <f t="shared" si="100"/>
        <v>助産師常勤</v>
      </c>
      <c r="AJ313" s="469">
        <f t="shared" si="82"/>
        <v>1</v>
      </c>
      <c r="AK313" s="469" t="str">
        <f t="shared" si="83"/>
        <v>助産師</v>
      </c>
      <c r="AL313" s="469" t="str">
        <f t="shared" si="84"/>
        <v>常勤</v>
      </c>
    </row>
    <row r="314" spans="1:38" ht="13.5" customHeight="1">
      <c r="A314" s="423" t="str">
        <f>IF(COUNTA(病棟!A312)&gt;=1,病棟!A312,"")</f>
        <v/>
      </c>
      <c r="B314" s="486" t="str">
        <f>IF(COUNTA(病棟!B312)&gt;=1,病棟!B312,"")</f>
        <v/>
      </c>
      <c r="C314" s="425" t="str">
        <f>IF(COUNTA(病棟!C312)&gt;=1,病棟!C312,"")</f>
        <v/>
      </c>
      <c r="D314" s="422" t="str">
        <f>IF(COUNTA(病棟!D312)&gt;=1,病棟!D312,"")</f>
        <v/>
      </c>
      <c r="E314" s="422" t="str">
        <f>IF(COUNTA(病棟!E312)&gt;=1,病棟!E312,"")</f>
        <v/>
      </c>
      <c r="F314" s="422" t="str">
        <f>IF(COUNTA(病棟!F312)&gt;=1,病棟!F312,"")</f>
        <v/>
      </c>
      <c r="G314" s="497" t="str">
        <f>IF(COUNTA(病棟!G312)&gt;=1,病棟!G312,"")</f>
        <v/>
      </c>
      <c r="H314" s="425" t="str">
        <f>IF(COUNTA(病棟!H312)&gt;=1,病棟!H312,"")</f>
        <v/>
      </c>
      <c r="I314" s="426" t="str">
        <f>IF(COUNTA(病棟!I312)&gt;=1,病棟!I312,"")</f>
        <v/>
      </c>
      <c r="J314" s="485" t="str">
        <f>IF(COUNTA(病棟!J312)&gt;=1,病棟!J312,"")</f>
        <v/>
      </c>
      <c r="K314" s="423" t="str">
        <f>IF(COUNTA(病棟!L312)&gt;=1,病棟!L312,"")</f>
        <v/>
      </c>
      <c r="L314" s="430" t="str">
        <f>IF(K314&lt;基本!$D$9,"非常勤","常勤")</f>
        <v>常勤</v>
      </c>
      <c r="M314" s="433">
        <f>IF(L314="非常勤",K314/基本!$D$9,1)</f>
        <v>1</v>
      </c>
      <c r="N314" s="204" t="e">
        <f>IF(DAYS360(P314,メイン!$N$3)&lt;500,"新"," ")</f>
        <v>#VALUE!</v>
      </c>
      <c r="O314" s="293"/>
      <c r="P314" s="483" t="str">
        <f>IF(COUNTA(病棟!K312)&gt;=1,病棟!K312,"")</f>
        <v/>
      </c>
      <c r="R314" s="477">
        <f t="shared" si="85"/>
        <v>0</v>
      </c>
      <c r="S314" s="477">
        <f t="shared" si="86"/>
        <v>0</v>
      </c>
      <c r="T314" s="477">
        <f t="shared" si="87"/>
        <v>0</v>
      </c>
      <c r="U314" s="477">
        <f t="shared" si="88"/>
        <v>0</v>
      </c>
      <c r="V314" s="477">
        <f t="shared" si="89"/>
        <v>0</v>
      </c>
      <c r="W314" s="477">
        <f t="shared" si="90"/>
        <v>0</v>
      </c>
      <c r="X314" s="477">
        <f t="shared" si="91"/>
        <v>0</v>
      </c>
      <c r="Y314" s="477">
        <f t="shared" si="92"/>
        <v>0</v>
      </c>
      <c r="Z314" s="477">
        <f t="shared" si="93"/>
        <v>0</v>
      </c>
      <c r="AA314" s="477">
        <f t="shared" si="94"/>
        <v>0</v>
      </c>
      <c r="AB314" s="477">
        <f t="shared" si="95"/>
        <v>0</v>
      </c>
      <c r="AC314" s="477">
        <f t="shared" si="96"/>
        <v>0</v>
      </c>
      <c r="AD314" s="477">
        <f t="shared" si="97"/>
        <v>0</v>
      </c>
      <c r="AE314" s="477">
        <f t="shared" si="98"/>
        <v>0</v>
      </c>
      <c r="AF314" s="480">
        <f t="shared" si="99"/>
        <v>0</v>
      </c>
      <c r="AH314" s="469" t="str">
        <f t="shared" si="81"/>
        <v/>
      </c>
      <c r="AI314" s="469" t="str">
        <f t="shared" si="100"/>
        <v>助産師常勤</v>
      </c>
      <c r="AJ314" s="469">
        <f t="shared" si="82"/>
        <v>1</v>
      </c>
      <c r="AK314" s="469" t="str">
        <f t="shared" si="83"/>
        <v>助産師</v>
      </c>
      <c r="AL314" s="469" t="str">
        <f t="shared" si="84"/>
        <v>常勤</v>
      </c>
    </row>
    <row r="315" spans="1:38" ht="13.5" customHeight="1">
      <c r="A315" s="423" t="str">
        <f>IF(COUNTA(病棟!A313)&gt;=1,病棟!A313,"")</f>
        <v/>
      </c>
      <c r="B315" s="486" t="str">
        <f>IF(COUNTA(病棟!B313)&gt;=1,病棟!B313,"")</f>
        <v/>
      </c>
      <c r="C315" s="425" t="str">
        <f>IF(COUNTA(病棟!C313)&gt;=1,病棟!C313,"")</f>
        <v/>
      </c>
      <c r="D315" s="422" t="str">
        <f>IF(COUNTA(病棟!D313)&gt;=1,病棟!D313,"")</f>
        <v/>
      </c>
      <c r="E315" s="422" t="str">
        <f>IF(COUNTA(病棟!E313)&gt;=1,病棟!E313,"")</f>
        <v/>
      </c>
      <c r="F315" s="422" t="str">
        <f>IF(COUNTA(病棟!F313)&gt;=1,病棟!F313,"")</f>
        <v/>
      </c>
      <c r="G315" s="497" t="str">
        <f>IF(COUNTA(病棟!G313)&gt;=1,病棟!G313,"")</f>
        <v/>
      </c>
      <c r="H315" s="425" t="str">
        <f>IF(COUNTA(病棟!H313)&gt;=1,病棟!H313,"")</f>
        <v/>
      </c>
      <c r="I315" s="426" t="str">
        <f>IF(COUNTA(病棟!I313)&gt;=1,病棟!I313,"")</f>
        <v/>
      </c>
      <c r="J315" s="485" t="str">
        <f>IF(COUNTA(病棟!J313)&gt;=1,病棟!J313,"")</f>
        <v/>
      </c>
      <c r="K315" s="423" t="str">
        <f>IF(COUNTA(病棟!L313)&gt;=1,病棟!L313,"")</f>
        <v/>
      </c>
      <c r="L315" s="430" t="str">
        <f>IF(K315&lt;基本!$D$9,"非常勤","常勤")</f>
        <v>常勤</v>
      </c>
      <c r="M315" s="433">
        <f>IF(L315="非常勤",K315/基本!$D$9,1)</f>
        <v>1</v>
      </c>
      <c r="N315" s="204" t="e">
        <f>IF(DAYS360(P315,メイン!$N$3)&lt;500,"新"," ")</f>
        <v>#VALUE!</v>
      </c>
      <c r="O315" s="293"/>
      <c r="P315" s="483" t="str">
        <f>IF(COUNTA(病棟!K313)&gt;=1,病棟!K313,"")</f>
        <v/>
      </c>
      <c r="R315" s="477">
        <f t="shared" si="85"/>
        <v>0</v>
      </c>
      <c r="S315" s="477">
        <f t="shared" si="86"/>
        <v>0</v>
      </c>
      <c r="T315" s="477">
        <f t="shared" si="87"/>
        <v>0</v>
      </c>
      <c r="U315" s="477">
        <f t="shared" si="88"/>
        <v>0</v>
      </c>
      <c r="V315" s="477">
        <f t="shared" si="89"/>
        <v>0</v>
      </c>
      <c r="W315" s="477">
        <f t="shared" si="90"/>
        <v>0</v>
      </c>
      <c r="X315" s="477">
        <f t="shared" si="91"/>
        <v>0</v>
      </c>
      <c r="Y315" s="477">
        <f t="shared" si="92"/>
        <v>0</v>
      </c>
      <c r="Z315" s="477">
        <f t="shared" si="93"/>
        <v>0</v>
      </c>
      <c r="AA315" s="477">
        <f t="shared" si="94"/>
        <v>0</v>
      </c>
      <c r="AB315" s="477">
        <f t="shared" si="95"/>
        <v>0</v>
      </c>
      <c r="AC315" s="477">
        <f t="shared" si="96"/>
        <v>0</v>
      </c>
      <c r="AD315" s="477">
        <f t="shared" si="97"/>
        <v>0</v>
      </c>
      <c r="AE315" s="477">
        <f t="shared" si="98"/>
        <v>0</v>
      </c>
      <c r="AF315" s="480">
        <f t="shared" si="99"/>
        <v>0</v>
      </c>
      <c r="AH315" s="469" t="str">
        <f t="shared" si="81"/>
        <v/>
      </c>
      <c r="AI315" s="469" t="str">
        <f t="shared" si="100"/>
        <v>助産師常勤</v>
      </c>
      <c r="AJ315" s="469">
        <f t="shared" si="82"/>
        <v>1</v>
      </c>
      <c r="AK315" s="469" t="str">
        <f t="shared" si="83"/>
        <v>助産師</v>
      </c>
      <c r="AL315" s="469" t="str">
        <f t="shared" si="84"/>
        <v>常勤</v>
      </c>
    </row>
    <row r="316" spans="1:38" ht="13.5" customHeight="1">
      <c r="A316" s="423" t="str">
        <f>IF(COUNTA(病棟!A314)&gt;=1,病棟!A314,"")</f>
        <v/>
      </c>
      <c r="B316" s="486" t="str">
        <f>IF(COUNTA(病棟!B314)&gt;=1,病棟!B314,"")</f>
        <v/>
      </c>
      <c r="C316" s="425" t="str">
        <f>IF(COUNTA(病棟!C314)&gt;=1,病棟!C314,"")</f>
        <v/>
      </c>
      <c r="D316" s="422" t="str">
        <f>IF(COUNTA(病棟!D314)&gt;=1,病棟!D314,"")</f>
        <v/>
      </c>
      <c r="E316" s="422" t="str">
        <f>IF(COUNTA(病棟!E314)&gt;=1,病棟!E314,"")</f>
        <v/>
      </c>
      <c r="F316" s="422" t="str">
        <f>IF(COUNTA(病棟!F314)&gt;=1,病棟!F314,"")</f>
        <v/>
      </c>
      <c r="G316" s="497" t="str">
        <f>IF(COUNTA(病棟!G314)&gt;=1,病棟!G314,"")</f>
        <v/>
      </c>
      <c r="H316" s="425" t="str">
        <f>IF(COUNTA(病棟!H314)&gt;=1,病棟!H314,"")</f>
        <v/>
      </c>
      <c r="I316" s="426" t="str">
        <f>IF(COUNTA(病棟!I314)&gt;=1,病棟!I314,"")</f>
        <v/>
      </c>
      <c r="J316" s="485" t="str">
        <f>IF(COUNTA(病棟!J314)&gt;=1,病棟!J314,"")</f>
        <v/>
      </c>
      <c r="K316" s="423" t="str">
        <f>IF(COUNTA(病棟!L314)&gt;=1,病棟!L314,"")</f>
        <v/>
      </c>
      <c r="L316" s="430" t="str">
        <f>IF(K316&lt;基本!$D$9,"非常勤","常勤")</f>
        <v>常勤</v>
      </c>
      <c r="M316" s="433">
        <f>IF(L316="非常勤",K316/基本!$D$9,1)</f>
        <v>1</v>
      </c>
      <c r="N316" s="204" t="e">
        <f>IF(DAYS360(P316,メイン!$N$3)&lt;500,"新"," ")</f>
        <v>#VALUE!</v>
      </c>
      <c r="O316" s="293"/>
      <c r="P316" s="483" t="str">
        <f>IF(COUNTA(病棟!K314)&gt;=1,病棟!K314,"")</f>
        <v/>
      </c>
      <c r="R316" s="477">
        <f t="shared" si="85"/>
        <v>0</v>
      </c>
      <c r="S316" s="477">
        <f t="shared" si="86"/>
        <v>0</v>
      </c>
      <c r="T316" s="477">
        <f t="shared" si="87"/>
        <v>0</v>
      </c>
      <c r="U316" s="477">
        <f t="shared" si="88"/>
        <v>0</v>
      </c>
      <c r="V316" s="477">
        <f t="shared" si="89"/>
        <v>0</v>
      </c>
      <c r="W316" s="477">
        <f t="shared" si="90"/>
        <v>0</v>
      </c>
      <c r="X316" s="477">
        <f t="shared" si="91"/>
        <v>0</v>
      </c>
      <c r="Y316" s="477">
        <f t="shared" si="92"/>
        <v>0</v>
      </c>
      <c r="Z316" s="477">
        <f t="shared" si="93"/>
        <v>0</v>
      </c>
      <c r="AA316" s="477">
        <f t="shared" si="94"/>
        <v>0</v>
      </c>
      <c r="AB316" s="477">
        <f t="shared" si="95"/>
        <v>0</v>
      </c>
      <c r="AC316" s="477">
        <f t="shared" si="96"/>
        <v>0</v>
      </c>
      <c r="AD316" s="477">
        <f t="shared" si="97"/>
        <v>0</v>
      </c>
      <c r="AE316" s="477">
        <f t="shared" si="98"/>
        <v>0</v>
      </c>
      <c r="AF316" s="480">
        <f t="shared" si="99"/>
        <v>0</v>
      </c>
      <c r="AH316" s="469" t="str">
        <f t="shared" si="81"/>
        <v/>
      </c>
      <c r="AI316" s="469" t="str">
        <f t="shared" si="100"/>
        <v>助産師常勤</v>
      </c>
      <c r="AJ316" s="469">
        <f t="shared" si="82"/>
        <v>1</v>
      </c>
      <c r="AK316" s="469" t="str">
        <f t="shared" si="83"/>
        <v>助産師</v>
      </c>
      <c r="AL316" s="469" t="str">
        <f t="shared" si="84"/>
        <v>常勤</v>
      </c>
    </row>
    <row r="317" spans="1:38" ht="13.5" customHeight="1">
      <c r="A317" s="423" t="str">
        <f>IF(COUNTA(病棟!A315)&gt;=1,病棟!A315,"")</f>
        <v/>
      </c>
      <c r="B317" s="486" t="str">
        <f>IF(COUNTA(病棟!B315)&gt;=1,病棟!B315,"")</f>
        <v/>
      </c>
      <c r="C317" s="425" t="str">
        <f>IF(COUNTA(病棟!C315)&gt;=1,病棟!C315,"")</f>
        <v/>
      </c>
      <c r="D317" s="422" t="str">
        <f>IF(COUNTA(病棟!D315)&gt;=1,病棟!D315,"")</f>
        <v/>
      </c>
      <c r="E317" s="422" t="str">
        <f>IF(COUNTA(病棟!E315)&gt;=1,病棟!E315,"")</f>
        <v/>
      </c>
      <c r="F317" s="422" t="str">
        <f>IF(COUNTA(病棟!F315)&gt;=1,病棟!F315,"")</f>
        <v/>
      </c>
      <c r="G317" s="497" t="str">
        <f>IF(COUNTA(病棟!G315)&gt;=1,病棟!G315,"")</f>
        <v/>
      </c>
      <c r="H317" s="425" t="str">
        <f>IF(COUNTA(病棟!H315)&gt;=1,病棟!H315,"")</f>
        <v/>
      </c>
      <c r="I317" s="426" t="str">
        <f>IF(COUNTA(病棟!I315)&gt;=1,病棟!I315,"")</f>
        <v/>
      </c>
      <c r="J317" s="485" t="str">
        <f>IF(COUNTA(病棟!J315)&gt;=1,病棟!J315,"")</f>
        <v/>
      </c>
      <c r="K317" s="423" t="str">
        <f>IF(COUNTA(病棟!L315)&gt;=1,病棟!L315,"")</f>
        <v/>
      </c>
      <c r="L317" s="430" t="str">
        <f>IF(K317&lt;基本!$D$9,"非常勤","常勤")</f>
        <v>常勤</v>
      </c>
      <c r="M317" s="433">
        <f>IF(L317="非常勤",K317/基本!$D$9,1)</f>
        <v>1</v>
      </c>
      <c r="N317" s="204" t="e">
        <f>IF(DAYS360(P317,メイン!$N$3)&lt;500,"新"," ")</f>
        <v>#VALUE!</v>
      </c>
      <c r="O317" s="293"/>
      <c r="P317" s="483" t="str">
        <f>IF(COUNTA(病棟!K315)&gt;=1,病棟!K315,"")</f>
        <v/>
      </c>
      <c r="R317" s="477">
        <f t="shared" si="85"/>
        <v>0</v>
      </c>
      <c r="S317" s="477">
        <f t="shared" si="86"/>
        <v>0</v>
      </c>
      <c r="T317" s="477">
        <f t="shared" si="87"/>
        <v>0</v>
      </c>
      <c r="U317" s="477">
        <f t="shared" si="88"/>
        <v>0</v>
      </c>
      <c r="V317" s="477">
        <f t="shared" si="89"/>
        <v>0</v>
      </c>
      <c r="W317" s="477">
        <f t="shared" si="90"/>
        <v>0</v>
      </c>
      <c r="X317" s="477">
        <f t="shared" si="91"/>
        <v>0</v>
      </c>
      <c r="Y317" s="477">
        <f t="shared" si="92"/>
        <v>0</v>
      </c>
      <c r="Z317" s="477">
        <f t="shared" si="93"/>
        <v>0</v>
      </c>
      <c r="AA317" s="477">
        <f t="shared" si="94"/>
        <v>0</v>
      </c>
      <c r="AB317" s="477">
        <f t="shared" si="95"/>
        <v>0</v>
      </c>
      <c r="AC317" s="477">
        <f t="shared" si="96"/>
        <v>0</v>
      </c>
      <c r="AD317" s="477">
        <f t="shared" si="97"/>
        <v>0</v>
      </c>
      <c r="AE317" s="477">
        <f t="shared" si="98"/>
        <v>0</v>
      </c>
      <c r="AF317" s="480">
        <f t="shared" si="99"/>
        <v>0</v>
      </c>
      <c r="AH317" s="469" t="str">
        <f t="shared" si="81"/>
        <v/>
      </c>
      <c r="AI317" s="469" t="str">
        <f t="shared" si="100"/>
        <v>助産師常勤</v>
      </c>
      <c r="AJ317" s="469">
        <f t="shared" si="82"/>
        <v>1</v>
      </c>
      <c r="AK317" s="469" t="str">
        <f t="shared" si="83"/>
        <v>助産師</v>
      </c>
      <c r="AL317" s="469" t="str">
        <f t="shared" si="84"/>
        <v>常勤</v>
      </c>
    </row>
    <row r="318" spans="1:38" ht="13.5" customHeight="1">
      <c r="A318" s="423" t="str">
        <f>IF(COUNTA(病棟!A316)&gt;=1,病棟!A316,"")</f>
        <v/>
      </c>
      <c r="B318" s="486" t="str">
        <f>IF(COUNTA(病棟!B316)&gt;=1,病棟!B316,"")</f>
        <v/>
      </c>
      <c r="C318" s="425" t="str">
        <f>IF(COUNTA(病棟!C316)&gt;=1,病棟!C316,"")</f>
        <v/>
      </c>
      <c r="D318" s="422" t="str">
        <f>IF(COUNTA(病棟!D316)&gt;=1,病棟!D316,"")</f>
        <v/>
      </c>
      <c r="E318" s="422" t="str">
        <f>IF(COUNTA(病棟!E316)&gt;=1,病棟!E316,"")</f>
        <v/>
      </c>
      <c r="F318" s="422" t="str">
        <f>IF(COUNTA(病棟!F316)&gt;=1,病棟!F316,"")</f>
        <v/>
      </c>
      <c r="G318" s="497" t="str">
        <f>IF(COUNTA(病棟!G316)&gt;=1,病棟!G316,"")</f>
        <v/>
      </c>
      <c r="H318" s="425" t="str">
        <f>IF(COUNTA(病棟!H316)&gt;=1,病棟!H316,"")</f>
        <v/>
      </c>
      <c r="I318" s="426" t="str">
        <f>IF(COUNTA(病棟!I316)&gt;=1,病棟!I316,"")</f>
        <v/>
      </c>
      <c r="J318" s="485" t="str">
        <f>IF(COUNTA(病棟!J316)&gt;=1,病棟!J316,"")</f>
        <v/>
      </c>
      <c r="K318" s="423" t="str">
        <f>IF(COUNTA(病棟!L316)&gt;=1,病棟!L316,"")</f>
        <v/>
      </c>
      <c r="L318" s="430" t="str">
        <f>IF(K318&lt;基本!$D$9,"非常勤","常勤")</f>
        <v>常勤</v>
      </c>
      <c r="M318" s="433">
        <f>IF(L318="非常勤",K318/基本!$D$9,1)</f>
        <v>1</v>
      </c>
      <c r="N318" s="204" t="e">
        <f>IF(DAYS360(P318,メイン!$N$3)&lt;500,"新"," ")</f>
        <v>#VALUE!</v>
      </c>
      <c r="O318" s="293"/>
      <c r="P318" s="483" t="str">
        <f>IF(COUNTA(病棟!K316)&gt;=1,病棟!K316,"")</f>
        <v/>
      </c>
      <c r="R318" s="477">
        <f t="shared" si="85"/>
        <v>0</v>
      </c>
      <c r="S318" s="477">
        <f t="shared" si="86"/>
        <v>0</v>
      </c>
      <c r="T318" s="477">
        <f t="shared" si="87"/>
        <v>0</v>
      </c>
      <c r="U318" s="477">
        <f t="shared" si="88"/>
        <v>0</v>
      </c>
      <c r="V318" s="477">
        <f t="shared" si="89"/>
        <v>0</v>
      </c>
      <c r="W318" s="477">
        <f t="shared" si="90"/>
        <v>0</v>
      </c>
      <c r="X318" s="477">
        <f t="shared" si="91"/>
        <v>0</v>
      </c>
      <c r="Y318" s="477">
        <f t="shared" si="92"/>
        <v>0</v>
      </c>
      <c r="Z318" s="477">
        <f t="shared" si="93"/>
        <v>0</v>
      </c>
      <c r="AA318" s="477">
        <f t="shared" si="94"/>
        <v>0</v>
      </c>
      <c r="AB318" s="477">
        <f t="shared" si="95"/>
        <v>0</v>
      </c>
      <c r="AC318" s="477">
        <f t="shared" si="96"/>
        <v>0</v>
      </c>
      <c r="AD318" s="477">
        <f t="shared" si="97"/>
        <v>0</v>
      </c>
      <c r="AE318" s="477">
        <f t="shared" si="98"/>
        <v>0</v>
      </c>
      <c r="AF318" s="480">
        <f t="shared" si="99"/>
        <v>0</v>
      </c>
      <c r="AH318" s="469" t="str">
        <f t="shared" si="81"/>
        <v/>
      </c>
      <c r="AI318" s="469" t="str">
        <f t="shared" si="100"/>
        <v>助産師常勤</v>
      </c>
      <c r="AJ318" s="469">
        <f t="shared" si="82"/>
        <v>1</v>
      </c>
      <c r="AK318" s="469" t="str">
        <f t="shared" si="83"/>
        <v>助産師</v>
      </c>
      <c r="AL318" s="469" t="str">
        <f t="shared" si="84"/>
        <v>常勤</v>
      </c>
    </row>
    <row r="319" spans="1:38" ht="13.5" customHeight="1">
      <c r="A319" s="423" t="str">
        <f>IF(COUNTA(病棟!A317)&gt;=1,病棟!A317,"")</f>
        <v/>
      </c>
      <c r="B319" s="486" t="str">
        <f>IF(COUNTA(病棟!B317)&gt;=1,病棟!B317,"")</f>
        <v/>
      </c>
      <c r="C319" s="425" t="str">
        <f>IF(COUNTA(病棟!C317)&gt;=1,病棟!C317,"")</f>
        <v/>
      </c>
      <c r="D319" s="422" t="str">
        <f>IF(COUNTA(病棟!D317)&gt;=1,病棟!D317,"")</f>
        <v/>
      </c>
      <c r="E319" s="422" t="str">
        <f>IF(COUNTA(病棟!E317)&gt;=1,病棟!E317,"")</f>
        <v/>
      </c>
      <c r="F319" s="422" t="str">
        <f>IF(COUNTA(病棟!F317)&gt;=1,病棟!F317,"")</f>
        <v/>
      </c>
      <c r="G319" s="497" t="str">
        <f>IF(COUNTA(病棟!G317)&gt;=1,病棟!G317,"")</f>
        <v/>
      </c>
      <c r="H319" s="425" t="str">
        <f>IF(COUNTA(病棟!H317)&gt;=1,病棟!H317,"")</f>
        <v/>
      </c>
      <c r="I319" s="426" t="str">
        <f>IF(COUNTA(病棟!I317)&gt;=1,病棟!I317,"")</f>
        <v/>
      </c>
      <c r="J319" s="485" t="str">
        <f>IF(COUNTA(病棟!J317)&gt;=1,病棟!J317,"")</f>
        <v/>
      </c>
      <c r="K319" s="423" t="str">
        <f>IF(COUNTA(病棟!L317)&gt;=1,病棟!L317,"")</f>
        <v/>
      </c>
      <c r="L319" s="430" t="str">
        <f>IF(K319&lt;基本!$D$9,"非常勤","常勤")</f>
        <v>常勤</v>
      </c>
      <c r="M319" s="433">
        <f>IF(L319="非常勤",K319/基本!$D$9,1)</f>
        <v>1</v>
      </c>
      <c r="N319" s="204" t="e">
        <f>IF(DAYS360(P319,メイン!$N$3)&lt;500,"新"," ")</f>
        <v>#VALUE!</v>
      </c>
      <c r="O319" s="293"/>
      <c r="P319" s="483" t="str">
        <f>IF(COUNTA(病棟!K317)&gt;=1,病棟!K317,"")</f>
        <v/>
      </c>
      <c r="R319" s="477">
        <f t="shared" si="85"/>
        <v>0</v>
      </c>
      <c r="S319" s="477">
        <f t="shared" si="86"/>
        <v>0</v>
      </c>
      <c r="T319" s="477">
        <f t="shared" si="87"/>
        <v>0</v>
      </c>
      <c r="U319" s="477">
        <f t="shared" si="88"/>
        <v>0</v>
      </c>
      <c r="V319" s="477">
        <f t="shared" si="89"/>
        <v>0</v>
      </c>
      <c r="W319" s="477">
        <f t="shared" si="90"/>
        <v>0</v>
      </c>
      <c r="X319" s="477">
        <f t="shared" si="91"/>
        <v>0</v>
      </c>
      <c r="Y319" s="477">
        <f t="shared" si="92"/>
        <v>0</v>
      </c>
      <c r="Z319" s="477">
        <f t="shared" si="93"/>
        <v>0</v>
      </c>
      <c r="AA319" s="477">
        <f t="shared" si="94"/>
        <v>0</v>
      </c>
      <c r="AB319" s="477">
        <f t="shared" si="95"/>
        <v>0</v>
      </c>
      <c r="AC319" s="477">
        <f t="shared" si="96"/>
        <v>0</v>
      </c>
      <c r="AD319" s="477">
        <f t="shared" si="97"/>
        <v>0</v>
      </c>
      <c r="AE319" s="477">
        <f t="shared" si="98"/>
        <v>0</v>
      </c>
      <c r="AF319" s="480">
        <f t="shared" si="99"/>
        <v>0</v>
      </c>
      <c r="AH319" s="469" t="str">
        <f t="shared" si="81"/>
        <v/>
      </c>
      <c r="AI319" s="469" t="str">
        <f t="shared" si="100"/>
        <v>助産師常勤</v>
      </c>
      <c r="AJ319" s="469">
        <f t="shared" si="82"/>
        <v>1</v>
      </c>
      <c r="AK319" s="469" t="str">
        <f t="shared" si="83"/>
        <v>助産師</v>
      </c>
      <c r="AL319" s="469" t="str">
        <f t="shared" si="84"/>
        <v>常勤</v>
      </c>
    </row>
    <row r="320" spans="1:38" ht="13.5" customHeight="1">
      <c r="A320" s="423" t="str">
        <f>IF(COUNTA(病棟!A318)&gt;=1,病棟!A318,"")</f>
        <v/>
      </c>
      <c r="B320" s="486" t="str">
        <f>IF(COUNTA(病棟!B318)&gt;=1,病棟!B318,"")</f>
        <v/>
      </c>
      <c r="C320" s="425" t="str">
        <f>IF(COUNTA(病棟!C318)&gt;=1,病棟!C318,"")</f>
        <v/>
      </c>
      <c r="D320" s="422" t="str">
        <f>IF(COUNTA(病棟!D318)&gt;=1,病棟!D318,"")</f>
        <v/>
      </c>
      <c r="E320" s="422" t="str">
        <f>IF(COUNTA(病棟!E318)&gt;=1,病棟!E318,"")</f>
        <v/>
      </c>
      <c r="F320" s="422" t="str">
        <f>IF(COUNTA(病棟!F318)&gt;=1,病棟!F318,"")</f>
        <v/>
      </c>
      <c r="G320" s="497" t="str">
        <f>IF(COUNTA(病棟!G318)&gt;=1,病棟!G318,"")</f>
        <v/>
      </c>
      <c r="H320" s="425" t="str">
        <f>IF(COUNTA(病棟!H318)&gt;=1,病棟!H318,"")</f>
        <v/>
      </c>
      <c r="I320" s="426" t="str">
        <f>IF(COUNTA(病棟!I318)&gt;=1,病棟!I318,"")</f>
        <v/>
      </c>
      <c r="J320" s="485" t="str">
        <f>IF(COUNTA(病棟!J318)&gt;=1,病棟!J318,"")</f>
        <v/>
      </c>
      <c r="K320" s="423" t="str">
        <f>IF(COUNTA(病棟!L318)&gt;=1,病棟!L318,"")</f>
        <v/>
      </c>
      <c r="L320" s="430" t="str">
        <f>IF(K320&lt;基本!$D$9,"非常勤","常勤")</f>
        <v>常勤</v>
      </c>
      <c r="M320" s="433">
        <f>IF(L320="非常勤",K320/基本!$D$9,1)</f>
        <v>1</v>
      </c>
      <c r="N320" s="204" t="e">
        <f>IF(DAYS360(P320,メイン!$N$3)&lt;500,"新"," ")</f>
        <v>#VALUE!</v>
      </c>
      <c r="O320" s="293"/>
      <c r="P320" s="483" t="str">
        <f>IF(COUNTA(病棟!K318)&gt;=1,病棟!K318,"")</f>
        <v/>
      </c>
      <c r="R320" s="477">
        <f t="shared" si="85"/>
        <v>0</v>
      </c>
      <c r="S320" s="477">
        <f t="shared" si="86"/>
        <v>0</v>
      </c>
      <c r="T320" s="477">
        <f t="shared" si="87"/>
        <v>0</v>
      </c>
      <c r="U320" s="477">
        <f t="shared" si="88"/>
        <v>0</v>
      </c>
      <c r="V320" s="477">
        <f t="shared" si="89"/>
        <v>0</v>
      </c>
      <c r="W320" s="477">
        <f t="shared" si="90"/>
        <v>0</v>
      </c>
      <c r="X320" s="477">
        <f t="shared" si="91"/>
        <v>0</v>
      </c>
      <c r="Y320" s="477">
        <f t="shared" si="92"/>
        <v>0</v>
      </c>
      <c r="Z320" s="477">
        <f t="shared" si="93"/>
        <v>0</v>
      </c>
      <c r="AA320" s="477">
        <f t="shared" si="94"/>
        <v>0</v>
      </c>
      <c r="AB320" s="477">
        <f t="shared" si="95"/>
        <v>0</v>
      </c>
      <c r="AC320" s="477">
        <f t="shared" si="96"/>
        <v>0</v>
      </c>
      <c r="AD320" s="477">
        <f t="shared" si="97"/>
        <v>0</v>
      </c>
      <c r="AE320" s="477">
        <f t="shared" si="98"/>
        <v>0</v>
      </c>
      <c r="AF320" s="480">
        <f t="shared" si="99"/>
        <v>0</v>
      </c>
      <c r="AH320" s="469" t="str">
        <f t="shared" si="81"/>
        <v/>
      </c>
      <c r="AI320" s="469" t="str">
        <f t="shared" si="100"/>
        <v>助産師常勤</v>
      </c>
      <c r="AJ320" s="469">
        <f t="shared" si="82"/>
        <v>1</v>
      </c>
      <c r="AK320" s="469" t="str">
        <f t="shared" si="83"/>
        <v>助産師</v>
      </c>
      <c r="AL320" s="469" t="str">
        <f t="shared" si="84"/>
        <v>常勤</v>
      </c>
    </row>
    <row r="321" spans="1:38" ht="13.5" customHeight="1">
      <c r="A321" s="423" t="str">
        <f>IF(COUNTA(病棟!A319)&gt;=1,病棟!A319,"")</f>
        <v/>
      </c>
      <c r="B321" s="486" t="str">
        <f>IF(COUNTA(病棟!B319)&gt;=1,病棟!B319,"")</f>
        <v/>
      </c>
      <c r="C321" s="425" t="str">
        <f>IF(COUNTA(病棟!C319)&gt;=1,病棟!C319,"")</f>
        <v/>
      </c>
      <c r="D321" s="422" t="str">
        <f>IF(COUNTA(病棟!D319)&gt;=1,病棟!D319,"")</f>
        <v/>
      </c>
      <c r="E321" s="422" t="str">
        <f>IF(COUNTA(病棟!E319)&gt;=1,病棟!E319,"")</f>
        <v/>
      </c>
      <c r="F321" s="422" t="str">
        <f>IF(COUNTA(病棟!F319)&gt;=1,病棟!F319,"")</f>
        <v/>
      </c>
      <c r="G321" s="497" t="str">
        <f>IF(COUNTA(病棟!G319)&gt;=1,病棟!G319,"")</f>
        <v/>
      </c>
      <c r="H321" s="425" t="str">
        <f>IF(COUNTA(病棟!H319)&gt;=1,病棟!H319,"")</f>
        <v/>
      </c>
      <c r="I321" s="426" t="str">
        <f>IF(COUNTA(病棟!I319)&gt;=1,病棟!I319,"")</f>
        <v/>
      </c>
      <c r="J321" s="485" t="str">
        <f>IF(COUNTA(病棟!J319)&gt;=1,病棟!J319,"")</f>
        <v/>
      </c>
      <c r="K321" s="423" t="str">
        <f>IF(COUNTA(病棟!L319)&gt;=1,病棟!L319,"")</f>
        <v/>
      </c>
      <c r="L321" s="430" t="str">
        <f>IF(K321&lt;基本!$D$9,"非常勤","常勤")</f>
        <v>常勤</v>
      </c>
      <c r="M321" s="433">
        <f>IF(L321="非常勤",K321/基本!$D$9,1)</f>
        <v>1</v>
      </c>
      <c r="N321" s="204" t="e">
        <f>IF(DAYS360(P321,メイン!$N$3)&lt;500,"新"," ")</f>
        <v>#VALUE!</v>
      </c>
      <c r="O321" s="293"/>
      <c r="P321" s="483" t="str">
        <f>IF(COUNTA(病棟!K319)&gt;=1,病棟!K319,"")</f>
        <v/>
      </c>
      <c r="R321" s="477">
        <f t="shared" si="85"/>
        <v>0</v>
      </c>
      <c r="S321" s="477">
        <f t="shared" si="86"/>
        <v>0</v>
      </c>
      <c r="T321" s="477">
        <f t="shared" si="87"/>
        <v>0</v>
      </c>
      <c r="U321" s="477">
        <f t="shared" si="88"/>
        <v>0</v>
      </c>
      <c r="V321" s="477">
        <f t="shared" si="89"/>
        <v>0</v>
      </c>
      <c r="W321" s="477">
        <f t="shared" si="90"/>
        <v>0</v>
      </c>
      <c r="X321" s="477">
        <f t="shared" si="91"/>
        <v>0</v>
      </c>
      <c r="Y321" s="477">
        <f t="shared" si="92"/>
        <v>0</v>
      </c>
      <c r="Z321" s="477">
        <f t="shared" si="93"/>
        <v>0</v>
      </c>
      <c r="AA321" s="477">
        <f t="shared" si="94"/>
        <v>0</v>
      </c>
      <c r="AB321" s="477">
        <f t="shared" si="95"/>
        <v>0</v>
      </c>
      <c r="AC321" s="477">
        <f t="shared" si="96"/>
        <v>0</v>
      </c>
      <c r="AD321" s="477">
        <f t="shared" si="97"/>
        <v>0</v>
      </c>
      <c r="AE321" s="477">
        <f t="shared" si="98"/>
        <v>0</v>
      </c>
      <c r="AF321" s="480">
        <f t="shared" si="99"/>
        <v>0</v>
      </c>
      <c r="AH321" s="469" t="str">
        <f t="shared" si="81"/>
        <v/>
      </c>
      <c r="AI321" s="469" t="str">
        <f t="shared" si="100"/>
        <v>助産師常勤</v>
      </c>
      <c r="AJ321" s="469">
        <f t="shared" si="82"/>
        <v>1</v>
      </c>
      <c r="AK321" s="469" t="str">
        <f t="shared" si="83"/>
        <v>助産師</v>
      </c>
      <c r="AL321" s="469" t="str">
        <f t="shared" si="84"/>
        <v>常勤</v>
      </c>
    </row>
    <row r="322" spans="1:38" ht="13.5" customHeight="1">
      <c r="A322" s="423" t="str">
        <f>IF(COUNTA(病棟!A320)&gt;=1,病棟!A320,"")</f>
        <v/>
      </c>
      <c r="B322" s="486" t="str">
        <f>IF(COUNTA(病棟!B320)&gt;=1,病棟!B320,"")</f>
        <v/>
      </c>
      <c r="C322" s="425" t="str">
        <f>IF(COUNTA(病棟!C320)&gt;=1,病棟!C320,"")</f>
        <v/>
      </c>
      <c r="D322" s="422" t="str">
        <f>IF(COUNTA(病棟!D320)&gt;=1,病棟!D320,"")</f>
        <v/>
      </c>
      <c r="E322" s="422" t="str">
        <f>IF(COUNTA(病棟!E320)&gt;=1,病棟!E320,"")</f>
        <v/>
      </c>
      <c r="F322" s="422" t="str">
        <f>IF(COUNTA(病棟!F320)&gt;=1,病棟!F320,"")</f>
        <v/>
      </c>
      <c r="G322" s="497" t="str">
        <f>IF(COUNTA(病棟!G320)&gt;=1,病棟!G320,"")</f>
        <v/>
      </c>
      <c r="H322" s="425" t="str">
        <f>IF(COUNTA(病棟!H320)&gt;=1,病棟!H320,"")</f>
        <v/>
      </c>
      <c r="I322" s="426" t="str">
        <f>IF(COUNTA(病棟!I320)&gt;=1,病棟!I320,"")</f>
        <v/>
      </c>
      <c r="J322" s="485" t="str">
        <f>IF(COUNTA(病棟!J320)&gt;=1,病棟!J320,"")</f>
        <v/>
      </c>
      <c r="K322" s="423" t="str">
        <f>IF(COUNTA(病棟!L320)&gt;=1,病棟!L320,"")</f>
        <v/>
      </c>
      <c r="L322" s="430" t="str">
        <f>IF(K322&lt;基本!$D$9,"非常勤","常勤")</f>
        <v>常勤</v>
      </c>
      <c r="M322" s="433">
        <f>IF(L322="非常勤",K322/基本!$D$9,1)</f>
        <v>1</v>
      </c>
      <c r="N322" s="204" t="e">
        <f>IF(DAYS360(P322,メイン!$N$3)&lt;500,"新"," ")</f>
        <v>#VALUE!</v>
      </c>
      <c r="O322" s="293"/>
      <c r="P322" s="483" t="str">
        <f>IF(COUNTA(病棟!K320)&gt;=1,病棟!K320,"")</f>
        <v/>
      </c>
      <c r="R322" s="477">
        <f t="shared" si="85"/>
        <v>0</v>
      </c>
      <c r="S322" s="477">
        <f t="shared" si="86"/>
        <v>0</v>
      </c>
      <c r="T322" s="477">
        <f t="shared" si="87"/>
        <v>0</v>
      </c>
      <c r="U322" s="477">
        <f t="shared" si="88"/>
        <v>0</v>
      </c>
      <c r="V322" s="477">
        <f t="shared" si="89"/>
        <v>0</v>
      </c>
      <c r="W322" s="477">
        <f t="shared" si="90"/>
        <v>0</v>
      </c>
      <c r="X322" s="477">
        <f t="shared" si="91"/>
        <v>0</v>
      </c>
      <c r="Y322" s="477">
        <f t="shared" si="92"/>
        <v>0</v>
      </c>
      <c r="Z322" s="477">
        <f t="shared" si="93"/>
        <v>0</v>
      </c>
      <c r="AA322" s="477">
        <f t="shared" si="94"/>
        <v>0</v>
      </c>
      <c r="AB322" s="477">
        <f t="shared" si="95"/>
        <v>0</v>
      </c>
      <c r="AC322" s="477">
        <f t="shared" si="96"/>
        <v>0</v>
      </c>
      <c r="AD322" s="477">
        <f t="shared" si="97"/>
        <v>0</v>
      </c>
      <c r="AE322" s="477">
        <f t="shared" si="98"/>
        <v>0</v>
      </c>
      <c r="AF322" s="480">
        <f t="shared" si="99"/>
        <v>0</v>
      </c>
      <c r="AH322" s="469" t="str">
        <f t="shared" si="81"/>
        <v/>
      </c>
      <c r="AI322" s="469" t="str">
        <f t="shared" si="100"/>
        <v>助産師常勤</v>
      </c>
      <c r="AJ322" s="469">
        <f t="shared" si="82"/>
        <v>1</v>
      </c>
      <c r="AK322" s="469" t="str">
        <f t="shared" si="83"/>
        <v>助産師</v>
      </c>
      <c r="AL322" s="469" t="str">
        <f t="shared" si="84"/>
        <v>常勤</v>
      </c>
    </row>
    <row r="323" spans="1:38" ht="13.5" customHeight="1">
      <c r="A323" s="423" t="str">
        <f>IF(COUNTA(病棟!A321)&gt;=1,病棟!A321,"")</f>
        <v/>
      </c>
      <c r="B323" s="486" t="str">
        <f>IF(COUNTA(病棟!B321)&gt;=1,病棟!B321,"")</f>
        <v/>
      </c>
      <c r="C323" s="425" t="str">
        <f>IF(COUNTA(病棟!C321)&gt;=1,病棟!C321,"")</f>
        <v/>
      </c>
      <c r="D323" s="422" t="str">
        <f>IF(COUNTA(病棟!D321)&gt;=1,病棟!D321,"")</f>
        <v/>
      </c>
      <c r="E323" s="422" t="str">
        <f>IF(COUNTA(病棟!E321)&gt;=1,病棟!E321,"")</f>
        <v/>
      </c>
      <c r="F323" s="422" t="str">
        <f>IF(COUNTA(病棟!F321)&gt;=1,病棟!F321,"")</f>
        <v/>
      </c>
      <c r="G323" s="497" t="str">
        <f>IF(COUNTA(病棟!G321)&gt;=1,病棟!G321,"")</f>
        <v/>
      </c>
      <c r="H323" s="425" t="str">
        <f>IF(COUNTA(病棟!H321)&gt;=1,病棟!H321,"")</f>
        <v/>
      </c>
      <c r="I323" s="426" t="str">
        <f>IF(COUNTA(病棟!I321)&gt;=1,病棟!I321,"")</f>
        <v/>
      </c>
      <c r="J323" s="485" t="str">
        <f>IF(COUNTA(病棟!J321)&gt;=1,病棟!J321,"")</f>
        <v/>
      </c>
      <c r="K323" s="423" t="str">
        <f>IF(COUNTA(病棟!L321)&gt;=1,病棟!L321,"")</f>
        <v/>
      </c>
      <c r="L323" s="430" t="str">
        <f>IF(K323&lt;基本!$D$9,"非常勤","常勤")</f>
        <v>常勤</v>
      </c>
      <c r="M323" s="433">
        <f>IF(L323="非常勤",K323/基本!$D$9,1)</f>
        <v>1</v>
      </c>
      <c r="N323" s="204" t="e">
        <f>IF(DAYS360(P323,メイン!$N$3)&lt;500,"新"," ")</f>
        <v>#VALUE!</v>
      </c>
      <c r="O323" s="293"/>
      <c r="P323" s="483" t="str">
        <f>IF(COUNTA(病棟!K321)&gt;=1,病棟!K321,"")</f>
        <v/>
      </c>
      <c r="R323" s="477">
        <f t="shared" si="85"/>
        <v>0</v>
      </c>
      <c r="S323" s="477">
        <f t="shared" si="86"/>
        <v>0</v>
      </c>
      <c r="T323" s="477">
        <f t="shared" si="87"/>
        <v>0</v>
      </c>
      <c r="U323" s="477">
        <f t="shared" si="88"/>
        <v>0</v>
      </c>
      <c r="V323" s="477">
        <f t="shared" si="89"/>
        <v>0</v>
      </c>
      <c r="W323" s="477">
        <f t="shared" si="90"/>
        <v>0</v>
      </c>
      <c r="X323" s="477">
        <f t="shared" si="91"/>
        <v>0</v>
      </c>
      <c r="Y323" s="477">
        <f t="shared" si="92"/>
        <v>0</v>
      </c>
      <c r="Z323" s="477">
        <f t="shared" si="93"/>
        <v>0</v>
      </c>
      <c r="AA323" s="477">
        <f t="shared" si="94"/>
        <v>0</v>
      </c>
      <c r="AB323" s="477">
        <f t="shared" si="95"/>
        <v>0</v>
      </c>
      <c r="AC323" s="477">
        <f t="shared" si="96"/>
        <v>0</v>
      </c>
      <c r="AD323" s="477">
        <f t="shared" si="97"/>
        <v>0</v>
      </c>
      <c r="AE323" s="477">
        <f t="shared" si="98"/>
        <v>0</v>
      </c>
      <c r="AF323" s="480">
        <f t="shared" si="99"/>
        <v>0</v>
      </c>
      <c r="AH323" s="469" t="str">
        <f t="shared" si="81"/>
        <v/>
      </c>
      <c r="AI323" s="469" t="str">
        <f t="shared" si="100"/>
        <v>助産師常勤</v>
      </c>
      <c r="AJ323" s="469">
        <f t="shared" si="82"/>
        <v>1</v>
      </c>
      <c r="AK323" s="469" t="str">
        <f t="shared" si="83"/>
        <v>助産師</v>
      </c>
      <c r="AL323" s="469" t="str">
        <f t="shared" si="84"/>
        <v>常勤</v>
      </c>
    </row>
    <row r="324" spans="1:38" ht="13.5" customHeight="1">
      <c r="A324" s="423" t="str">
        <f>IF(COUNTA(病棟!A322)&gt;=1,病棟!A322,"")</f>
        <v/>
      </c>
      <c r="B324" s="486" t="str">
        <f>IF(COUNTA(病棟!B322)&gt;=1,病棟!B322,"")</f>
        <v/>
      </c>
      <c r="C324" s="425" t="str">
        <f>IF(COUNTA(病棟!C322)&gt;=1,病棟!C322,"")</f>
        <v/>
      </c>
      <c r="D324" s="422" t="str">
        <f>IF(COUNTA(病棟!D322)&gt;=1,病棟!D322,"")</f>
        <v/>
      </c>
      <c r="E324" s="422" t="str">
        <f>IF(COUNTA(病棟!E322)&gt;=1,病棟!E322,"")</f>
        <v/>
      </c>
      <c r="F324" s="422" t="str">
        <f>IF(COUNTA(病棟!F322)&gt;=1,病棟!F322,"")</f>
        <v/>
      </c>
      <c r="G324" s="497" t="str">
        <f>IF(COUNTA(病棟!G322)&gt;=1,病棟!G322,"")</f>
        <v/>
      </c>
      <c r="H324" s="425" t="str">
        <f>IF(COUNTA(病棟!H322)&gt;=1,病棟!H322,"")</f>
        <v/>
      </c>
      <c r="I324" s="426" t="str">
        <f>IF(COUNTA(病棟!I322)&gt;=1,病棟!I322,"")</f>
        <v/>
      </c>
      <c r="J324" s="485" t="str">
        <f>IF(COUNTA(病棟!J322)&gt;=1,病棟!J322,"")</f>
        <v/>
      </c>
      <c r="K324" s="423" t="str">
        <f>IF(COUNTA(病棟!L322)&gt;=1,病棟!L322,"")</f>
        <v/>
      </c>
      <c r="L324" s="430" t="str">
        <f>IF(K324&lt;基本!$D$9,"非常勤","常勤")</f>
        <v>常勤</v>
      </c>
      <c r="M324" s="433">
        <f>IF(L324="非常勤",K324/基本!$D$9,1)</f>
        <v>1</v>
      </c>
      <c r="N324" s="204" t="e">
        <f>IF(DAYS360(P324,メイン!$N$3)&lt;500,"新"," ")</f>
        <v>#VALUE!</v>
      </c>
      <c r="O324" s="293"/>
      <c r="P324" s="483" t="str">
        <f>IF(COUNTA(病棟!K322)&gt;=1,病棟!K322,"")</f>
        <v/>
      </c>
      <c r="R324" s="477">
        <f t="shared" si="85"/>
        <v>0</v>
      </c>
      <c r="S324" s="477">
        <f t="shared" si="86"/>
        <v>0</v>
      </c>
      <c r="T324" s="477">
        <f t="shared" si="87"/>
        <v>0</v>
      </c>
      <c r="U324" s="477">
        <f t="shared" si="88"/>
        <v>0</v>
      </c>
      <c r="V324" s="477">
        <f t="shared" si="89"/>
        <v>0</v>
      </c>
      <c r="W324" s="477">
        <f t="shared" si="90"/>
        <v>0</v>
      </c>
      <c r="X324" s="477">
        <f t="shared" si="91"/>
        <v>0</v>
      </c>
      <c r="Y324" s="477">
        <f t="shared" si="92"/>
        <v>0</v>
      </c>
      <c r="Z324" s="477">
        <f t="shared" si="93"/>
        <v>0</v>
      </c>
      <c r="AA324" s="477">
        <f t="shared" si="94"/>
        <v>0</v>
      </c>
      <c r="AB324" s="477">
        <f t="shared" si="95"/>
        <v>0</v>
      </c>
      <c r="AC324" s="477">
        <f t="shared" si="96"/>
        <v>0</v>
      </c>
      <c r="AD324" s="477">
        <f t="shared" si="97"/>
        <v>0</v>
      </c>
      <c r="AE324" s="477">
        <f t="shared" si="98"/>
        <v>0</v>
      </c>
      <c r="AF324" s="480">
        <f t="shared" si="99"/>
        <v>0</v>
      </c>
      <c r="AH324" s="469" t="str">
        <f t="shared" si="81"/>
        <v/>
      </c>
      <c r="AI324" s="469" t="str">
        <f t="shared" si="100"/>
        <v>助産師常勤</v>
      </c>
      <c r="AJ324" s="469">
        <f t="shared" si="82"/>
        <v>1</v>
      </c>
      <c r="AK324" s="469" t="str">
        <f t="shared" si="83"/>
        <v>助産師</v>
      </c>
      <c r="AL324" s="469" t="str">
        <f t="shared" si="84"/>
        <v>常勤</v>
      </c>
    </row>
    <row r="325" spans="1:38" ht="13.5" customHeight="1">
      <c r="A325" s="423" t="str">
        <f>IF(COUNTA(病棟!A323)&gt;=1,病棟!A323,"")</f>
        <v/>
      </c>
      <c r="B325" s="486" t="str">
        <f>IF(COUNTA(病棟!B323)&gt;=1,病棟!B323,"")</f>
        <v/>
      </c>
      <c r="C325" s="425" t="str">
        <f>IF(COUNTA(病棟!C323)&gt;=1,病棟!C323,"")</f>
        <v/>
      </c>
      <c r="D325" s="422" t="str">
        <f>IF(COUNTA(病棟!D323)&gt;=1,病棟!D323,"")</f>
        <v/>
      </c>
      <c r="E325" s="422" t="str">
        <f>IF(COUNTA(病棟!E323)&gt;=1,病棟!E323,"")</f>
        <v/>
      </c>
      <c r="F325" s="422" t="str">
        <f>IF(COUNTA(病棟!F323)&gt;=1,病棟!F323,"")</f>
        <v/>
      </c>
      <c r="G325" s="497" t="str">
        <f>IF(COUNTA(病棟!G323)&gt;=1,病棟!G323,"")</f>
        <v/>
      </c>
      <c r="H325" s="425" t="str">
        <f>IF(COUNTA(病棟!H323)&gt;=1,病棟!H323,"")</f>
        <v/>
      </c>
      <c r="I325" s="426" t="str">
        <f>IF(COUNTA(病棟!I323)&gt;=1,病棟!I323,"")</f>
        <v/>
      </c>
      <c r="J325" s="485" t="str">
        <f>IF(COUNTA(病棟!J323)&gt;=1,病棟!J323,"")</f>
        <v/>
      </c>
      <c r="K325" s="423" t="str">
        <f>IF(COUNTA(病棟!L323)&gt;=1,病棟!L323,"")</f>
        <v/>
      </c>
      <c r="L325" s="430" t="str">
        <f>IF(K325&lt;基本!$D$9,"非常勤","常勤")</f>
        <v>常勤</v>
      </c>
      <c r="M325" s="433">
        <f>IF(L325="非常勤",K325/基本!$D$9,1)</f>
        <v>1</v>
      </c>
      <c r="N325" s="204" t="e">
        <f>IF(DAYS360(P325,メイン!$N$3)&lt;500,"新"," ")</f>
        <v>#VALUE!</v>
      </c>
      <c r="O325" s="293"/>
      <c r="P325" s="483" t="str">
        <f>IF(COUNTA(病棟!K323)&gt;=1,病棟!K323,"")</f>
        <v/>
      </c>
      <c r="R325" s="477">
        <f t="shared" si="85"/>
        <v>0</v>
      </c>
      <c r="S325" s="477">
        <f t="shared" si="86"/>
        <v>0</v>
      </c>
      <c r="T325" s="477">
        <f t="shared" si="87"/>
        <v>0</v>
      </c>
      <c r="U325" s="477">
        <f t="shared" si="88"/>
        <v>0</v>
      </c>
      <c r="V325" s="477">
        <f t="shared" si="89"/>
        <v>0</v>
      </c>
      <c r="W325" s="477">
        <f t="shared" si="90"/>
        <v>0</v>
      </c>
      <c r="X325" s="477">
        <f t="shared" si="91"/>
        <v>0</v>
      </c>
      <c r="Y325" s="477">
        <f t="shared" si="92"/>
        <v>0</v>
      </c>
      <c r="Z325" s="477">
        <f t="shared" si="93"/>
        <v>0</v>
      </c>
      <c r="AA325" s="477">
        <f t="shared" si="94"/>
        <v>0</v>
      </c>
      <c r="AB325" s="477">
        <f t="shared" si="95"/>
        <v>0</v>
      </c>
      <c r="AC325" s="477">
        <f t="shared" si="96"/>
        <v>0</v>
      </c>
      <c r="AD325" s="477">
        <f t="shared" si="97"/>
        <v>0</v>
      </c>
      <c r="AE325" s="477">
        <f t="shared" si="98"/>
        <v>0</v>
      </c>
      <c r="AF325" s="480">
        <f t="shared" si="99"/>
        <v>0</v>
      </c>
      <c r="AH325" s="469" t="str">
        <f t="shared" si="81"/>
        <v/>
      </c>
      <c r="AI325" s="469" t="str">
        <f t="shared" si="100"/>
        <v>助産師常勤</v>
      </c>
      <c r="AJ325" s="469">
        <f t="shared" si="82"/>
        <v>1</v>
      </c>
      <c r="AK325" s="469" t="str">
        <f t="shared" si="83"/>
        <v>助産師</v>
      </c>
      <c r="AL325" s="469" t="str">
        <f t="shared" si="84"/>
        <v>常勤</v>
      </c>
    </row>
    <row r="326" spans="1:38" ht="13.5" customHeight="1">
      <c r="A326" s="423" t="str">
        <f>IF(COUNTA(病棟!A324)&gt;=1,病棟!A324,"")</f>
        <v/>
      </c>
      <c r="B326" s="486" t="str">
        <f>IF(COUNTA(病棟!B324)&gt;=1,病棟!B324,"")</f>
        <v/>
      </c>
      <c r="C326" s="425" t="str">
        <f>IF(COUNTA(病棟!C324)&gt;=1,病棟!C324,"")</f>
        <v/>
      </c>
      <c r="D326" s="422" t="str">
        <f>IF(COUNTA(病棟!D324)&gt;=1,病棟!D324,"")</f>
        <v/>
      </c>
      <c r="E326" s="422" t="str">
        <f>IF(COUNTA(病棟!E324)&gt;=1,病棟!E324,"")</f>
        <v/>
      </c>
      <c r="F326" s="422" t="str">
        <f>IF(COUNTA(病棟!F324)&gt;=1,病棟!F324,"")</f>
        <v/>
      </c>
      <c r="G326" s="497" t="str">
        <f>IF(COUNTA(病棟!G324)&gt;=1,病棟!G324,"")</f>
        <v/>
      </c>
      <c r="H326" s="425" t="str">
        <f>IF(COUNTA(病棟!H324)&gt;=1,病棟!H324,"")</f>
        <v/>
      </c>
      <c r="I326" s="426" t="str">
        <f>IF(COUNTA(病棟!I324)&gt;=1,病棟!I324,"")</f>
        <v/>
      </c>
      <c r="J326" s="485" t="str">
        <f>IF(COUNTA(病棟!J324)&gt;=1,病棟!J324,"")</f>
        <v/>
      </c>
      <c r="K326" s="423" t="str">
        <f>IF(COUNTA(病棟!L324)&gt;=1,病棟!L324,"")</f>
        <v/>
      </c>
      <c r="L326" s="430" t="str">
        <f>IF(K326&lt;基本!$D$9,"非常勤","常勤")</f>
        <v>常勤</v>
      </c>
      <c r="M326" s="433">
        <f>IF(L326="非常勤",K326/基本!$D$9,1)</f>
        <v>1</v>
      </c>
      <c r="N326" s="204" t="e">
        <f>IF(DAYS360(P326,メイン!$N$3)&lt;500,"新"," ")</f>
        <v>#VALUE!</v>
      </c>
      <c r="O326" s="293"/>
      <c r="P326" s="483" t="str">
        <f>IF(COUNTA(病棟!K324)&gt;=1,病棟!K324,"")</f>
        <v/>
      </c>
      <c r="R326" s="477">
        <f t="shared" si="85"/>
        <v>0</v>
      </c>
      <c r="S326" s="477">
        <f t="shared" si="86"/>
        <v>0</v>
      </c>
      <c r="T326" s="477">
        <f t="shared" si="87"/>
        <v>0</v>
      </c>
      <c r="U326" s="477">
        <f t="shared" si="88"/>
        <v>0</v>
      </c>
      <c r="V326" s="477">
        <f t="shared" si="89"/>
        <v>0</v>
      </c>
      <c r="W326" s="477">
        <f t="shared" si="90"/>
        <v>0</v>
      </c>
      <c r="X326" s="477">
        <f t="shared" si="91"/>
        <v>0</v>
      </c>
      <c r="Y326" s="477">
        <f t="shared" si="92"/>
        <v>0</v>
      </c>
      <c r="Z326" s="477">
        <f t="shared" si="93"/>
        <v>0</v>
      </c>
      <c r="AA326" s="477">
        <f t="shared" si="94"/>
        <v>0</v>
      </c>
      <c r="AB326" s="477">
        <f t="shared" si="95"/>
        <v>0</v>
      </c>
      <c r="AC326" s="477">
        <f t="shared" si="96"/>
        <v>0</v>
      </c>
      <c r="AD326" s="477">
        <f t="shared" si="97"/>
        <v>0</v>
      </c>
      <c r="AE326" s="477">
        <f t="shared" si="98"/>
        <v>0</v>
      </c>
      <c r="AF326" s="480">
        <f t="shared" si="99"/>
        <v>0</v>
      </c>
      <c r="AH326" s="469" t="str">
        <f t="shared" ref="AH326:AH389" si="101">A326</f>
        <v/>
      </c>
      <c r="AI326" s="469" t="str">
        <f t="shared" si="100"/>
        <v>助産師常勤</v>
      </c>
      <c r="AJ326" s="469">
        <f t="shared" ref="AJ326:AJ389" si="102">M326</f>
        <v>1</v>
      </c>
      <c r="AK326" s="469" t="str">
        <f t="shared" ref="AK326:AK389" si="103">IF(COUNTA(C326)=1,"助産師",IF(COUNTA(E326)=1,"看護師",IF(COUNTA(F326)=1,"准看護師",IF(COUNTA(G326)=1,"看護補助者",""))))</f>
        <v>助産師</v>
      </c>
      <c r="AL326" s="469" t="str">
        <f t="shared" ref="AL326:AL389" si="104">IF(L326="常勤","常勤",IF(M326&gt;0,"非常勤",""))</f>
        <v>常勤</v>
      </c>
    </row>
    <row r="327" spans="1:38" ht="13.5" customHeight="1">
      <c r="A327" s="423" t="str">
        <f>IF(COUNTA(病棟!A325)&gt;=1,病棟!A325,"")</f>
        <v/>
      </c>
      <c r="B327" s="486" t="str">
        <f>IF(COUNTA(病棟!B325)&gt;=1,病棟!B325,"")</f>
        <v/>
      </c>
      <c r="C327" s="425" t="str">
        <f>IF(COUNTA(病棟!C325)&gt;=1,病棟!C325,"")</f>
        <v/>
      </c>
      <c r="D327" s="422" t="str">
        <f>IF(COUNTA(病棟!D325)&gt;=1,病棟!D325,"")</f>
        <v/>
      </c>
      <c r="E327" s="422" t="str">
        <f>IF(COUNTA(病棟!E325)&gt;=1,病棟!E325,"")</f>
        <v/>
      </c>
      <c r="F327" s="422" t="str">
        <f>IF(COUNTA(病棟!F325)&gt;=1,病棟!F325,"")</f>
        <v/>
      </c>
      <c r="G327" s="497" t="str">
        <f>IF(COUNTA(病棟!G325)&gt;=1,病棟!G325,"")</f>
        <v/>
      </c>
      <c r="H327" s="425" t="str">
        <f>IF(COUNTA(病棟!H325)&gt;=1,病棟!H325,"")</f>
        <v/>
      </c>
      <c r="I327" s="426" t="str">
        <f>IF(COUNTA(病棟!I325)&gt;=1,病棟!I325,"")</f>
        <v/>
      </c>
      <c r="J327" s="485" t="str">
        <f>IF(COUNTA(病棟!J325)&gt;=1,病棟!J325,"")</f>
        <v/>
      </c>
      <c r="K327" s="423" t="str">
        <f>IF(COUNTA(病棟!L325)&gt;=1,病棟!L325,"")</f>
        <v/>
      </c>
      <c r="L327" s="430" t="str">
        <f>IF(K327&lt;基本!$D$9,"非常勤","常勤")</f>
        <v>常勤</v>
      </c>
      <c r="M327" s="433">
        <f>IF(L327="非常勤",K327/基本!$D$9,1)</f>
        <v>1</v>
      </c>
      <c r="N327" s="204" t="e">
        <f>IF(DAYS360(P327,メイン!$N$3)&lt;500,"新"," ")</f>
        <v>#VALUE!</v>
      </c>
      <c r="O327" s="293"/>
      <c r="P327" s="483" t="str">
        <f>IF(COUNTA(病棟!K325)&gt;=1,病棟!K325,"")</f>
        <v/>
      </c>
      <c r="R327" s="477">
        <f t="shared" ref="R327:R390" si="105">IF(AND(COUNTBLANK($C327)=0,$L327="常勤"),1,0)</f>
        <v>0</v>
      </c>
      <c r="S327" s="477">
        <f t="shared" ref="S327:S390" si="106">IF(T327&gt;0,1,0)</f>
        <v>0</v>
      </c>
      <c r="T327" s="477">
        <f t="shared" ref="T327:T390" si="107">IF(AND(COUNTBLANK($C327)=0,$L327="非常勤"),M327,0)</f>
        <v>0</v>
      </c>
      <c r="U327" s="477">
        <f t="shared" ref="U327:U390" si="108">IF(AND(COUNTBLANK($D327)=0,$L327="常勤"),1,0)</f>
        <v>0</v>
      </c>
      <c r="V327" s="477">
        <f t="shared" ref="V327:V390" si="109">IF(W327&gt;0,1,0)</f>
        <v>0</v>
      </c>
      <c r="W327" s="477">
        <f t="shared" ref="W327:W390" si="110">IF(AND(COUNTBLANK($D327)=0,$L327="非常勤"),M327,0)</f>
        <v>0</v>
      </c>
      <c r="X327" s="477">
        <f t="shared" ref="X327:X390" si="111">IF(AND(COUNTBLANK($E327)=0,$L327="常勤"),1,0)</f>
        <v>0</v>
      </c>
      <c r="Y327" s="477">
        <f t="shared" ref="Y327:Y390" si="112">IF(Z327&gt;0,1,0)</f>
        <v>0</v>
      </c>
      <c r="Z327" s="477">
        <f t="shared" ref="Z327:Z390" si="113">IF(AND(COUNTBLANK($E327)=0,$L327="非常勤"),M327,0)</f>
        <v>0</v>
      </c>
      <c r="AA327" s="477">
        <f t="shared" ref="AA327:AA390" si="114">IF(AND(COUNTBLANK($F327)=0,$L327="常勤"),1,0)</f>
        <v>0</v>
      </c>
      <c r="AB327" s="477">
        <f t="shared" ref="AB327:AB390" si="115">IF(AC327&gt;0,1,0)</f>
        <v>0</v>
      </c>
      <c r="AC327" s="477">
        <f t="shared" ref="AC327:AC390" si="116">IF(AND(COUNTBLANK($F327)=0,$L327="非常勤"),M327,0)</f>
        <v>0</v>
      </c>
      <c r="AD327" s="477">
        <f t="shared" ref="AD327:AD390" si="117">IF(AND(COUNTBLANK($G327)=0,$L327="常勤"),1,0)</f>
        <v>0</v>
      </c>
      <c r="AE327" s="477">
        <f t="shared" ref="AE327:AE390" si="118">IF(AF327&gt;0,1,0)</f>
        <v>0</v>
      </c>
      <c r="AF327" s="480">
        <f t="shared" ref="AF327:AF390" si="119">IF(AND(COUNTBLANK($G327)=0,$L327="非常勤"),M327,0)</f>
        <v>0</v>
      </c>
      <c r="AH327" s="469" t="str">
        <f t="shared" si="101"/>
        <v/>
      </c>
      <c r="AI327" s="469" t="str">
        <f t="shared" si="100"/>
        <v>助産師常勤</v>
      </c>
      <c r="AJ327" s="469">
        <f t="shared" si="102"/>
        <v>1</v>
      </c>
      <c r="AK327" s="469" t="str">
        <f t="shared" si="103"/>
        <v>助産師</v>
      </c>
      <c r="AL327" s="469" t="str">
        <f t="shared" si="104"/>
        <v>常勤</v>
      </c>
    </row>
    <row r="328" spans="1:38" ht="13.5" customHeight="1">
      <c r="A328" s="423" t="str">
        <f>IF(COUNTA(病棟!A326)&gt;=1,病棟!A326,"")</f>
        <v/>
      </c>
      <c r="B328" s="486" t="str">
        <f>IF(COUNTA(病棟!B326)&gt;=1,病棟!B326,"")</f>
        <v/>
      </c>
      <c r="C328" s="425" t="str">
        <f>IF(COUNTA(病棟!C326)&gt;=1,病棟!C326,"")</f>
        <v/>
      </c>
      <c r="D328" s="422" t="str">
        <f>IF(COUNTA(病棟!D326)&gt;=1,病棟!D326,"")</f>
        <v/>
      </c>
      <c r="E328" s="422" t="str">
        <f>IF(COUNTA(病棟!E326)&gt;=1,病棟!E326,"")</f>
        <v/>
      </c>
      <c r="F328" s="422" t="str">
        <f>IF(COUNTA(病棟!F326)&gt;=1,病棟!F326,"")</f>
        <v/>
      </c>
      <c r="G328" s="497" t="str">
        <f>IF(COUNTA(病棟!G326)&gt;=1,病棟!G326,"")</f>
        <v/>
      </c>
      <c r="H328" s="425" t="str">
        <f>IF(COUNTA(病棟!H326)&gt;=1,病棟!H326,"")</f>
        <v/>
      </c>
      <c r="I328" s="426" t="str">
        <f>IF(COUNTA(病棟!I326)&gt;=1,病棟!I326,"")</f>
        <v/>
      </c>
      <c r="J328" s="485" t="str">
        <f>IF(COUNTA(病棟!J326)&gt;=1,病棟!J326,"")</f>
        <v/>
      </c>
      <c r="K328" s="423" t="str">
        <f>IF(COUNTA(病棟!L326)&gt;=1,病棟!L326,"")</f>
        <v/>
      </c>
      <c r="L328" s="430" t="str">
        <f>IF(K328&lt;基本!$D$9,"非常勤","常勤")</f>
        <v>常勤</v>
      </c>
      <c r="M328" s="433">
        <f>IF(L328="非常勤",K328/基本!$D$9,1)</f>
        <v>1</v>
      </c>
      <c r="N328" s="204" t="e">
        <f>IF(DAYS360(P328,メイン!$N$3)&lt;500,"新"," ")</f>
        <v>#VALUE!</v>
      </c>
      <c r="O328" s="293"/>
      <c r="P328" s="483" t="str">
        <f>IF(COUNTA(病棟!K326)&gt;=1,病棟!K326,"")</f>
        <v/>
      </c>
      <c r="R328" s="477">
        <f t="shared" si="105"/>
        <v>0</v>
      </c>
      <c r="S328" s="477">
        <f t="shared" si="106"/>
        <v>0</v>
      </c>
      <c r="T328" s="477">
        <f t="shared" si="107"/>
        <v>0</v>
      </c>
      <c r="U328" s="477">
        <f t="shared" si="108"/>
        <v>0</v>
      </c>
      <c r="V328" s="477">
        <f t="shared" si="109"/>
        <v>0</v>
      </c>
      <c r="W328" s="477">
        <f t="shared" si="110"/>
        <v>0</v>
      </c>
      <c r="X328" s="477">
        <f t="shared" si="111"/>
        <v>0</v>
      </c>
      <c r="Y328" s="477">
        <f t="shared" si="112"/>
        <v>0</v>
      </c>
      <c r="Z328" s="477">
        <f t="shared" si="113"/>
        <v>0</v>
      </c>
      <c r="AA328" s="477">
        <f t="shared" si="114"/>
        <v>0</v>
      </c>
      <c r="AB328" s="477">
        <f t="shared" si="115"/>
        <v>0</v>
      </c>
      <c r="AC328" s="477">
        <f t="shared" si="116"/>
        <v>0</v>
      </c>
      <c r="AD328" s="477">
        <f t="shared" si="117"/>
        <v>0</v>
      </c>
      <c r="AE328" s="477">
        <f t="shared" si="118"/>
        <v>0</v>
      </c>
      <c r="AF328" s="480">
        <f t="shared" si="119"/>
        <v>0</v>
      </c>
      <c r="AH328" s="469" t="str">
        <f t="shared" si="101"/>
        <v/>
      </c>
      <c r="AI328" s="469" t="str">
        <f t="shared" si="100"/>
        <v>助産師常勤</v>
      </c>
      <c r="AJ328" s="469">
        <f t="shared" si="102"/>
        <v>1</v>
      </c>
      <c r="AK328" s="469" t="str">
        <f t="shared" si="103"/>
        <v>助産師</v>
      </c>
      <c r="AL328" s="469" t="str">
        <f t="shared" si="104"/>
        <v>常勤</v>
      </c>
    </row>
    <row r="329" spans="1:38" ht="13.5" customHeight="1">
      <c r="A329" s="423" t="str">
        <f>IF(COUNTA(病棟!A327)&gt;=1,病棟!A327,"")</f>
        <v/>
      </c>
      <c r="B329" s="486" t="str">
        <f>IF(COUNTA(病棟!B327)&gt;=1,病棟!B327,"")</f>
        <v/>
      </c>
      <c r="C329" s="425" t="str">
        <f>IF(COUNTA(病棟!C327)&gt;=1,病棟!C327,"")</f>
        <v/>
      </c>
      <c r="D329" s="422" t="str">
        <f>IF(COUNTA(病棟!D327)&gt;=1,病棟!D327,"")</f>
        <v/>
      </c>
      <c r="E329" s="422" t="str">
        <f>IF(COUNTA(病棟!E327)&gt;=1,病棟!E327,"")</f>
        <v/>
      </c>
      <c r="F329" s="422" t="str">
        <f>IF(COUNTA(病棟!F327)&gt;=1,病棟!F327,"")</f>
        <v/>
      </c>
      <c r="G329" s="497" t="str">
        <f>IF(COUNTA(病棟!G327)&gt;=1,病棟!G327,"")</f>
        <v/>
      </c>
      <c r="H329" s="425" t="str">
        <f>IF(COUNTA(病棟!H327)&gt;=1,病棟!H327,"")</f>
        <v/>
      </c>
      <c r="I329" s="426" t="str">
        <f>IF(COUNTA(病棟!I327)&gt;=1,病棟!I327,"")</f>
        <v/>
      </c>
      <c r="J329" s="485" t="str">
        <f>IF(COUNTA(病棟!J327)&gt;=1,病棟!J327,"")</f>
        <v/>
      </c>
      <c r="K329" s="423" t="str">
        <f>IF(COUNTA(病棟!L327)&gt;=1,病棟!L327,"")</f>
        <v/>
      </c>
      <c r="L329" s="430" t="str">
        <f>IF(K329&lt;基本!$D$9,"非常勤","常勤")</f>
        <v>常勤</v>
      </c>
      <c r="M329" s="433">
        <f>IF(L329="非常勤",K329/基本!$D$9,1)</f>
        <v>1</v>
      </c>
      <c r="N329" s="204" t="e">
        <f>IF(DAYS360(P329,メイン!$N$3)&lt;500,"新"," ")</f>
        <v>#VALUE!</v>
      </c>
      <c r="O329" s="293"/>
      <c r="P329" s="483" t="str">
        <f>IF(COUNTA(病棟!K327)&gt;=1,病棟!K327,"")</f>
        <v/>
      </c>
      <c r="R329" s="477">
        <f t="shared" si="105"/>
        <v>0</v>
      </c>
      <c r="S329" s="477">
        <f t="shared" si="106"/>
        <v>0</v>
      </c>
      <c r="T329" s="477">
        <f t="shared" si="107"/>
        <v>0</v>
      </c>
      <c r="U329" s="477">
        <f t="shared" si="108"/>
        <v>0</v>
      </c>
      <c r="V329" s="477">
        <f t="shared" si="109"/>
        <v>0</v>
      </c>
      <c r="W329" s="477">
        <f t="shared" si="110"/>
        <v>0</v>
      </c>
      <c r="X329" s="477">
        <f t="shared" si="111"/>
        <v>0</v>
      </c>
      <c r="Y329" s="477">
        <f t="shared" si="112"/>
        <v>0</v>
      </c>
      <c r="Z329" s="477">
        <f t="shared" si="113"/>
        <v>0</v>
      </c>
      <c r="AA329" s="477">
        <f t="shared" si="114"/>
        <v>0</v>
      </c>
      <c r="AB329" s="477">
        <f t="shared" si="115"/>
        <v>0</v>
      </c>
      <c r="AC329" s="477">
        <f t="shared" si="116"/>
        <v>0</v>
      </c>
      <c r="AD329" s="477">
        <f t="shared" si="117"/>
        <v>0</v>
      </c>
      <c r="AE329" s="477">
        <f t="shared" si="118"/>
        <v>0</v>
      </c>
      <c r="AF329" s="480">
        <f t="shared" si="119"/>
        <v>0</v>
      </c>
      <c r="AH329" s="469" t="str">
        <f t="shared" si="101"/>
        <v/>
      </c>
      <c r="AI329" s="469" t="str">
        <f t="shared" si="100"/>
        <v>助産師常勤</v>
      </c>
      <c r="AJ329" s="469">
        <f t="shared" si="102"/>
        <v>1</v>
      </c>
      <c r="AK329" s="469" t="str">
        <f t="shared" si="103"/>
        <v>助産師</v>
      </c>
      <c r="AL329" s="469" t="str">
        <f t="shared" si="104"/>
        <v>常勤</v>
      </c>
    </row>
    <row r="330" spans="1:38" ht="13.5" customHeight="1">
      <c r="A330" s="423" t="str">
        <f>IF(COUNTA(病棟!A328)&gt;=1,病棟!A328,"")</f>
        <v/>
      </c>
      <c r="B330" s="486" t="str">
        <f>IF(COUNTA(病棟!B328)&gt;=1,病棟!B328,"")</f>
        <v/>
      </c>
      <c r="C330" s="425" t="str">
        <f>IF(COUNTA(病棟!C328)&gt;=1,病棟!C328,"")</f>
        <v/>
      </c>
      <c r="D330" s="422" t="str">
        <f>IF(COUNTA(病棟!D328)&gt;=1,病棟!D328,"")</f>
        <v/>
      </c>
      <c r="E330" s="422" t="str">
        <f>IF(COUNTA(病棟!E328)&gt;=1,病棟!E328,"")</f>
        <v/>
      </c>
      <c r="F330" s="422" t="str">
        <f>IF(COUNTA(病棟!F328)&gt;=1,病棟!F328,"")</f>
        <v/>
      </c>
      <c r="G330" s="497" t="str">
        <f>IF(COUNTA(病棟!G328)&gt;=1,病棟!G328,"")</f>
        <v/>
      </c>
      <c r="H330" s="425" t="str">
        <f>IF(COUNTA(病棟!H328)&gt;=1,病棟!H328,"")</f>
        <v/>
      </c>
      <c r="I330" s="426" t="str">
        <f>IF(COUNTA(病棟!I328)&gt;=1,病棟!I328,"")</f>
        <v/>
      </c>
      <c r="J330" s="485" t="str">
        <f>IF(COUNTA(病棟!J328)&gt;=1,病棟!J328,"")</f>
        <v/>
      </c>
      <c r="K330" s="423" t="str">
        <f>IF(COUNTA(病棟!L328)&gt;=1,病棟!L328,"")</f>
        <v/>
      </c>
      <c r="L330" s="430" t="str">
        <f>IF(K330&lt;基本!$D$9,"非常勤","常勤")</f>
        <v>常勤</v>
      </c>
      <c r="M330" s="433">
        <f>IF(L330="非常勤",K330/基本!$D$9,1)</f>
        <v>1</v>
      </c>
      <c r="N330" s="204" t="e">
        <f>IF(DAYS360(P330,メイン!$N$3)&lt;500,"新"," ")</f>
        <v>#VALUE!</v>
      </c>
      <c r="O330" s="293"/>
      <c r="P330" s="483" t="str">
        <f>IF(COUNTA(病棟!K328)&gt;=1,病棟!K328,"")</f>
        <v/>
      </c>
      <c r="R330" s="477">
        <f t="shared" si="105"/>
        <v>0</v>
      </c>
      <c r="S330" s="477">
        <f t="shared" si="106"/>
        <v>0</v>
      </c>
      <c r="T330" s="477">
        <f t="shared" si="107"/>
        <v>0</v>
      </c>
      <c r="U330" s="477">
        <f t="shared" si="108"/>
        <v>0</v>
      </c>
      <c r="V330" s="477">
        <f t="shared" si="109"/>
        <v>0</v>
      </c>
      <c r="W330" s="477">
        <f t="shared" si="110"/>
        <v>0</v>
      </c>
      <c r="X330" s="477">
        <f t="shared" si="111"/>
        <v>0</v>
      </c>
      <c r="Y330" s="477">
        <f t="shared" si="112"/>
        <v>0</v>
      </c>
      <c r="Z330" s="477">
        <f t="shared" si="113"/>
        <v>0</v>
      </c>
      <c r="AA330" s="477">
        <f t="shared" si="114"/>
        <v>0</v>
      </c>
      <c r="AB330" s="477">
        <f t="shared" si="115"/>
        <v>0</v>
      </c>
      <c r="AC330" s="477">
        <f t="shared" si="116"/>
        <v>0</v>
      </c>
      <c r="AD330" s="477">
        <f t="shared" si="117"/>
        <v>0</v>
      </c>
      <c r="AE330" s="477">
        <f t="shared" si="118"/>
        <v>0</v>
      </c>
      <c r="AF330" s="480">
        <f t="shared" si="119"/>
        <v>0</v>
      </c>
      <c r="AH330" s="469" t="str">
        <f t="shared" si="101"/>
        <v/>
      </c>
      <c r="AI330" s="469" t="str">
        <f t="shared" si="100"/>
        <v>助産師常勤</v>
      </c>
      <c r="AJ330" s="469">
        <f t="shared" si="102"/>
        <v>1</v>
      </c>
      <c r="AK330" s="469" t="str">
        <f t="shared" si="103"/>
        <v>助産師</v>
      </c>
      <c r="AL330" s="469" t="str">
        <f t="shared" si="104"/>
        <v>常勤</v>
      </c>
    </row>
    <row r="331" spans="1:38" ht="13.5" customHeight="1">
      <c r="A331" s="423" t="str">
        <f>IF(COUNTA(病棟!A329)&gt;=1,病棟!A329,"")</f>
        <v/>
      </c>
      <c r="B331" s="486" t="str">
        <f>IF(COUNTA(病棟!B329)&gt;=1,病棟!B329,"")</f>
        <v/>
      </c>
      <c r="C331" s="425" t="str">
        <f>IF(COUNTA(病棟!C329)&gt;=1,病棟!C329,"")</f>
        <v/>
      </c>
      <c r="D331" s="422" t="str">
        <f>IF(COUNTA(病棟!D329)&gt;=1,病棟!D329,"")</f>
        <v/>
      </c>
      <c r="E331" s="422" t="str">
        <f>IF(COUNTA(病棟!E329)&gt;=1,病棟!E329,"")</f>
        <v/>
      </c>
      <c r="F331" s="422" t="str">
        <f>IF(COUNTA(病棟!F329)&gt;=1,病棟!F329,"")</f>
        <v/>
      </c>
      <c r="G331" s="497" t="str">
        <f>IF(COUNTA(病棟!G329)&gt;=1,病棟!G329,"")</f>
        <v/>
      </c>
      <c r="H331" s="425" t="str">
        <f>IF(COUNTA(病棟!H329)&gt;=1,病棟!H329,"")</f>
        <v/>
      </c>
      <c r="I331" s="426" t="str">
        <f>IF(COUNTA(病棟!I329)&gt;=1,病棟!I329,"")</f>
        <v/>
      </c>
      <c r="J331" s="485" t="str">
        <f>IF(COUNTA(病棟!J329)&gt;=1,病棟!J329,"")</f>
        <v/>
      </c>
      <c r="K331" s="423" t="str">
        <f>IF(COUNTA(病棟!L329)&gt;=1,病棟!L329,"")</f>
        <v/>
      </c>
      <c r="L331" s="430" t="str">
        <f>IF(K331&lt;基本!$D$9,"非常勤","常勤")</f>
        <v>常勤</v>
      </c>
      <c r="M331" s="433">
        <f>IF(L331="非常勤",K331/基本!$D$9,1)</f>
        <v>1</v>
      </c>
      <c r="N331" s="204" t="e">
        <f>IF(DAYS360(P331,メイン!$N$3)&lt;500,"新"," ")</f>
        <v>#VALUE!</v>
      </c>
      <c r="O331" s="293"/>
      <c r="P331" s="483" t="str">
        <f>IF(COUNTA(病棟!K329)&gt;=1,病棟!K329,"")</f>
        <v/>
      </c>
      <c r="R331" s="477">
        <f t="shared" si="105"/>
        <v>0</v>
      </c>
      <c r="S331" s="477">
        <f t="shared" si="106"/>
        <v>0</v>
      </c>
      <c r="T331" s="477">
        <f t="shared" si="107"/>
        <v>0</v>
      </c>
      <c r="U331" s="477">
        <f t="shared" si="108"/>
        <v>0</v>
      </c>
      <c r="V331" s="477">
        <f t="shared" si="109"/>
        <v>0</v>
      </c>
      <c r="W331" s="477">
        <f t="shared" si="110"/>
        <v>0</v>
      </c>
      <c r="X331" s="477">
        <f t="shared" si="111"/>
        <v>0</v>
      </c>
      <c r="Y331" s="477">
        <f t="shared" si="112"/>
        <v>0</v>
      </c>
      <c r="Z331" s="477">
        <f t="shared" si="113"/>
        <v>0</v>
      </c>
      <c r="AA331" s="477">
        <f t="shared" si="114"/>
        <v>0</v>
      </c>
      <c r="AB331" s="477">
        <f t="shared" si="115"/>
        <v>0</v>
      </c>
      <c r="AC331" s="477">
        <f t="shared" si="116"/>
        <v>0</v>
      </c>
      <c r="AD331" s="477">
        <f t="shared" si="117"/>
        <v>0</v>
      </c>
      <c r="AE331" s="477">
        <f t="shared" si="118"/>
        <v>0</v>
      </c>
      <c r="AF331" s="480">
        <f t="shared" si="119"/>
        <v>0</v>
      </c>
      <c r="AH331" s="469" t="str">
        <f t="shared" si="101"/>
        <v/>
      </c>
      <c r="AI331" s="469" t="str">
        <f t="shared" si="100"/>
        <v>助産師常勤</v>
      </c>
      <c r="AJ331" s="469">
        <f t="shared" si="102"/>
        <v>1</v>
      </c>
      <c r="AK331" s="469" t="str">
        <f t="shared" si="103"/>
        <v>助産師</v>
      </c>
      <c r="AL331" s="469" t="str">
        <f t="shared" si="104"/>
        <v>常勤</v>
      </c>
    </row>
    <row r="332" spans="1:38" ht="13.5" customHeight="1">
      <c r="A332" s="423" t="str">
        <f>IF(COUNTA(病棟!A330)&gt;=1,病棟!A330,"")</f>
        <v/>
      </c>
      <c r="B332" s="486" t="str">
        <f>IF(COUNTA(病棟!B330)&gt;=1,病棟!B330,"")</f>
        <v/>
      </c>
      <c r="C332" s="425" t="str">
        <f>IF(COUNTA(病棟!C330)&gt;=1,病棟!C330,"")</f>
        <v/>
      </c>
      <c r="D332" s="422" t="str">
        <f>IF(COUNTA(病棟!D330)&gt;=1,病棟!D330,"")</f>
        <v/>
      </c>
      <c r="E332" s="422" t="str">
        <f>IF(COUNTA(病棟!E330)&gt;=1,病棟!E330,"")</f>
        <v/>
      </c>
      <c r="F332" s="422" t="str">
        <f>IF(COUNTA(病棟!F330)&gt;=1,病棟!F330,"")</f>
        <v/>
      </c>
      <c r="G332" s="497" t="str">
        <f>IF(COUNTA(病棟!G330)&gt;=1,病棟!G330,"")</f>
        <v/>
      </c>
      <c r="H332" s="425" t="str">
        <f>IF(COUNTA(病棟!H330)&gt;=1,病棟!H330,"")</f>
        <v/>
      </c>
      <c r="I332" s="426" t="str">
        <f>IF(COUNTA(病棟!I330)&gt;=1,病棟!I330,"")</f>
        <v/>
      </c>
      <c r="J332" s="485" t="str">
        <f>IF(COUNTA(病棟!J330)&gt;=1,病棟!J330,"")</f>
        <v/>
      </c>
      <c r="K332" s="423" t="str">
        <f>IF(COUNTA(病棟!L330)&gt;=1,病棟!L330,"")</f>
        <v/>
      </c>
      <c r="L332" s="430" t="str">
        <f>IF(K332&lt;基本!$D$9,"非常勤","常勤")</f>
        <v>常勤</v>
      </c>
      <c r="M332" s="433">
        <f>IF(L332="非常勤",K332/基本!$D$9,1)</f>
        <v>1</v>
      </c>
      <c r="N332" s="204" t="e">
        <f>IF(DAYS360(P332,メイン!$N$3)&lt;500,"新"," ")</f>
        <v>#VALUE!</v>
      </c>
      <c r="O332" s="293"/>
      <c r="P332" s="483" t="str">
        <f>IF(COUNTA(病棟!K330)&gt;=1,病棟!K330,"")</f>
        <v/>
      </c>
      <c r="R332" s="477">
        <f t="shared" si="105"/>
        <v>0</v>
      </c>
      <c r="S332" s="477">
        <f t="shared" si="106"/>
        <v>0</v>
      </c>
      <c r="T332" s="477">
        <f t="shared" si="107"/>
        <v>0</v>
      </c>
      <c r="U332" s="477">
        <f t="shared" si="108"/>
        <v>0</v>
      </c>
      <c r="V332" s="477">
        <f t="shared" si="109"/>
        <v>0</v>
      </c>
      <c r="W332" s="477">
        <f t="shared" si="110"/>
        <v>0</v>
      </c>
      <c r="X332" s="477">
        <f t="shared" si="111"/>
        <v>0</v>
      </c>
      <c r="Y332" s="477">
        <f t="shared" si="112"/>
        <v>0</v>
      </c>
      <c r="Z332" s="477">
        <f t="shared" si="113"/>
        <v>0</v>
      </c>
      <c r="AA332" s="477">
        <f t="shared" si="114"/>
        <v>0</v>
      </c>
      <c r="AB332" s="477">
        <f t="shared" si="115"/>
        <v>0</v>
      </c>
      <c r="AC332" s="477">
        <f t="shared" si="116"/>
        <v>0</v>
      </c>
      <c r="AD332" s="477">
        <f t="shared" si="117"/>
        <v>0</v>
      </c>
      <c r="AE332" s="477">
        <f t="shared" si="118"/>
        <v>0</v>
      </c>
      <c r="AF332" s="480">
        <f t="shared" si="119"/>
        <v>0</v>
      </c>
      <c r="AH332" s="469" t="str">
        <f t="shared" si="101"/>
        <v/>
      </c>
      <c r="AI332" s="469" t="str">
        <f t="shared" si="100"/>
        <v>助産師常勤</v>
      </c>
      <c r="AJ332" s="469">
        <f t="shared" si="102"/>
        <v>1</v>
      </c>
      <c r="AK332" s="469" t="str">
        <f t="shared" si="103"/>
        <v>助産師</v>
      </c>
      <c r="AL332" s="469" t="str">
        <f t="shared" si="104"/>
        <v>常勤</v>
      </c>
    </row>
    <row r="333" spans="1:38" ht="13.5" customHeight="1">
      <c r="A333" s="423" t="str">
        <f>IF(COUNTA(病棟!A331)&gt;=1,病棟!A331,"")</f>
        <v/>
      </c>
      <c r="B333" s="486" t="str">
        <f>IF(COUNTA(病棟!B331)&gt;=1,病棟!B331,"")</f>
        <v/>
      </c>
      <c r="C333" s="425" t="str">
        <f>IF(COUNTA(病棟!C331)&gt;=1,病棟!C331,"")</f>
        <v/>
      </c>
      <c r="D333" s="422" t="str">
        <f>IF(COUNTA(病棟!D331)&gt;=1,病棟!D331,"")</f>
        <v/>
      </c>
      <c r="E333" s="422" t="str">
        <f>IF(COUNTA(病棟!E331)&gt;=1,病棟!E331,"")</f>
        <v/>
      </c>
      <c r="F333" s="422" t="str">
        <f>IF(COUNTA(病棟!F331)&gt;=1,病棟!F331,"")</f>
        <v/>
      </c>
      <c r="G333" s="497" t="str">
        <f>IF(COUNTA(病棟!G331)&gt;=1,病棟!G331,"")</f>
        <v/>
      </c>
      <c r="H333" s="425" t="str">
        <f>IF(COUNTA(病棟!H331)&gt;=1,病棟!H331,"")</f>
        <v/>
      </c>
      <c r="I333" s="426" t="str">
        <f>IF(COUNTA(病棟!I331)&gt;=1,病棟!I331,"")</f>
        <v/>
      </c>
      <c r="J333" s="485" t="str">
        <f>IF(COUNTA(病棟!J331)&gt;=1,病棟!J331,"")</f>
        <v/>
      </c>
      <c r="K333" s="423" t="str">
        <f>IF(COUNTA(病棟!L331)&gt;=1,病棟!L331,"")</f>
        <v/>
      </c>
      <c r="L333" s="430" t="str">
        <f>IF(K333&lt;基本!$D$9,"非常勤","常勤")</f>
        <v>常勤</v>
      </c>
      <c r="M333" s="433">
        <f>IF(L333="非常勤",K333/基本!$D$9,1)</f>
        <v>1</v>
      </c>
      <c r="N333" s="204" t="e">
        <f>IF(DAYS360(P333,メイン!$N$3)&lt;500,"新"," ")</f>
        <v>#VALUE!</v>
      </c>
      <c r="O333" s="293"/>
      <c r="P333" s="483" t="str">
        <f>IF(COUNTA(病棟!K331)&gt;=1,病棟!K331,"")</f>
        <v/>
      </c>
      <c r="R333" s="477">
        <f t="shared" si="105"/>
        <v>0</v>
      </c>
      <c r="S333" s="477">
        <f t="shared" si="106"/>
        <v>0</v>
      </c>
      <c r="T333" s="477">
        <f t="shared" si="107"/>
        <v>0</v>
      </c>
      <c r="U333" s="477">
        <f t="shared" si="108"/>
        <v>0</v>
      </c>
      <c r="V333" s="477">
        <f t="shared" si="109"/>
        <v>0</v>
      </c>
      <c r="W333" s="477">
        <f t="shared" si="110"/>
        <v>0</v>
      </c>
      <c r="X333" s="477">
        <f t="shared" si="111"/>
        <v>0</v>
      </c>
      <c r="Y333" s="477">
        <f t="shared" si="112"/>
        <v>0</v>
      </c>
      <c r="Z333" s="477">
        <f t="shared" si="113"/>
        <v>0</v>
      </c>
      <c r="AA333" s="477">
        <f t="shared" si="114"/>
        <v>0</v>
      </c>
      <c r="AB333" s="477">
        <f t="shared" si="115"/>
        <v>0</v>
      </c>
      <c r="AC333" s="477">
        <f t="shared" si="116"/>
        <v>0</v>
      </c>
      <c r="AD333" s="477">
        <f t="shared" si="117"/>
        <v>0</v>
      </c>
      <c r="AE333" s="477">
        <f t="shared" si="118"/>
        <v>0</v>
      </c>
      <c r="AF333" s="480">
        <f t="shared" si="119"/>
        <v>0</v>
      </c>
      <c r="AH333" s="469" t="str">
        <f t="shared" si="101"/>
        <v/>
      </c>
      <c r="AI333" s="469" t="str">
        <f t="shared" si="100"/>
        <v>助産師常勤</v>
      </c>
      <c r="AJ333" s="469">
        <f t="shared" si="102"/>
        <v>1</v>
      </c>
      <c r="AK333" s="469" t="str">
        <f t="shared" si="103"/>
        <v>助産師</v>
      </c>
      <c r="AL333" s="469" t="str">
        <f t="shared" si="104"/>
        <v>常勤</v>
      </c>
    </row>
    <row r="334" spans="1:38" ht="13.5" customHeight="1">
      <c r="A334" s="423" t="str">
        <f>IF(COUNTA(病棟!A332)&gt;=1,病棟!A332,"")</f>
        <v/>
      </c>
      <c r="B334" s="486" t="str">
        <f>IF(COUNTA(病棟!B332)&gt;=1,病棟!B332,"")</f>
        <v/>
      </c>
      <c r="C334" s="425" t="str">
        <f>IF(COUNTA(病棟!C332)&gt;=1,病棟!C332,"")</f>
        <v/>
      </c>
      <c r="D334" s="422" t="str">
        <f>IF(COUNTA(病棟!D332)&gt;=1,病棟!D332,"")</f>
        <v/>
      </c>
      <c r="E334" s="422" t="str">
        <f>IF(COUNTA(病棟!E332)&gt;=1,病棟!E332,"")</f>
        <v/>
      </c>
      <c r="F334" s="422" t="str">
        <f>IF(COUNTA(病棟!F332)&gt;=1,病棟!F332,"")</f>
        <v/>
      </c>
      <c r="G334" s="497" t="str">
        <f>IF(COUNTA(病棟!G332)&gt;=1,病棟!G332,"")</f>
        <v/>
      </c>
      <c r="H334" s="425" t="str">
        <f>IF(COUNTA(病棟!H332)&gt;=1,病棟!H332,"")</f>
        <v/>
      </c>
      <c r="I334" s="426" t="str">
        <f>IF(COUNTA(病棟!I332)&gt;=1,病棟!I332,"")</f>
        <v/>
      </c>
      <c r="J334" s="485" t="str">
        <f>IF(COUNTA(病棟!J332)&gt;=1,病棟!J332,"")</f>
        <v/>
      </c>
      <c r="K334" s="423" t="str">
        <f>IF(COUNTA(病棟!L332)&gt;=1,病棟!L332,"")</f>
        <v/>
      </c>
      <c r="L334" s="430" t="str">
        <f>IF(K334&lt;基本!$D$9,"非常勤","常勤")</f>
        <v>常勤</v>
      </c>
      <c r="M334" s="433">
        <f>IF(L334="非常勤",K334/基本!$D$9,1)</f>
        <v>1</v>
      </c>
      <c r="N334" s="204" t="e">
        <f>IF(DAYS360(P334,メイン!$N$3)&lt;500,"新"," ")</f>
        <v>#VALUE!</v>
      </c>
      <c r="O334" s="293"/>
      <c r="P334" s="483" t="str">
        <f>IF(COUNTA(病棟!K332)&gt;=1,病棟!K332,"")</f>
        <v/>
      </c>
      <c r="R334" s="477">
        <f t="shared" si="105"/>
        <v>0</v>
      </c>
      <c r="S334" s="477">
        <f t="shared" si="106"/>
        <v>0</v>
      </c>
      <c r="T334" s="477">
        <f t="shared" si="107"/>
        <v>0</v>
      </c>
      <c r="U334" s="477">
        <f t="shared" si="108"/>
        <v>0</v>
      </c>
      <c r="V334" s="477">
        <f t="shared" si="109"/>
        <v>0</v>
      </c>
      <c r="W334" s="477">
        <f t="shared" si="110"/>
        <v>0</v>
      </c>
      <c r="X334" s="477">
        <f t="shared" si="111"/>
        <v>0</v>
      </c>
      <c r="Y334" s="477">
        <f t="shared" si="112"/>
        <v>0</v>
      </c>
      <c r="Z334" s="477">
        <f t="shared" si="113"/>
        <v>0</v>
      </c>
      <c r="AA334" s="477">
        <f t="shared" si="114"/>
        <v>0</v>
      </c>
      <c r="AB334" s="477">
        <f t="shared" si="115"/>
        <v>0</v>
      </c>
      <c r="AC334" s="477">
        <f t="shared" si="116"/>
        <v>0</v>
      </c>
      <c r="AD334" s="477">
        <f t="shared" si="117"/>
        <v>0</v>
      </c>
      <c r="AE334" s="477">
        <f t="shared" si="118"/>
        <v>0</v>
      </c>
      <c r="AF334" s="480">
        <f t="shared" si="119"/>
        <v>0</v>
      </c>
      <c r="AH334" s="469" t="str">
        <f t="shared" si="101"/>
        <v/>
      </c>
      <c r="AI334" s="469" t="str">
        <f t="shared" si="100"/>
        <v>助産師常勤</v>
      </c>
      <c r="AJ334" s="469">
        <f t="shared" si="102"/>
        <v>1</v>
      </c>
      <c r="AK334" s="469" t="str">
        <f t="shared" si="103"/>
        <v>助産師</v>
      </c>
      <c r="AL334" s="469" t="str">
        <f t="shared" si="104"/>
        <v>常勤</v>
      </c>
    </row>
    <row r="335" spans="1:38" ht="13.5" customHeight="1">
      <c r="A335" s="423" t="str">
        <f>IF(COUNTA(病棟!A333)&gt;=1,病棟!A333,"")</f>
        <v/>
      </c>
      <c r="B335" s="486" t="str">
        <f>IF(COUNTA(病棟!B333)&gt;=1,病棟!B333,"")</f>
        <v/>
      </c>
      <c r="C335" s="425" t="str">
        <f>IF(COUNTA(病棟!C333)&gt;=1,病棟!C333,"")</f>
        <v/>
      </c>
      <c r="D335" s="422" t="str">
        <f>IF(COUNTA(病棟!D333)&gt;=1,病棟!D333,"")</f>
        <v/>
      </c>
      <c r="E335" s="422" t="str">
        <f>IF(COUNTA(病棟!E333)&gt;=1,病棟!E333,"")</f>
        <v/>
      </c>
      <c r="F335" s="422" t="str">
        <f>IF(COUNTA(病棟!F333)&gt;=1,病棟!F333,"")</f>
        <v/>
      </c>
      <c r="G335" s="497" t="str">
        <f>IF(COUNTA(病棟!G333)&gt;=1,病棟!G333,"")</f>
        <v/>
      </c>
      <c r="H335" s="425" t="str">
        <f>IF(COUNTA(病棟!H333)&gt;=1,病棟!H333,"")</f>
        <v/>
      </c>
      <c r="I335" s="426" t="str">
        <f>IF(COUNTA(病棟!I333)&gt;=1,病棟!I333,"")</f>
        <v/>
      </c>
      <c r="J335" s="485" t="str">
        <f>IF(COUNTA(病棟!J333)&gt;=1,病棟!J333,"")</f>
        <v/>
      </c>
      <c r="K335" s="423" t="str">
        <f>IF(COUNTA(病棟!L333)&gt;=1,病棟!L333,"")</f>
        <v/>
      </c>
      <c r="L335" s="430" t="str">
        <f>IF(K335&lt;基本!$D$9,"非常勤","常勤")</f>
        <v>常勤</v>
      </c>
      <c r="M335" s="433">
        <f>IF(L335="非常勤",K335/基本!$D$9,1)</f>
        <v>1</v>
      </c>
      <c r="N335" s="204" t="e">
        <f>IF(DAYS360(P335,メイン!$N$3)&lt;500,"新"," ")</f>
        <v>#VALUE!</v>
      </c>
      <c r="O335" s="293"/>
      <c r="P335" s="483" t="str">
        <f>IF(COUNTA(病棟!K333)&gt;=1,病棟!K333,"")</f>
        <v/>
      </c>
      <c r="R335" s="477">
        <f t="shared" si="105"/>
        <v>0</v>
      </c>
      <c r="S335" s="477">
        <f t="shared" si="106"/>
        <v>0</v>
      </c>
      <c r="T335" s="477">
        <f t="shared" si="107"/>
        <v>0</v>
      </c>
      <c r="U335" s="477">
        <f t="shared" si="108"/>
        <v>0</v>
      </c>
      <c r="V335" s="477">
        <f t="shared" si="109"/>
        <v>0</v>
      </c>
      <c r="W335" s="477">
        <f t="shared" si="110"/>
        <v>0</v>
      </c>
      <c r="X335" s="477">
        <f t="shared" si="111"/>
        <v>0</v>
      </c>
      <c r="Y335" s="477">
        <f t="shared" si="112"/>
        <v>0</v>
      </c>
      <c r="Z335" s="477">
        <f t="shared" si="113"/>
        <v>0</v>
      </c>
      <c r="AA335" s="477">
        <f t="shared" si="114"/>
        <v>0</v>
      </c>
      <c r="AB335" s="477">
        <f t="shared" si="115"/>
        <v>0</v>
      </c>
      <c r="AC335" s="477">
        <f t="shared" si="116"/>
        <v>0</v>
      </c>
      <c r="AD335" s="477">
        <f t="shared" si="117"/>
        <v>0</v>
      </c>
      <c r="AE335" s="477">
        <f t="shared" si="118"/>
        <v>0</v>
      </c>
      <c r="AF335" s="480">
        <f t="shared" si="119"/>
        <v>0</v>
      </c>
      <c r="AH335" s="469" t="str">
        <f t="shared" si="101"/>
        <v/>
      </c>
      <c r="AI335" s="469" t="str">
        <f t="shared" si="100"/>
        <v>助産師常勤</v>
      </c>
      <c r="AJ335" s="469">
        <f t="shared" si="102"/>
        <v>1</v>
      </c>
      <c r="AK335" s="469" t="str">
        <f t="shared" si="103"/>
        <v>助産師</v>
      </c>
      <c r="AL335" s="469" t="str">
        <f t="shared" si="104"/>
        <v>常勤</v>
      </c>
    </row>
    <row r="336" spans="1:38" ht="13.5" customHeight="1">
      <c r="A336" s="423" t="str">
        <f>IF(COUNTA(病棟!A334)&gt;=1,病棟!A334,"")</f>
        <v/>
      </c>
      <c r="B336" s="486" t="str">
        <f>IF(COUNTA(病棟!B334)&gt;=1,病棟!B334,"")</f>
        <v/>
      </c>
      <c r="C336" s="425" t="str">
        <f>IF(COUNTA(病棟!C334)&gt;=1,病棟!C334,"")</f>
        <v/>
      </c>
      <c r="D336" s="422" t="str">
        <f>IF(COUNTA(病棟!D334)&gt;=1,病棟!D334,"")</f>
        <v/>
      </c>
      <c r="E336" s="422" t="str">
        <f>IF(COUNTA(病棟!E334)&gt;=1,病棟!E334,"")</f>
        <v/>
      </c>
      <c r="F336" s="422" t="str">
        <f>IF(COUNTA(病棟!F334)&gt;=1,病棟!F334,"")</f>
        <v/>
      </c>
      <c r="G336" s="497" t="str">
        <f>IF(COUNTA(病棟!G334)&gt;=1,病棟!G334,"")</f>
        <v/>
      </c>
      <c r="H336" s="425" t="str">
        <f>IF(COUNTA(病棟!H334)&gt;=1,病棟!H334,"")</f>
        <v/>
      </c>
      <c r="I336" s="426" t="str">
        <f>IF(COUNTA(病棟!I334)&gt;=1,病棟!I334,"")</f>
        <v/>
      </c>
      <c r="J336" s="485" t="str">
        <f>IF(COUNTA(病棟!J334)&gt;=1,病棟!J334,"")</f>
        <v/>
      </c>
      <c r="K336" s="423" t="str">
        <f>IF(COUNTA(病棟!L334)&gt;=1,病棟!L334,"")</f>
        <v/>
      </c>
      <c r="L336" s="430" t="str">
        <f>IF(K336&lt;基本!$D$9,"非常勤","常勤")</f>
        <v>常勤</v>
      </c>
      <c r="M336" s="433">
        <f>IF(L336="非常勤",K336/基本!$D$9,1)</f>
        <v>1</v>
      </c>
      <c r="N336" s="204" t="e">
        <f>IF(DAYS360(P336,メイン!$N$3)&lt;500,"新"," ")</f>
        <v>#VALUE!</v>
      </c>
      <c r="O336" s="293"/>
      <c r="P336" s="483" t="str">
        <f>IF(COUNTA(病棟!K334)&gt;=1,病棟!K334,"")</f>
        <v/>
      </c>
      <c r="R336" s="477">
        <f t="shared" si="105"/>
        <v>0</v>
      </c>
      <c r="S336" s="477">
        <f t="shared" si="106"/>
        <v>0</v>
      </c>
      <c r="T336" s="477">
        <f t="shared" si="107"/>
        <v>0</v>
      </c>
      <c r="U336" s="477">
        <f t="shared" si="108"/>
        <v>0</v>
      </c>
      <c r="V336" s="477">
        <f t="shared" si="109"/>
        <v>0</v>
      </c>
      <c r="W336" s="477">
        <f t="shared" si="110"/>
        <v>0</v>
      </c>
      <c r="X336" s="477">
        <f t="shared" si="111"/>
        <v>0</v>
      </c>
      <c r="Y336" s="477">
        <f t="shared" si="112"/>
        <v>0</v>
      </c>
      <c r="Z336" s="477">
        <f t="shared" si="113"/>
        <v>0</v>
      </c>
      <c r="AA336" s="477">
        <f t="shared" si="114"/>
        <v>0</v>
      </c>
      <c r="AB336" s="477">
        <f t="shared" si="115"/>
        <v>0</v>
      </c>
      <c r="AC336" s="477">
        <f t="shared" si="116"/>
        <v>0</v>
      </c>
      <c r="AD336" s="477">
        <f t="shared" si="117"/>
        <v>0</v>
      </c>
      <c r="AE336" s="477">
        <f t="shared" si="118"/>
        <v>0</v>
      </c>
      <c r="AF336" s="480">
        <f t="shared" si="119"/>
        <v>0</v>
      </c>
      <c r="AH336" s="469" t="str">
        <f t="shared" si="101"/>
        <v/>
      </c>
      <c r="AI336" s="469" t="str">
        <f t="shared" si="100"/>
        <v>助産師常勤</v>
      </c>
      <c r="AJ336" s="469">
        <f t="shared" si="102"/>
        <v>1</v>
      </c>
      <c r="AK336" s="469" t="str">
        <f t="shared" si="103"/>
        <v>助産師</v>
      </c>
      <c r="AL336" s="469" t="str">
        <f t="shared" si="104"/>
        <v>常勤</v>
      </c>
    </row>
    <row r="337" spans="1:38" ht="13.5" customHeight="1">
      <c r="A337" s="423" t="str">
        <f>IF(COUNTA(病棟!A335)&gt;=1,病棟!A335,"")</f>
        <v/>
      </c>
      <c r="B337" s="486" t="str">
        <f>IF(COUNTA(病棟!B335)&gt;=1,病棟!B335,"")</f>
        <v/>
      </c>
      <c r="C337" s="425" t="str">
        <f>IF(COUNTA(病棟!C335)&gt;=1,病棟!C335,"")</f>
        <v/>
      </c>
      <c r="D337" s="422" t="str">
        <f>IF(COUNTA(病棟!D335)&gt;=1,病棟!D335,"")</f>
        <v/>
      </c>
      <c r="E337" s="422" t="str">
        <f>IF(COUNTA(病棟!E335)&gt;=1,病棟!E335,"")</f>
        <v/>
      </c>
      <c r="F337" s="422" t="str">
        <f>IF(COUNTA(病棟!F335)&gt;=1,病棟!F335,"")</f>
        <v/>
      </c>
      <c r="G337" s="497" t="str">
        <f>IF(COUNTA(病棟!G335)&gt;=1,病棟!G335,"")</f>
        <v/>
      </c>
      <c r="H337" s="425" t="str">
        <f>IF(COUNTA(病棟!H335)&gt;=1,病棟!H335,"")</f>
        <v/>
      </c>
      <c r="I337" s="426" t="str">
        <f>IF(COUNTA(病棟!I335)&gt;=1,病棟!I335,"")</f>
        <v/>
      </c>
      <c r="J337" s="485" t="str">
        <f>IF(COUNTA(病棟!J335)&gt;=1,病棟!J335,"")</f>
        <v/>
      </c>
      <c r="K337" s="423" t="str">
        <f>IF(COUNTA(病棟!L335)&gt;=1,病棟!L335,"")</f>
        <v/>
      </c>
      <c r="L337" s="430" t="str">
        <f>IF(K337&lt;基本!$D$9,"非常勤","常勤")</f>
        <v>常勤</v>
      </c>
      <c r="M337" s="433">
        <f>IF(L337="非常勤",K337/基本!$D$9,1)</f>
        <v>1</v>
      </c>
      <c r="N337" s="204" t="e">
        <f>IF(DAYS360(P337,メイン!$N$3)&lt;500,"新"," ")</f>
        <v>#VALUE!</v>
      </c>
      <c r="O337" s="293"/>
      <c r="P337" s="483" t="str">
        <f>IF(COUNTA(病棟!K335)&gt;=1,病棟!K335,"")</f>
        <v/>
      </c>
      <c r="R337" s="477">
        <f t="shared" si="105"/>
        <v>0</v>
      </c>
      <c r="S337" s="477">
        <f t="shared" si="106"/>
        <v>0</v>
      </c>
      <c r="T337" s="477">
        <f t="shared" si="107"/>
        <v>0</v>
      </c>
      <c r="U337" s="477">
        <f t="shared" si="108"/>
        <v>0</v>
      </c>
      <c r="V337" s="477">
        <f t="shared" si="109"/>
        <v>0</v>
      </c>
      <c r="W337" s="477">
        <f t="shared" si="110"/>
        <v>0</v>
      </c>
      <c r="X337" s="477">
        <f t="shared" si="111"/>
        <v>0</v>
      </c>
      <c r="Y337" s="477">
        <f t="shared" si="112"/>
        <v>0</v>
      </c>
      <c r="Z337" s="477">
        <f t="shared" si="113"/>
        <v>0</v>
      </c>
      <c r="AA337" s="477">
        <f t="shared" si="114"/>
        <v>0</v>
      </c>
      <c r="AB337" s="477">
        <f t="shared" si="115"/>
        <v>0</v>
      </c>
      <c r="AC337" s="477">
        <f t="shared" si="116"/>
        <v>0</v>
      </c>
      <c r="AD337" s="477">
        <f t="shared" si="117"/>
        <v>0</v>
      </c>
      <c r="AE337" s="477">
        <f t="shared" si="118"/>
        <v>0</v>
      </c>
      <c r="AF337" s="480">
        <f t="shared" si="119"/>
        <v>0</v>
      </c>
      <c r="AH337" s="469" t="str">
        <f t="shared" si="101"/>
        <v/>
      </c>
      <c r="AI337" s="469" t="str">
        <f t="shared" si="100"/>
        <v>助産師常勤</v>
      </c>
      <c r="AJ337" s="469">
        <f t="shared" si="102"/>
        <v>1</v>
      </c>
      <c r="AK337" s="469" t="str">
        <f t="shared" si="103"/>
        <v>助産師</v>
      </c>
      <c r="AL337" s="469" t="str">
        <f t="shared" si="104"/>
        <v>常勤</v>
      </c>
    </row>
    <row r="338" spans="1:38" ht="13.5" customHeight="1">
      <c r="A338" s="423" t="str">
        <f>IF(COUNTA(病棟!A336)&gt;=1,病棟!A336,"")</f>
        <v/>
      </c>
      <c r="B338" s="486" t="str">
        <f>IF(COUNTA(病棟!B336)&gt;=1,病棟!B336,"")</f>
        <v/>
      </c>
      <c r="C338" s="425" t="str">
        <f>IF(COUNTA(病棟!C336)&gt;=1,病棟!C336,"")</f>
        <v/>
      </c>
      <c r="D338" s="422" t="str">
        <f>IF(COUNTA(病棟!D336)&gt;=1,病棟!D336,"")</f>
        <v/>
      </c>
      <c r="E338" s="422" t="str">
        <f>IF(COUNTA(病棟!E336)&gt;=1,病棟!E336,"")</f>
        <v/>
      </c>
      <c r="F338" s="422" t="str">
        <f>IF(COUNTA(病棟!F336)&gt;=1,病棟!F336,"")</f>
        <v/>
      </c>
      <c r="G338" s="497" t="str">
        <f>IF(COUNTA(病棟!G336)&gt;=1,病棟!G336,"")</f>
        <v/>
      </c>
      <c r="H338" s="425" t="str">
        <f>IF(COUNTA(病棟!H336)&gt;=1,病棟!H336,"")</f>
        <v/>
      </c>
      <c r="I338" s="426" t="str">
        <f>IF(COUNTA(病棟!I336)&gt;=1,病棟!I336,"")</f>
        <v/>
      </c>
      <c r="J338" s="485" t="str">
        <f>IF(COUNTA(病棟!J336)&gt;=1,病棟!J336,"")</f>
        <v/>
      </c>
      <c r="K338" s="423" t="str">
        <f>IF(COUNTA(病棟!L336)&gt;=1,病棟!L336,"")</f>
        <v/>
      </c>
      <c r="L338" s="430" t="str">
        <f>IF(K338&lt;基本!$D$9,"非常勤","常勤")</f>
        <v>常勤</v>
      </c>
      <c r="M338" s="433">
        <f>IF(L338="非常勤",K338/基本!$D$9,1)</f>
        <v>1</v>
      </c>
      <c r="N338" s="204" t="e">
        <f>IF(DAYS360(P338,メイン!$N$3)&lt;500,"新"," ")</f>
        <v>#VALUE!</v>
      </c>
      <c r="O338" s="293"/>
      <c r="P338" s="483" t="str">
        <f>IF(COUNTA(病棟!K336)&gt;=1,病棟!K336,"")</f>
        <v/>
      </c>
      <c r="R338" s="477">
        <f t="shared" si="105"/>
        <v>0</v>
      </c>
      <c r="S338" s="477">
        <f t="shared" si="106"/>
        <v>0</v>
      </c>
      <c r="T338" s="477">
        <f t="shared" si="107"/>
        <v>0</v>
      </c>
      <c r="U338" s="477">
        <f t="shared" si="108"/>
        <v>0</v>
      </c>
      <c r="V338" s="477">
        <f t="shared" si="109"/>
        <v>0</v>
      </c>
      <c r="W338" s="477">
        <f t="shared" si="110"/>
        <v>0</v>
      </c>
      <c r="X338" s="477">
        <f t="shared" si="111"/>
        <v>0</v>
      </c>
      <c r="Y338" s="477">
        <f t="shared" si="112"/>
        <v>0</v>
      </c>
      <c r="Z338" s="477">
        <f t="shared" si="113"/>
        <v>0</v>
      </c>
      <c r="AA338" s="477">
        <f t="shared" si="114"/>
        <v>0</v>
      </c>
      <c r="AB338" s="477">
        <f t="shared" si="115"/>
        <v>0</v>
      </c>
      <c r="AC338" s="477">
        <f t="shared" si="116"/>
        <v>0</v>
      </c>
      <c r="AD338" s="477">
        <f t="shared" si="117"/>
        <v>0</v>
      </c>
      <c r="AE338" s="477">
        <f t="shared" si="118"/>
        <v>0</v>
      </c>
      <c r="AF338" s="480">
        <f t="shared" si="119"/>
        <v>0</v>
      </c>
      <c r="AH338" s="469" t="str">
        <f t="shared" si="101"/>
        <v/>
      </c>
      <c r="AI338" s="469" t="str">
        <f t="shared" si="100"/>
        <v>助産師常勤</v>
      </c>
      <c r="AJ338" s="469">
        <f t="shared" si="102"/>
        <v>1</v>
      </c>
      <c r="AK338" s="469" t="str">
        <f t="shared" si="103"/>
        <v>助産師</v>
      </c>
      <c r="AL338" s="469" t="str">
        <f t="shared" si="104"/>
        <v>常勤</v>
      </c>
    </row>
    <row r="339" spans="1:38" ht="13.5" customHeight="1">
      <c r="A339" s="423" t="str">
        <f>IF(COUNTA(病棟!A337)&gt;=1,病棟!A337,"")</f>
        <v/>
      </c>
      <c r="B339" s="486" t="str">
        <f>IF(COUNTA(病棟!B337)&gt;=1,病棟!B337,"")</f>
        <v/>
      </c>
      <c r="C339" s="425" t="str">
        <f>IF(COUNTA(病棟!C337)&gt;=1,病棟!C337,"")</f>
        <v/>
      </c>
      <c r="D339" s="422" t="str">
        <f>IF(COUNTA(病棟!D337)&gt;=1,病棟!D337,"")</f>
        <v/>
      </c>
      <c r="E339" s="422" t="str">
        <f>IF(COUNTA(病棟!E337)&gt;=1,病棟!E337,"")</f>
        <v/>
      </c>
      <c r="F339" s="422" t="str">
        <f>IF(COUNTA(病棟!F337)&gt;=1,病棟!F337,"")</f>
        <v/>
      </c>
      <c r="G339" s="497" t="str">
        <f>IF(COUNTA(病棟!G337)&gt;=1,病棟!G337,"")</f>
        <v/>
      </c>
      <c r="H339" s="425" t="str">
        <f>IF(COUNTA(病棟!H337)&gt;=1,病棟!H337,"")</f>
        <v/>
      </c>
      <c r="I339" s="426" t="str">
        <f>IF(COUNTA(病棟!I337)&gt;=1,病棟!I337,"")</f>
        <v/>
      </c>
      <c r="J339" s="485" t="str">
        <f>IF(COUNTA(病棟!J337)&gt;=1,病棟!J337,"")</f>
        <v/>
      </c>
      <c r="K339" s="423" t="str">
        <f>IF(COUNTA(病棟!L337)&gt;=1,病棟!L337,"")</f>
        <v/>
      </c>
      <c r="L339" s="430" t="str">
        <f>IF(K339&lt;基本!$D$9,"非常勤","常勤")</f>
        <v>常勤</v>
      </c>
      <c r="M339" s="433">
        <f>IF(L339="非常勤",K339/基本!$D$9,1)</f>
        <v>1</v>
      </c>
      <c r="N339" s="204" t="e">
        <f>IF(DAYS360(P339,メイン!$N$3)&lt;500,"新"," ")</f>
        <v>#VALUE!</v>
      </c>
      <c r="O339" s="293"/>
      <c r="P339" s="483" t="str">
        <f>IF(COUNTA(病棟!K337)&gt;=1,病棟!K337,"")</f>
        <v/>
      </c>
      <c r="R339" s="477">
        <f t="shared" si="105"/>
        <v>0</v>
      </c>
      <c r="S339" s="477">
        <f t="shared" si="106"/>
        <v>0</v>
      </c>
      <c r="T339" s="477">
        <f t="shared" si="107"/>
        <v>0</v>
      </c>
      <c r="U339" s="477">
        <f t="shared" si="108"/>
        <v>0</v>
      </c>
      <c r="V339" s="477">
        <f t="shared" si="109"/>
        <v>0</v>
      </c>
      <c r="W339" s="477">
        <f t="shared" si="110"/>
        <v>0</v>
      </c>
      <c r="X339" s="477">
        <f t="shared" si="111"/>
        <v>0</v>
      </c>
      <c r="Y339" s="477">
        <f t="shared" si="112"/>
        <v>0</v>
      </c>
      <c r="Z339" s="477">
        <f t="shared" si="113"/>
        <v>0</v>
      </c>
      <c r="AA339" s="477">
        <f t="shared" si="114"/>
        <v>0</v>
      </c>
      <c r="AB339" s="477">
        <f t="shared" si="115"/>
        <v>0</v>
      </c>
      <c r="AC339" s="477">
        <f t="shared" si="116"/>
        <v>0</v>
      </c>
      <c r="AD339" s="477">
        <f t="shared" si="117"/>
        <v>0</v>
      </c>
      <c r="AE339" s="477">
        <f t="shared" si="118"/>
        <v>0</v>
      </c>
      <c r="AF339" s="480">
        <f t="shared" si="119"/>
        <v>0</v>
      </c>
      <c r="AH339" s="469" t="str">
        <f t="shared" si="101"/>
        <v/>
      </c>
      <c r="AI339" s="469" t="str">
        <f t="shared" si="100"/>
        <v>助産師常勤</v>
      </c>
      <c r="AJ339" s="469">
        <f t="shared" si="102"/>
        <v>1</v>
      </c>
      <c r="AK339" s="469" t="str">
        <f t="shared" si="103"/>
        <v>助産師</v>
      </c>
      <c r="AL339" s="469" t="str">
        <f t="shared" si="104"/>
        <v>常勤</v>
      </c>
    </row>
    <row r="340" spans="1:38" ht="13.5" customHeight="1">
      <c r="A340" s="423" t="str">
        <f>IF(COUNTA(病棟!A338)&gt;=1,病棟!A338,"")</f>
        <v/>
      </c>
      <c r="B340" s="486" t="str">
        <f>IF(COUNTA(病棟!B338)&gt;=1,病棟!B338,"")</f>
        <v/>
      </c>
      <c r="C340" s="425" t="str">
        <f>IF(COUNTA(病棟!C338)&gt;=1,病棟!C338,"")</f>
        <v/>
      </c>
      <c r="D340" s="422" t="str">
        <f>IF(COUNTA(病棟!D338)&gt;=1,病棟!D338,"")</f>
        <v/>
      </c>
      <c r="E340" s="422" t="str">
        <f>IF(COUNTA(病棟!E338)&gt;=1,病棟!E338,"")</f>
        <v/>
      </c>
      <c r="F340" s="422" t="str">
        <f>IF(COUNTA(病棟!F338)&gt;=1,病棟!F338,"")</f>
        <v/>
      </c>
      <c r="G340" s="497" t="str">
        <f>IF(COUNTA(病棟!G338)&gt;=1,病棟!G338,"")</f>
        <v/>
      </c>
      <c r="H340" s="425" t="str">
        <f>IF(COUNTA(病棟!H338)&gt;=1,病棟!H338,"")</f>
        <v/>
      </c>
      <c r="I340" s="426" t="str">
        <f>IF(COUNTA(病棟!I338)&gt;=1,病棟!I338,"")</f>
        <v/>
      </c>
      <c r="J340" s="485" t="str">
        <f>IF(COUNTA(病棟!J338)&gt;=1,病棟!J338,"")</f>
        <v/>
      </c>
      <c r="K340" s="423" t="str">
        <f>IF(COUNTA(病棟!L338)&gt;=1,病棟!L338,"")</f>
        <v/>
      </c>
      <c r="L340" s="430" t="str">
        <f>IF(K340&lt;基本!$D$9,"非常勤","常勤")</f>
        <v>常勤</v>
      </c>
      <c r="M340" s="433">
        <f>IF(L340="非常勤",K340/基本!$D$9,1)</f>
        <v>1</v>
      </c>
      <c r="N340" s="204" t="e">
        <f>IF(DAYS360(P340,メイン!$N$3)&lt;500,"新"," ")</f>
        <v>#VALUE!</v>
      </c>
      <c r="O340" s="293"/>
      <c r="P340" s="483" t="str">
        <f>IF(COUNTA(病棟!K338)&gt;=1,病棟!K338,"")</f>
        <v/>
      </c>
      <c r="R340" s="477">
        <f t="shared" si="105"/>
        <v>0</v>
      </c>
      <c r="S340" s="477">
        <f t="shared" si="106"/>
        <v>0</v>
      </c>
      <c r="T340" s="477">
        <f t="shared" si="107"/>
        <v>0</v>
      </c>
      <c r="U340" s="477">
        <f t="shared" si="108"/>
        <v>0</v>
      </c>
      <c r="V340" s="477">
        <f t="shared" si="109"/>
        <v>0</v>
      </c>
      <c r="W340" s="477">
        <f t="shared" si="110"/>
        <v>0</v>
      </c>
      <c r="X340" s="477">
        <f t="shared" si="111"/>
        <v>0</v>
      </c>
      <c r="Y340" s="477">
        <f t="shared" si="112"/>
        <v>0</v>
      </c>
      <c r="Z340" s="477">
        <f t="shared" si="113"/>
        <v>0</v>
      </c>
      <c r="AA340" s="477">
        <f t="shared" si="114"/>
        <v>0</v>
      </c>
      <c r="AB340" s="477">
        <f t="shared" si="115"/>
        <v>0</v>
      </c>
      <c r="AC340" s="477">
        <f t="shared" si="116"/>
        <v>0</v>
      </c>
      <c r="AD340" s="477">
        <f t="shared" si="117"/>
        <v>0</v>
      </c>
      <c r="AE340" s="477">
        <f t="shared" si="118"/>
        <v>0</v>
      </c>
      <c r="AF340" s="480">
        <f t="shared" si="119"/>
        <v>0</v>
      </c>
      <c r="AH340" s="469" t="str">
        <f t="shared" si="101"/>
        <v/>
      </c>
      <c r="AI340" s="469" t="str">
        <f t="shared" si="100"/>
        <v>助産師常勤</v>
      </c>
      <c r="AJ340" s="469">
        <f t="shared" si="102"/>
        <v>1</v>
      </c>
      <c r="AK340" s="469" t="str">
        <f t="shared" si="103"/>
        <v>助産師</v>
      </c>
      <c r="AL340" s="469" t="str">
        <f t="shared" si="104"/>
        <v>常勤</v>
      </c>
    </row>
    <row r="341" spans="1:38" ht="13.5" customHeight="1">
      <c r="A341" s="423" t="str">
        <f>IF(COUNTA(病棟!A339)&gt;=1,病棟!A339,"")</f>
        <v/>
      </c>
      <c r="B341" s="486" t="str">
        <f>IF(COUNTA(病棟!B339)&gt;=1,病棟!B339,"")</f>
        <v/>
      </c>
      <c r="C341" s="425" t="str">
        <f>IF(COUNTA(病棟!C339)&gt;=1,病棟!C339,"")</f>
        <v/>
      </c>
      <c r="D341" s="422" t="str">
        <f>IF(COUNTA(病棟!D339)&gt;=1,病棟!D339,"")</f>
        <v/>
      </c>
      <c r="E341" s="422" t="str">
        <f>IF(COUNTA(病棟!E339)&gt;=1,病棟!E339,"")</f>
        <v/>
      </c>
      <c r="F341" s="422" t="str">
        <f>IF(COUNTA(病棟!F339)&gt;=1,病棟!F339,"")</f>
        <v/>
      </c>
      <c r="G341" s="497" t="str">
        <f>IF(COUNTA(病棟!G339)&gt;=1,病棟!G339,"")</f>
        <v/>
      </c>
      <c r="H341" s="425" t="str">
        <f>IF(COUNTA(病棟!H339)&gt;=1,病棟!H339,"")</f>
        <v/>
      </c>
      <c r="I341" s="426" t="str">
        <f>IF(COUNTA(病棟!I339)&gt;=1,病棟!I339,"")</f>
        <v/>
      </c>
      <c r="J341" s="485" t="str">
        <f>IF(COUNTA(病棟!J339)&gt;=1,病棟!J339,"")</f>
        <v/>
      </c>
      <c r="K341" s="423" t="str">
        <f>IF(COUNTA(病棟!L339)&gt;=1,病棟!L339,"")</f>
        <v/>
      </c>
      <c r="L341" s="430" t="str">
        <f>IF(K341&lt;基本!$D$9,"非常勤","常勤")</f>
        <v>常勤</v>
      </c>
      <c r="M341" s="433">
        <f>IF(L341="非常勤",K341/基本!$D$9,1)</f>
        <v>1</v>
      </c>
      <c r="N341" s="204" t="e">
        <f>IF(DAYS360(P341,メイン!$N$3)&lt;500,"新"," ")</f>
        <v>#VALUE!</v>
      </c>
      <c r="O341" s="293"/>
      <c r="P341" s="483" t="str">
        <f>IF(COUNTA(病棟!K339)&gt;=1,病棟!K339,"")</f>
        <v/>
      </c>
      <c r="R341" s="477">
        <f t="shared" si="105"/>
        <v>0</v>
      </c>
      <c r="S341" s="477">
        <f t="shared" si="106"/>
        <v>0</v>
      </c>
      <c r="T341" s="477">
        <f t="shared" si="107"/>
        <v>0</v>
      </c>
      <c r="U341" s="477">
        <f t="shared" si="108"/>
        <v>0</v>
      </c>
      <c r="V341" s="477">
        <f t="shared" si="109"/>
        <v>0</v>
      </c>
      <c r="W341" s="477">
        <f t="shared" si="110"/>
        <v>0</v>
      </c>
      <c r="X341" s="477">
        <f t="shared" si="111"/>
        <v>0</v>
      </c>
      <c r="Y341" s="477">
        <f t="shared" si="112"/>
        <v>0</v>
      </c>
      <c r="Z341" s="477">
        <f t="shared" si="113"/>
        <v>0</v>
      </c>
      <c r="AA341" s="477">
        <f t="shared" si="114"/>
        <v>0</v>
      </c>
      <c r="AB341" s="477">
        <f t="shared" si="115"/>
        <v>0</v>
      </c>
      <c r="AC341" s="477">
        <f t="shared" si="116"/>
        <v>0</v>
      </c>
      <c r="AD341" s="477">
        <f t="shared" si="117"/>
        <v>0</v>
      </c>
      <c r="AE341" s="477">
        <f t="shared" si="118"/>
        <v>0</v>
      </c>
      <c r="AF341" s="480">
        <f t="shared" si="119"/>
        <v>0</v>
      </c>
      <c r="AH341" s="469" t="str">
        <f t="shared" si="101"/>
        <v/>
      </c>
      <c r="AI341" s="469" t="str">
        <f t="shared" si="100"/>
        <v>助産師常勤</v>
      </c>
      <c r="AJ341" s="469">
        <f t="shared" si="102"/>
        <v>1</v>
      </c>
      <c r="AK341" s="469" t="str">
        <f t="shared" si="103"/>
        <v>助産師</v>
      </c>
      <c r="AL341" s="469" t="str">
        <f t="shared" si="104"/>
        <v>常勤</v>
      </c>
    </row>
    <row r="342" spans="1:38" ht="13.5" customHeight="1">
      <c r="A342" s="423" t="str">
        <f>IF(COUNTA(病棟!A340)&gt;=1,病棟!A340,"")</f>
        <v/>
      </c>
      <c r="B342" s="486" t="str">
        <f>IF(COUNTA(病棟!B340)&gt;=1,病棟!B340,"")</f>
        <v/>
      </c>
      <c r="C342" s="425" t="str">
        <f>IF(COUNTA(病棟!C340)&gt;=1,病棟!C340,"")</f>
        <v/>
      </c>
      <c r="D342" s="422" t="str">
        <f>IF(COUNTA(病棟!D340)&gt;=1,病棟!D340,"")</f>
        <v/>
      </c>
      <c r="E342" s="422" t="str">
        <f>IF(COUNTA(病棟!E340)&gt;=1,病棟!E340,"")</f>
        <v/>
      </c>
      <c r="F342" s="422" t="str">
        <f>IF(COUNTA(病棟!F340)&gt;=1,病棟!F340,"")</f>
        <v/>
      </c>
      <c r="G342" s="497" t="str">
        <f>IF(COUNTA(病棟!G340)&gt;=1,病棟!G340,"")</f>
        <v/>
      </c>
      <c r="H342" s="425" t="str">
        <f>IF(COUNTA(病棟!H340)&gt;=1,病棟!H340,"")</f>
        <v/>
      </c>
      <c r="I342" s="426" t="str">
        <f>IF(COUNTA(病棟!I340)&gt;=1,病棟!I340,"")</f>
        <v/>
      </c>
      <c r="J342" s="485" t="str">
        <f>IF(COUNTA(病棟!J340)&gt;=1,病棟!J340,"")</f>
        <v/>
      </c>
      <c r="K342" s="423" t="str">
        <f>IF(COUNTA(病棟!L340)&gt;=1,病棟!L340,"")</f>
        <v/>
      </c>
      <c r="L342" s="430" t="str">
        <f>IF(K342&lt;基本!$D$9,"非常勤","常勤")</f>
        <v>常勤</v>
      </c>
      <c r="M342" s="433">
        <f>IF(L342="非常勤",K342/基本!$D$9,1)</f>
        <v>1</v>
      </c>
      <c r="N342" s="204" t="e">
        <f>IF(DAYS360(P342,メイン!$N$3)&lt;500,"新"," ")</f>
        <v>#VALUE!</v>
      </c>
      <c r="O342" s="293"/>
      <c r="P342" s="483" t="str">
        <f>IF(COUNTA(病棟!K340)&gt;=1,病棟!K340,"")</f>
        <v/>
      </c>
      <c r="R342" s="477">
        <f t="shared" si="105"/>
        <v>0</v>
      </c>
      <c r="S342" s="477">
        <f t="shared" si="106"/>
        <v>0</v>
      </c>
      <c r="T342" s="477">
        <f t="shared" si="107"/>
        <v>0</v>
      </c>
      <c r="U342" s="477">
        <f t="shared" si="108"/>
        <v>0</v>
      </c>
      <c r="V342" s="477">
        <f t="shared" si="109"/>
        <v>0</v>
      </c>
      <c r="W342" s="477">
        <f t="shared" si="110"/>
        <v>0</v>
      </c>
      <c r="X342" s="477">
        <f t="shared" si="111"/>
        <v>0</v>
      </c>
      <c r="Y342" s="477">
        <f t="shared" si="112"/>
        <v>0</v>
      </c>
      <c r="Z342" s="477">
        <f t="shared" si="113"/>
        <v>0</v>
      </c>
      <c r="AA342" s="477">
        <f t="shared" si="114"/>
        <v>0</v>
      </c>
      <c r="AB342" s="477">
        <f t="shared" si="115"/>
        <v>0</v>
      </c>
      <c r="AC342" s="477">
        <f t="shared" si="116"/>
        <v>0</v>
      </c>
      <c r="AD342" s="477">
        <f t="shared" si="117"/>
        <v>0</v>
      </c>
      <c r="AE342" s="477">
        <f t="shared" si="118"/>
        <v>0</v>
      </c>
      <c r="AF342" s="480">
        <f t="shared" si="119"/>
        <v>0</v>
      </c>
      <c r="AH342" s="469" t="str">
        <f t="shared" si="101"/>
        <v/>
      </c>
      <c r="AI342" s="469" t="str">
        <f t="shared" si="100"/>
        <v>助産師常勤</v>
      </c>
      <c r="AJ342" s="469">
        <f t="shared" si="102"/>
        <v>1</v>
      </c>
      <c r="AK342" s="469" t="str">
        <f t="shared" si="103"/>
        <v>助産師</v>
      </c>
      <c r="AL342" s="469" t="str">
        <f t="shared" si="104"/>
        <v>常勤</v>
      </c>
    </row>
    <row r="343" spans="1:38" ht="13.5" customHeight="1">
      <c r="A343" s="423" t="str">
        <f>IF(COUNTA(病棟!A341)&gt;=1,病棟!A341,"")</f>
        <v/>
      </c>
      <c r="B343" s="486" t="str">
        <f>IF(COUNTA(病棟!B341)&gt;=1,病棟!B341,"")</f>
        <v/>
      </c>
      <c r="C343" s="425" t="str">
        <f>IF(COUNTA(病棟!C341)&gt;=1,病棟!C341,"")</f>
        <v/>
      </c>
      <c r="D343" s="422" t="str">
        <f>IF(COUNTA(病棟!D341)&gt;=1,病棟!D341,"")</f>
        <v/>
      </c>
      <c r="E343" s="422" t="str">
        <f>IF(COUNTA(病棟!E341)&gt;=1,病棟!E341,"")</f>
        <v/>
      </c>
      <c r="F343" s="422" t="str">
        <f>IF(COUNTA(病棟!F341)&gt;=1,病棟!F341,"")</f>
        <v/>
      </c>
      <c r="G343" s="497" t="str">
        <f>IF(COUNTA(病棟!G341)&gt;=1,病棟!G341,"")</f>
        <v/>
      </c>
      <c r="H343" s="425" t="str">
        <f>IF(COUNTA(病棟!H341)&gt;=1,病棟!H341,"")</f>
        <v/>
      </c>
      <c r="I343" s="426" t="str">
        <f>IF(COUNTA(病棟!I341)&gt;=1,病棟!I341,"")</f>
        <v/>
      </c>
      <c r="J343" s="485" t="str">
        <f>IF(COUNTA(病棟!J341)&gt;=1,病棟!J341,"")</f>
        <v/>
      </c>
      <c r="K343" s="423" t="str">
        <f>IF(COUNTA(病棟!L341)&gt;=1,病棟!L341,"")</f>
        <v/>
      </c>
      <c r="L343" s="430" t="str">
        <f>IF(K343&lt;基本!$D$9,"非常勤","常勤")</f>
        <v>常勤</v>
      </c>
      <c r="M343" s="433">
        <f>IF(L343="非常勤",K343/基本!$D$9,1)</f>
        <v>1</v>
      </c>
      <c r="N343" s="204" t="e">
        <f>IF(DAYS360(P343,メイン!$N$3)&lt;500,"新"," ")</f>
        <v>#VALUE!</v>
      </c>
      <c r="O343" s="293"/>
      <c r="P343" s="483" t="str">
        <f>IF(COUNTA(病棟!K341)&gt;=1,病棟!K341,"")</f>
        <v/>
      </c>
      <c r="R343" s="477">
        <f t="shared" si="105"/>
        <v>0</v>
      </c>
      <c r="S343" s="477">
        <f t="shared" si="106"/>
        <v>0</v>
      </c>
      <c r="T343" s="477">
        <f t="shared" si="107"/>
        <v>0</v>
      </c>
      <c r="U343" s="477">
        <f t="shared" si="108"/>
        <v>0</v>
      </c>
      <c r="V343" s="477">
        <f t="shared" si="109"/>
        <v>0</v>
      </c>
      <c r="W343" s="477">
        <f t="shared" si="110"/>
        <v>0</v>
      </c>
      <c r="X343" s="477">
        <f t="shared" si="111"/>
        <v>0</v>
      </c>
      <c r="Y343" s="477">
        <f t="shared" si="112"/>
        <v>0</v>
      </c>
      <c r="Z343" s="477">
        <f t="shared" si="113"/>
        <v>0</v>
      </c>
      <c r="AA343" s="477">
        <f t="shared" si="114"/>
        <v>0</v>
      </c>
      <c r="AB343" s="477">
        <f t="shared" si="115"/>
        <v>0</v>
      </c>
      <c r="AC343" s="477">
        <f t="shared" si="116"/>
        <v>0</v>
      </c>
      <c r="AD343" s="477">
        <f t="shared" si="117"/>
        <v>0</v>
      </c>
      <c r="AE343" s="477">
        <f t="shared" si="118"/>
        <v>0</v>
      </c>
      <c r="AF343" s="480">
        <f t="shared" si="119"/>
        <v>0</v>
      </c>
      <c r="AH343" s="469" t="str">
        <f t="shared" si="101"/>
        <v/>
      </c>
      <c r="AI343" s="469" t="str">
        <f t="shared" si="100"/>
        <v>助産師常勤</v>
      </c>
      <c r="AJ343" s="469">
        <f t="shared" si="102"/>
        <v>1</v>
      </c>
      <c r="AK343" s="469" t="str">
        <f t="shared" si="103"/>
        <v>助産師</v>
      </c>
      <c r="AL343" s="469" t="str">
        <f t="shared" si="104"/>
        <v>常勤</v>
      </c>
    </row>
    <row r="344" spans="1:38" ht="13.5" customHeight="1">
      <c r="A344" s="423" t="str">
        <f>IF(COUNTA(病棟!A342)&gt;=1,病棟!A342,"")</f>
        <v/>
      </c>
      <c r="B344" s="486" t="str">
        <f>IF(COUNTA(病棟!B342)&gt;=1,病棟!B342,"")</f>
        <v/>
      </c>
      <c r="C344" s="425" t="str">
        <f>IF(COUNTA(病棟!C342)&gt;=1,病棟!C342,"")</f>
        <v/>
      </c>
      <c r="D344" s="422" t="str">
        <f>IF(COUNTA(病棟!D342)&gt;=1,病棟!D342,"")</f>
        <v/>
      </c>
      <c r="E344" s="422" t="str">
        <f>IF(COUNTA(病棟!E342)&gt;=1,病棟!E342,"")</f>
        <v/>
      </c>
      <c r="F344" s="422" t="str">
        <f>IF(COUNTA(病棟!F342)&gt;=1,病棟!F342,"")</f>
        <v/>
      </c>
      <c r="G344" s="497" t="str">
        <f>IF(COUNTA(病棟!G342)&gt;=1,病棟!G342,"")</f>
        <v/>
      </c>
      <c r="H344" s="425" t="str">
        <f>IF(COUNTA(病棟!H342)&gt;=1,病棟!H342,"")</f>
        <v/>
      </c>
      <c r="I344" s="426" t="str">
        <f>IF(COUNTA(病棟!I342)&gt;=1,病棟!I342,"")</f>
        <v/>
      </c>
      <c r="J344" s="485" t="str">
        <f>IF(COUNTA(病棟!J342)&gt;=1,病棟!J342,"")</f>
        <v/>
      </c>
      <c r="K344" s="423" t="str">
        <f>IF(COUNTA(病棟!L342)&gt;=1,病棟!L342,"")</f>
        <v/>
      </c>
      <c r="L344" s="430" t="str">
        <f>IF(K344&lt;基本!$D$9,"非常勤","常勤")</f>
        <v>常勤</v>
      </c>
      <c r="M344" s="433">
        <f>IF(L344="非常勤",K344/基本!$D$9,1)</f>
        <v>1</v>
      </c>
      <c r="N344" s="204" t="e">
        <f>IF(DAYS360(P344,メイン!$N$3)&lt;500,"新"," ")</f>
        <v>#VALUE!</v>
      </c>
      <c r="O344" s="293"/>
      <c r="P344" s="483" t="str">
        <f>IF(COUNTA(病棟!K342)&gt;=1,病棟!K342,"")</f>
        <v/>
      </c>
      <c r="R344" s="477">
        <f t="shared" si="105"/>
        <v>0</v>
      </c>
      <c r="S344" s="477">
        <f t="shared" si="106"/>
        <v>0</v>
      </c>
      <c r="T344" s="477">
        <f t="shared" si="107"/>
        <v>0</v>
      </c>
      <c r="U344" s="477">
        <f t="shared" si="108"/>
        <v>0</v>
      </c>
      <c r="V344" s="477">
        <f t="shared" si="109"/>
        <v>0</v>
      </c>
      <c r="W344" s="477">
        <f t="shared" si="110"/>
        <v>0</v>
      </c>
      <c r="X344" s="477">
        <f t="shared" si="111"/>
        <v>0</v>
      </c>
      <c r="Y344" s="477">
        <f t="shared" si="112"/>
        <v>0</v>
      </c>
      <c r="Z344" s="477">
        <f t="shared" si="113"/>
        <v>0</v>
      </c>
      <c r="AA344" s="477">
        <f t="shared" si="114"/>
        <v>0</v>
      </c>
      <c r="AB344" s="477">
        <f t="shared" si="115"/>
        <v>0</v>
      </c>
      <c r="AC344" s="477">
        <f t="shared" si="116"/>
        <v>0</v>
      </c>
      <c r="AD344" s="477">
        <f t="shared" si="117"/>
        <v>0</v>
      </c>
      <c r="AE344" s="477">
        <f t="shared" si="118"/>
        <v>0</v>
      </c>
      <c r="AF344" s="480">
        <f t="shared" si="119"/>
        <v>0</v>
      </c>
      <c r="AH344" s="469" t="str">
        <f t="shared" si="101"/>
        <v/>
      </c>
      <c r="AI344" s="469" t="str">
        <f t="shared" si="100"/>
        <v>助産師常勤</v>
      </c>
      <c r="AJ344" s="469">
        <f t="shared" si="102"/>
        <v>1</v>
      </c>
      <c r="AK344" s="469" t="str">
        <f t="shared" si="103"/>
        <v>助産師</v>
      </c>
      <c r="AL344" s="469" t="str">
        <f t="shared" si="104"/>
        <v>常勤</v>
      </c>
    </row>
    <row r="345" spans="1:38" ht="13.5" customHeight="1">
      <c r="A345" s="423" t="str">
        <f>IF(COUNTA(病棟!A343)&gt;=1,病棟!A343,"")</f>
        <v/>
      </c>
      <c r="B345" s="486" t="str">
        <f>IF(COUNTA(病棟!B343)&gt;=1,病棟!B343,"")</f>
        <v/>
      </c>
      <c r="C345" s="425" t="str">
        <f>IF(COUNTA(病棟!C343)&gt;=1,病棟!C343,"")</f>
        <v/>
      </c>
      <c r="D345" s="422" t="str">
        <f>IF(COUNTA(病棟!D343)&gt;=1,病棟!D343,"")</f>
        <v/>
      </c>
      <c r="E345" s="422" t="str">
        <f>IF(COUNTA(病棟!E343)&gt;=1,病棟!E343,"")</f>
        <v/>
      </c>
      <c r="F345" s="422" t="str">
        <f>IF(COUNTA(病棟!F343)&gt;=1,病棟!F343,"")</f>
        <v/>
      </c>
      <c r="G345" s="497" t="str">
        <f>IF(COUNTA(病棟!G343)&gt;=1,病棟!G343,"")</f>
        <v/>
      </c>
      <c r="H345" s="425" t="str">
        <f>IF(COUNTA(病棟!H343)&gt;=1,病棟!H343,"")</f>
        <v/>
      </c>
      <c r="I345" s="426" t="str">
        <f>IF(COUNTA(病棟!I343)&gt;=1,病棟!I343,"")</f>
        <v/>
      </c>
      <c r="J345" s="485" t="str">
        <f>IF(COUNTA(病棟!J343)&gt;=1,病棟!J343,"")</f>
        <v/>
      </c>
      <c r="K345" s="423" t="str">
        <f>IF(COUNTA(病棟!L343)&gt;=1,病棟!L343,"")</f>
        <v/>
      </c>
      <c r="L345" s="430" t="str">
        <f>IF(K345&lt;基本!$D$9,"非常勤","常勤")</f>
        <v>常勤</v>
      </c>
      <c r="M345" s="433">
        <f>IF(L345="非常勤",K345/基本!$D$9,1)</f>
        <v>1</v>
      </c>
      <c r="N345" s="204" t="e">
        <f>IF(DAYS360(P345,メイン!$N$3)&lt;500,"新"," ")</f>
        <v>#VALUE!</v>
      </c>
      <c r="O345" s="293"/>
      <c r="P345" s="483" t="str">
        <f>IF(COUNTA(病棟!K343)&gt;=1,病棟!K343,"")</f>
        <v/>
      </c>
      <c r="R345" s="477">
        <f t="shared" si="105"/>
        <v>0</v>
      </c>
      <c r="S345" s="477">
        <f t="shared" si="106"/>
        <v>0</v>
      </c>
      <c r="T345" s="477">
        <f t="shared" si="107"/>
        <v>0</v>
      </c>
      <c r="U345" s="477">
        <f t="shared" si="108"/>
        <v>0</v>
      </c>
      <c r="V345" s="477">
        <f t="shared" si="109"/>
        <v>0</v>
      </c>
      <c r="W345" s="477">
        <f t="shared" si="110"/>
        <v>0</v>
      </c>
      <c r="X345" s="477">
        <f t="shared" si="111"/>
        <v>0</v>
      </c>
      <c r="Y345" s="477">
        <f t="shared" si="112"/>
        <v>0</v>
      </c>
      <c r="Z345" s="477">
        <f t="shared" si="113"/>
        <v>0</v>
      </c>
      <c r="AA345" s="477">
        <f t="shared" si="114"/>
        <v>0</v>
      </c>
      <c r="AB345" s="477">
        <f t="shared" si="115"/>
        <v>0</v>
      </c>
      <c r="AC345" s="477">
        <f t="shared" si="116"/>
        <v>0</v>
      </c>
      <c r="AD345" s="477">
        <f t="shared" si="117"/>
        <v>0</v>
      </c>
      <c r="AE345" s="477">
        <f t="shared" si="118"/>
        <v>0</v>
      </c>
      <c r="AF345" s="480">
        <f t="shared" si="119"/>
        <v>0</v>
      </c>
      <c r="AH345" s="469" t="str">
        <f t="shared" si="101"/>
        <v/>
      </c>
      <c r="AI345" s="469" t="str">
        <f t="shared" si="100"/>
        <v>助産師常勤</v>
      </c>
      <c r="AJ345" s="469">
        <f t="shared" si="102"/>
        <v>1</v>
      </c>
      <c r="AK345" s="469" t="str">
        <f t="shared" si="103"/>
        <v>助産師</v>
      </c>
      <c r="AL345" s="469" t="str">
        <f t="shared" si="104"/>
        <v>常勤</v>
      </c>
    </row>
    <row r="346" spans="1:38" ht="13.5" customHeight="1">
      <c r="A346" s="423" t="str">
        <f>IF(COUNTA(病棟!A344)&gt;=1,病棟!A344,"")</f>
        <v/>
      </c>
      <c r="B346" s="486" t="str">
        <f>IF(COUNTA(病棟!B344)&gt;=1,病棟!B344,"")</f>
        <v/>
      </c>
      <c r="C346" s="425" t="str">
        <f>IF(COUNTA(病棟!C344)&gt;=1,病棟!C344,"")</f>
        <v/>
      </c>
      <c r="D346" s="422" t="str">
        <f>IF(COUNTA(病棟!D344)&gt;=1,病棟!D344,"")</f>
        <v/>
      </c>
      <c r="E346" s="422" t="str">
        <f>IF(COUNTA(病棟!E344)&gt;=1,病棟!E344,"")</f>
        <v/>
      </c>
      <c r="F346" s="422" t="str">
        <f>IF(COUNTA(病棟!F344)&gt;=1,病棟!F344,"")</f>
        <v/>
      </c>
      <c r="G346" s="497" t="str">
        <f>IF(COUNTA(病棟!G344)&gt;=1,病棟!G344,"")</f>
        <v/>
      </c>
      <c r="H346" s="425" t="str">
        <f>IF(COUNTA(病棟!H344)&gt;=1,病棟!H344,"")</f>
        <v/>
      </c>
      <c r="I346" s="426" t="str">
        <f>IF(COUNTA(病棟!I344)&gt;=1,病棟!I344,"")</f>
        <v/>
      </c>
      <c r="J346" s="485" t="str">
        <f>IF(COUNTA(病棟!J344)&gt;=1,病棟!J344,"")</f>
        <v/>
      </c>
      <c r="K346" s="423" t="str">
        <f>IF(COUNTA(病棟!L344)&gt;=1,病棟!L344,"")</f>
        <v/>
      </c>
      <c r="L346" s="430" t="str">
        <f>IF(K346&lt;基本!$D$9,"非常勤","常勤")</f>
        <v>常勤</v>
      </c>
      <c r="M346" s="433">
        <f>IF(L346="非常勤",K346/基本!$D$9,1)</f>
        <v>1</v>
      </c>
      <c r="N346" s="204" t="e">
        <f>IF(DAYS360(P346,メイン!$N$3)&lt;500,"新"," ")</f>
        <v>#VALUE!</v>
      </c>
      <c r="O346" s="293"/>
      <c r="P346" s="483" t="str">
        <f>IF(COUNTA(病棟!K344)&gt;=1,病棟!K344,"")</f>
        <v/>
      </c>
      <c r="R346" s="477">
        <f t="shared" si="105"/>
        <v>0</v>
      </c>
      <c r="S346" s="477">
        <f t="shared" si="106"/>
        <v>0</v>
      </c>
      <c r="T346" s="477">
        <f t="shared" si="107"/>
        <v>0</v>
      </c>
      <c r="U346" s="477">
        <f t="shared" si="108"/>
        <v>0</v>
      </c>
      <c r="V346" s="477">
        <f t="shared" si="109"/>
        <v>0</v>
      </c>
      <c r="W346" s="477">
        <f t="shared" si="110"/>
        <v>0</v>
      </c>
      <c r="X346" s="477">
        <f t="shared" si="111"/>
        <v>0</v>
      </c>
      <c r="Y346" s="477">
        <f t="shared" si="112"/>
        <v>0</v>
      </c>
      <c r="Z346" s="477">
        <f t="shared" si="113"/>
        <v>0</v>
      </c>
      <c r="AA346" s="477">
        <f t="shared" si="114"/>
        <v>0</v>
      </c>
      <c r="AB346" s="477">
        <f t="shared" si="115"/>
        <v>0</v>
      </c>
      <c r="AC346" s="477">
        <f t="shared" si="116"/>
        <v>0</v>
      </c>
      <c r="AD346" s="477">
        <f t="shared" si="117"/>
        <v>0</v>
      </c>
      <c r="AE346" s="477">
        <f t="shared" si="118"/>
        <v>0</v>
      </c>
      <c r="AF346" s="480">
        <f t="shared" si="119"/>
        <v>0</v>
      </c>
      <c r="AH346" s="469" t="str">
        <f t="shared" si="101"/>
        <v/>
      </c>
      <c r="AI346" s="469" t="str">
        <f t="shared" si="100"/>
        <v>助産師常勤</v>
      </c>
      <c r="AJ346" s="469">
        <f t="shared" si="102"/>
        <v>1</v>
      </c>
      <c r="AK346" s="469" t="str">
        <f t="shared" si="103"/>
        <v>助産師</v>
      </c>
      <c r="AL346" s="469" t="str">
        <f t="shared" si="104"/>
        <v>常勤</v>
      </c>
    </row>
    <row r="347" spans="1:38" ht="13.5" customHeight="1">
      <c r="A347" s="423" t="str">
        <f>IF(COUNTA(病棟!A345)&gt;=1,病棟!A345,"")</f>
        <v/>
      </c>
      <c r="B347" s="486" t="str">
        <f>IF(COUNTA(病棟!B345)&gt;=1,病棟!B345,"")</f>
        <v/>
      </c>
      <c r="C347" s="425" t="str">
        <f>IF(COUNTA(病棟!C345)&gt;=1,病棟!C345,"")</f>
        <v/>
      </c>
      <c r="D347" s="422" t="str">
        <f>IF(COUNTA(病棟!D345)&gt;=1,病棟!D345,"")</f>
        <v/>
      </c>
      <c r="E347" s="422" t="str">
        <f>IF(COUNTA(病棟!E345)&gt;=1,病棟!E345,"")</f>
        <v/>
      </c>
      <c r="F347" s="422" t="str">
        <f>IF(COUNTA(病棟!F345)&gt;=1,病棟!F345,"")</f>
        <v/>
      </c>
      <c r="G347" s="497" t="str">
        <f>IF(COUNTA(病棟!G345)&gt;=1,病棟!G345,"")</f>
        <v/>
      </c>
      <c r="H347" s="425" t="str">
        <f>IF(COUNTA(病棟!H345)&gt;=1,病棟!H345,"")</f>
        <v/>
      </c>
      <c r="I347" s="426" t="str">
        <f>IF(COUNTA(病棟!I345)&gt;=1,病棟!I345,"")</f>
        <v/>
      </c>
      <c r="J347" s="485" t="str">
        <f>IF(COUNTA(病棟!J345)&gt;=1,病棟!J345,"")</f>
        <v/>
      </c>
      <c r="K347" s="423" t="str">
        <f>IF(COUNTA(病棟!L345)&gt;=1,病棟!L345,"")</f>
        <v/>
      </c>
      <c r="L347" s="430" t="str">
        <f>IF(K347&lt;基本!$D$9,"非常勤","常勤")</f>
        <v>常勤</v>
      </c>
      <c r="M347" s="433">
        <f>IF(L347="非常勤",K347/基本!$D$9,1)</f>
        <v>1</v>
      </c>
      <c r="N347" s="204" t="e">
        <f>IF(DAYS360(P347,メイン!$N$3)&lt;500,"新"," ")</f>
        <v>#VALUE!</v>
      </c>
      <c r="O347" s="293"/>
      <c r="P347" s="483" t="str">
        <f>IF(COUNTA(病棟!K345)&gt;=1,病棟!K345,"")</f>
        <v/>
      </c>
      <c r="R347" s="477">
        <f t="shared" si="105"/>
        <v>0</v>
      </c>
      <c r="S347" s="477">
        <f t="shared" si="106"/>
        <v>0</v>
      </c>
      <c r="T347" s="477">
        <f t="shared" si="107"/>
        <v>0</v>
      </c>
      <c r="U347" s="477">
        <f t="shared" si="108"/>
        <v>0</v>
      </c>
      <c r="V347" s="477">
        <f t="shared" si="109"/>
        <v>0</v>
      </c>
      <c r="W347" s="477">
        <f t="shared" si="110"/>
        <v>0</v>
      </c>
      <c r="X347" s="477">
        <f t="shared" si="111"/>
        <v>0</v>
      </c>
      <c r="Y347" s="477">
        <f t="shared" si="112"/>
        <v>0</v>
      </c>
      <c r="Z347" s="477">
        <f t="shared" si="113"/>
        <v>0</v>
      </c>
      <c r="AA347" s="477">
        <f t="shared" si="114"/>
        <v>0</v>
      </c>
      <c r="AB347" s="477">
        <f t="shared" si="115"/>
        <v>0</v>
      </c>
      <c r="AC347" s="477">
        <f t="shared" si="116"/>
        <v>0</v>
      </c>
      <c r="AD347" s="477">
        <f t="shared" si="117"/>
        <v>0</v>
      </c>
      <c r="AE347" s="477">
        <f t="shared" si="118"/>
        <v>0</v>
      </c>
      <c r="AF347" s="480">
        <f t="shared" si="119"/>
        <v>0</v>
      </c>
      <c r="AH347" s="469" t="str">
        <f t="shared" si="101"/>
        <v/>
      </c>
      <c r="AI347" s="469" t="str">
        <f t="shared" si="100"/>
        <v>助産師常勤</v>
      </c>
      <c r="AJ347" s="469">
        <f t="shared" si="102"/>
        <v>1</v>
      </c>
      <c r="AK347" s="469" t="str">
        <f t="shared" si="103"/>
        <v>助産師</v>
      </c>
      <c r="AL347" s="469" t="str">
        <f t="shared" si="104"/>
        <v>常勤</v>
      </c>
    </row>
    <row r="348" spans="1:38" ht="13.5" customHeight="1">
      <c r="A348" s="423" t="str">
        <f>IF(COUNTA(病棟!A346)&gt;=1,病棟!A346,"")</f>
        <v/>
      </c>
      <c r="B348" s="486" t="str">
        <f>IF(COUNTA(病棟!B346)&gt;=1,病棟!B346,"")</f>
        <v/>
      </c>
      <c r="C348" s="425" t="str">
        <f>IF(COUNTA(病棟!C346)&gt;=1,病棟!C346,"")</f>
        <v/>
      </c>
      <c r="D348" s="422" t="str">
        <f>IF(COUNTA(病棟!D346)&gt;=1,病棟!D346,"")</f>
        <v/>
      </c>
      <c r="E348" s="422" t="str">
        <f>IF(COUNTA(病棟!E346)&gt;=1,病棟!E346,"")</f>
        <v/>
      </c>
      <c r="F348" s="422" t="str">
        <f>IF(COUNTA(病棟!F346)&gt;=1,病棟!F346,"")</f>
        <v/>
      </c>
      <c r="G348" s="497" t="str">
        <f>IF(COUNTA(病棟!G346)&gt;=1,病棟!G346,"")</f>
        <v/>
      </c>
      <c r="H348" s="425" t="str">
        <f>IF(COUNTA(病棟!H346)&gt;=1,病棟!H346,"")</f>
        <v/>
      </c>
      <c r="I348" s="426" t="str">
        <f>IF(COUNTA(病棟!I346)&gt;=1,病棟!I346,"")</f>
        <v/>
      </c>
      <c r="J348" s="485" t="str">
        <f>IF(COUNTA(病棟!J346)&gt;=1,病棟!J346,"")</f>
        <v/>
      </c>
      <c r="K348" s="423" t="str">
        <f>IF(COUNTA(病棟!L346)&gt;=1,病棟!L346,"")</f>
        <v/>
      </c>
      <c r="L348" s="430" t="str">
        <f>IF(K348&lt;基本!$D$9,"非常勤","常勤")</f>
        <v>常勤</v>
      </c>
      <c r="M348" s="433">
        <f>IF(L348="非常勤",K348/基本!$D$9,1)</f>
        <v>1</v>
      </c>
      <c r="N348" s="204" t="e">
        <f>IF(DAYS360(P348,メイン!$N$3)&lt;500,"新"," ")</f>
        <v>#VALUE!</v>
      </c>
      <c r="O348" s="293"/>
      <c r="P348" s="483" t="str">
        <f>IF(COUNTA(病棟!K346)&gt;=1,病棟!K346,"")</f>
        <v/>
      </c>
      <c r="R348" s="477">
        <f t="shared" si="105"/>
        <v>0</v>
      </c>
      <c r="S348" s="477">
        <f t="shared" si="106"/>
        <v>0</v>
      </c>
      <c r="T348" s="477">
        <f t="shared" si="107"/>
        <v>0</v>
      </c>
      <c r="U348" s="477">
        <f t="shared" si="108"/>
        <v>0</v>
      </c>
      <c r="V348" s="477">
        <f t="shared" si="109"/>
        <v>0</v>
      </c>
      <c r="W348" s="477">
        <f t="shared" si="110"/>
        <v>0</v>
      </c>
      <c r="X348" s="477">
        <f t="shared" si="111"/>
        <v>0</v>
      </c>
      <c r="Y348" s="477">
        <f t="shared" si="112"/>
        <v>0</v>
      </c>
      <c r="Z348" s="477">
        <f t="shared" si="113"/>
        <v>0</v>
      </c>
      <c r="AA348" s="477">
        <f t="shared" si="114"/>
        <v>0</v>
      </c>
      <c r="AB348" s="477">
        <f t="shared" si="115"/>
        <v>0</v>
      </c>
      <c r="AC348" s="477">
        <f t="shared" si="116"/>
        <v>0</v>
      </c>
      <c r="AD348" s="477">
        <f t="shared" si="117"/>
        <v>0</v>
      </c>
      <c r="AE348" s="477">
        <f t="shared" si="118"/>
        <v>0</v>
      </c>
      <c r="AF348" s="480">
        <f t="shared" si="119"/>
        <v>0</v>
      </c>
      <c r="AH348" s="469" t="str">
        <f t="shared" si="101"/>
        <v/>
      </c>
      <c r="AI348" s="469" t="str">
        <f t="shared" si="100"/>
        <v>助産師常勤</v>
      </c>
      <c r="AJ348" s="469">
        <f t="shared" si="102"/>
        <v>1</v>
      </c>
      <c r="AK348" s="469" t="str">
        <f t="shared" si="103"/>
        <v>助産師</v>
      </c>
      <c r="AL348" s="469" t="str">
        <f t="shared" si="104"/>
        <v>常勤</v>
      </c>
    </row>
    <row r="349" spans="1:38" ht="13.5" customHeight="1">
      <c r="A349" s="423" t="str">
        <f>IF(COUNTA(病棟!A347)&gt;=1,病棟!A347,"")</f>
        <v/>
      </c>
      <c r="B349" s="486" t="str">
        <f>IF(COUNTA(病棟!B347)&gt;=1,病棟!B347,"")</f>
        <v/>
      </c>
      <c r="C349" s="425" t="str">
        <f>IF(COUNTA(病棟!C347)&gt;=1,病棟!C347,"")</f>
        <v/>
      </c>
      <c r="D349" s="422" t="str">
        <f>IF(COUNTA(病棟!D347)&gt;=1,病棟!D347,"")</f>
        <v/>
      </c>
      <c r="E349" s="422" t="str">
        <f>IF(COUNTA(病棟!E347)&gt;=1,病棟!E347,"")</f>
        <v/>
      </c>
      <c r="F349" s="422" t="str">
        <f>IF(COUNTA(病棟!F347)&gt;=1,病棟!F347,"")</f>
        <v/>
      </c>
      <c r="G349" s="497" t="str">
        <f>IF(COUNTA(病棟!G347)&gt;=1,病棟!G347,"")</f>
        <v/>
      </c>
      <c r="H349" s="425" t="str">
        <f>IF(COUNTA(病棟!H347)&gt;=1,病棟!H347,"")</f>
        <v/>
      </c>
      <c r="I349" s="426" t="str">
        <f>IF(COUNTA(病棟!I347)&gt;=1,病棟!I347,"")</f>
        <v/>
      </c>
      <c r="J349" s="485" t="str">
        <f>IF(COUNTA(病棟!J347)&gt;=1,病棟!J347,"")</f>
        <v/>
      </c>
      <c r="K349" s="423" t="str">
        <f>IF(COUNTA(病棟!L347)&gt;=1,病棟!L347,"")</f>
        <v/>
      </c>
      <c r="L349" s="430" t="str">
        <f>IF(K349&lt;基本!$D$9,"非常勤","常勤")</f>
        <v>常勤</v>
      </c>
      <c r="M349" s="433">
        <f>IF(L349="非常勤",K349/基本!$D$9,1)</f>
        <v>1</v>
      </c>
      <c r="N349" s="204" t="e">
        <f>IF(DAYS360(P349,メイン!$N$3)&lt;500,"新"," ")</f>
        <v>#VALUE!</v>
      </c>
      <c r="O349" s="293"/>
      <c r="P349" s="483" t="str">
        <f>IF(COUNTA(病棟!K347)&gt;=1,病棟!K347,"")</f>
        <v/>
      </c>
      <c r="R349" s="477">
        <f t="shared" si="105"/>
        <v>0</v>
      </c>
      <c r="S349" s="477">
        <f t="shared" si="106"/>
        <v>0</v>
      </c>
      <c r="T349" s="477">
        <f t="shared" si="107"/>
        <v>0</v>
      </c>
      <c r="U349" s="477">
        <f t="shared" si="108"/>
        <v>0</v>
      </c>
      <c r="V349" s="477">
        <f t="shared" si="109"/>
        <v>0</v>
      </c>
      <c r="W349" s="477">
        <f t="shared" si="110"/>
        <v>0</v>
      </c>
      <c r="X349" s="477">
        <f t="shared" si="111"/>
        <v>0</v>
      </c>
      <c r="Y349" s="477">
        <f t="shared" si="112"/>
        <v>0</v>
      </c>
      <c r="Z349" s="477">
        <f t="shared" si="113"/>
        <v>0</v>
      </c>
      <c r="AA349" s="477">
        <f t="shared" si="114"/>
        <v>0</v>
      </c>
      <c r="AB349" s="477">
        <f t="shared" si="115"/>
        <v>0</v>
      </c>
      <c r="AC349" s="477">
        <f t="shared" si="116"/>
        <v>0</v>
      </c>
      <c r="AD349" s="477">
        <f t="shared" si="117"/>
        <v>0</v>
      </c>
      <c r="AE349" s="477">
        <f t="shared" si="118"/>
        <v>0</v>
      </c>
      <c r="AF349" s="480">
        <f t="shared" si="119"/>
        <v>0</v>
      </c>
      <c r="AH349" s="469" t="str">
        <f t="shared" si="101"/>
        <v/>
      </c>
      <c r="AI349" s="469" t="str">
        <f t="shared" si="100"/>
        <v>助産師常勤</v>
      </c>
      <c r="AJ349" s="469">
        <f t="shared" si="102"/>
        <v>1</v>
      </c>
      <c r="AK349" s="469" t="str">
        <f t="shared" si="103"/>
        <v>助産師</v>
      </c>
      <c r="AL349" s="469" t="str">
        <f t="shared" si="104"/>
        <v>常勤</v>
      </c>
    </row>
    <row r="350" spans="1:38" ht="13.5" customHeight="1">
      <c r="A350" s="423" t="str">
        <f>IF(COUNTA(病棟!A348)&gt;=1,病棟!A348,"")</f>
        <v/>
      </c>
      <c r="B350" s="486" t="str">
        <f>IF(COUNTA(病棟!B348)&gt;=1,病棟!B348,"")</f>
        <v/>
      </c>
      <c r="C350" s="425" t="str">
        <f>IF(COUNTA(病棟!C348)&gt;=1,病棟!C348,"")</f>
        <v/>
      </c>
      <c r="D350" s="422" t="str">
        <f>IF(COUNTA(病棟!D348)&gt;=1,病棟!D348,"")</f>
        <v/>
      </c>
      <c r="E350" s="422" t="str">
        <f>IF(COUNTA(病棟!E348)&gt;=1,病棟!E348,"")</f>
        <v/>
      </c>
      <c r="F350" s="422" t="str">
        <f>IF(COUNTA(病棟!F348)&gt;=1,病棟!F348,"")</f>
        <v/>
      </c>
      <c r="G350" s="497" t="str">
        <f>IF(COUNTA(病棟!G348)&gt;=1,病棟!G348,"")</f>
        <v/>
      </c>
      <c r="H350" s="425" t="str">
        <f>IF(COUNTA(病棟!H348)&gt;=1,病棟!H348,"")</f>
        <v/>
      </c>
      <c r="I350" s="426" t="str">
        <f>IF(COUNTA(病棟!I348)&gt;=1,病棟!I348,"")</f>
        <v/>
      </c>
      <c r="J350" s="485" t="str">
        <f>IF(COUNTA(病棟!J348)&gt;=1,病棟!J348,"")</f>
        <v/>
      </c>
      <c r="K350" s="423" t="str">
        <f>IF(COUNTA(病棟!L348)&gt;=1,病棟!L348,"")</f>
        <v/>
      </c>
      <c r="L350" s="430" t="str">
        <f>IF(K350&lt;基本!$D$9,"非常勤","常勤")</f>
        <v>常勤</v>
      </c>
      <c r="M350" s="433">
        <f>IF(L350="非常勤",K350/基本!$D$9,1)</f>
        <v>1</v>
      </c>
      <c r="N350" s="204" t="e">
        <f>IF(DAYS360(P350,メイン!$N$3)&lt;500,"新"," ")</f>
        <v>#VALUE!</v>
      </c>
      <c r="O350" s="293"/>
      <c r="P350" s="483" t="str">
        <f>IF(COUNTA(病棟!K348)&gt;=1,病棟!K348,"")</f>
        <v/>
      </c>
      <c r="R350" s="477">
        <f t="shared" si="105"/>
        <v>0</v>
      </c>
      <c r="S350" s="477">
        <f t="shared" si="106"/>
        <v>0</v>
      </c>
      <c r="T350" s="477">
        <f t="shared" si="107"/>
        <v>0</v>
      </c>
      <c r="U350" s="477">
        <f t="shared" si="108"/>
        <v>0</v>
      </c>
      <c r="V350" s="477">
        <f t="shared" si="109"/>
        <v>0</v>
      </c>
      <c r="W350" s="477">
        <f t="shared" si="110"/>
        <v>0</v>
      </c>
      <c r="X350" s="477">
        <f t="shared" si="111"/>
        <v>0</v>
      </c>
      <c r="Y350" s="477">
        <f t="shared" si="112"/>
        <v>0</v>
      </c>
      <c r="Z350" s="477">
        <f t="shared" si="113"/>
        <v>0</v>
      </c>
      <c r="AA350" s="477">
        <f t="shared" si="114"/>
        <v>0</v>
      </c>
      <c r="AB350" s="477">
        <f t="shared" si="115"/>
        <v>0</v>
      </c>
      <c r="AC350" s="477">
        <f t="shared" si="116"/>
        <v>0</v>
      </c>
      <c r="AD350" s="477">
        <f t="shared" si="117"/>
        <v>0</v>
      </c>
      <c r="AE350" s="477">
        <f t="shared" si="118"/>
        <v>0</v>
      </c>
      <c r="AF350" s="480">
        <f t="shared" si="119"/>
        <v>0</v>
      </c>
      <c r="AH350" s="469" t="str">
        <f t="shared" si="101"/>
        <v/>
      </c>
      <c r="AI350" s="469" t="str">
        <f t="shared" si="100"/>
        <v>助産師常勤</v>
      </c>
      <c r="AJ350" s="469">
        <f t="shared" si="102"/>
        <v>1</v>
      </c>
      <c r="AK350" s="469" t="str">
        <f t="shared" si="103"/>
        <v>助産師</v>
      </c>
      <c r="AL350" s="469" t="str">
        <f t="shared" si="104"/>
        <v>常勤</v>
      </c>
    </row>
    <row r="351" spans="1:38" ht="13.5" customHeight="1">
      <c r="A351" s="423" t="str">
        <f>IF(COUNTA(病棟!A349)&gt;=1,病棟!A349,"")</f>
        <v/>
      </c>
      <c r="B351" s="486" t="str">
        <f>IF(COUNTA(病棟!B349)&gt;=1,病棟!B349,"")</f>
        <v/>
      </c>
      <c r="C351" s="425" t="str">
        <f>IF(COUNTA(病棟!C349)&gt;=1,病棟!C349,"")</f>
        <v/>
      </c>
      <c r="D351" s="422" t="str">
        <f>IF(COUNTA(病棟!D349)&gt;=1,病棟!D349,"")</f>
        <v/>
      </c>
      <c r="E351" s="422" t="str">
        <f>IF(COUNTA(病棟!E349)&gt;=1,病棟!E349,"")</f>
        <v/>
      </c>
      <c r="F351" s="422" t="str">
        <f>IF(COUNTA(病棟!F349)&gt;=1,病棟!F349,"")</f>
        <v/>
      </c>
      <c r="G351" s="497" t="str">
        <f>IF(COUNTA(病棟!G349)&gt;=1,病棟!G349,"")</f>
        <v/>
      </c>
      <c r="H351" s="425" t="str">
        <f>IF(COUNTA(病棟!H349)&gt;=1,病棟!H349,"")</f>
        <v/>
      </c>
      <c r="I351" s="426" t="str">
        <f>IF(COUNTA(病棟!I349)&gt;=1,病棟!I349,"")</f>
        <v/>
      </c>
      <c r="J351" s="485" t="str">
        <f>IF(COUNTA(病棟!J349)&gt;=1,病棟!J349,"")</f>
        <v/>
      </c>
      <c r="K351" s="423" t="str">
        <f>IF(COUNTA(病棟!L349)&gt;=1,病棟!L349,"")</f>
        <v/>
      </c>
      <c r="L351" s="430" t="str">
        <f>IF(K351&lt;基本!$D$9,"非常勤","常勤")</f>
        <v>常勤</v>
      </c>
      <c r="M351" s="433">
        <f>IF(L351="非常勤",K351/基本!$D$9,1)</f>
        <v>1</v>
      </c>
      <c r="N351" s="204" t="e">
        <f>IF(DAYS360(P351,メイン!$N$3)&lt;500,"新"," ")</f>
        <v>#VALUE!</v>
      </c>
      <c r="O351" s="293"/>
      <c r="P351" s="483" t="str">
        <f>IF(COUNTA(病棟!K349)&gt;=1,病棟!K349,"")</f>
        <v/>
      </c>
      <c r="R351" s="477">
        <f t="shared" si="105"/>
        <v>0</v>
      </c>
      <c r="S351" s="477">
        <f t="shared" si="106"/>
        <v>0</v>
      </c>
      <c r="T351" s="477">
        <f t="shared" si="107"/>
        <v>0</v>
      </c>
      <c r="U351" s="477">
        <f t="shared" si="108"/>
        <v>0</v>
      </c>
      <c r="V351" s="477">
        <f t="shared" si="109"/>
        <v>0</v>
      </c>
      <c r="W351" s="477">
        <f t="shared" si="110"/>
        <v>0</v>
      </c>
      <c r="X351" s="477">
        <f t="shared" si="111"/>
        <v>0</v>
      </c>
      <c r="Y351" s="477">
        <f t="shared" si="112"/>
        <v>0</v>
      </c>
      <c r="Z351" s="477">
        <f t="shared" si="113"/>
        <v>0</v>
      </c>
      <c r="AA351" s="477">
        <f t="shared" si="114"/>
        <v>0</v>
      </c>
      <c r="AB351" s="477">
        <f t="shared" si="115"/>
        <v>0</v>
      </c>
      <c r="AC351" s="477">
        <f t="shared" si="116"/>
        <v>0</v>
      </c>
      <c r="AD351" s="477">
        <f t="shared" si="117"/>
        <v>0</v>
      </c>
      <c r="AE351" s="477">
        <f t="shared" si="118"/>
        <v>0</v>
      </c>
      <c r="AF351" s="480">
        <f t="shared" si="119"/>
        <v>0</v>
      </c>
      <c r="AH351" s="469" t="str">
        <f t="shared" si="101"/>
        <v/>
      </c>
      <c r="AI351" s="469" t="str">
        <f t="shared" si="100"/>
        <v>助産師常勤</v>
      </c>
      <c r="AJ351" s="469">
        <f t="shared" si="102"/>
        <v>1</v>
      </c>
      <c r="AK351" s="469" t="str">
        <f t="shared" si="103"/>
        <v>助産師</v>
      </c>
      <c r="AL351" s="469" t="str">
        <f t="shared" si="104"/>
        <v>常勤</v>
      </c>
    </row>
    <row r="352" spans="1:38" ht="13.5" customHeight="1">
      <c r="A352" s="423" t="str">
        <f>IF(COUNTA(病棟!A350)&gt;=1,病棟!A350,"")</f>
        <v/>
      </c>
      <c r="B352" s="486" t="str">
        <f>IF(COUNTA(病棟!B350)&gt;=1,病棟!B350,"")</f>
        <v/>
      </c>
      <c r="C352" s="425" t="str">
        <f>IF(COUNTA(病棟!C350)&gt;=1,病棟!C350,"")</f>
        <v/>
      </c>
      <c r="D352" s="422" t="str">
        <f>IF(COUNTA(病棟!D350)&gt;=1,病棟!D350,"")</f>
        <v/>
      </c>
      <c r="E352" s="422" t="str">
        <f>IF(COUNTA(病棟!E350)&gt;=1,病棟!E350,"")</f>
        <v/>
      </c>
      <c r="F352" s="422" t="str">
        <f>IF(COUNTA(病棟!F350)&gt;=1,病棟!F350,"")</f>
        <v/>
      </c>
      <c r="G352" s="497" t="str">
        <f>IF(COUNTA(病棟!G350)&gt;=1,病棟!G350,"")</f>
        <v/>
      </c>
      <c r="H352" s="425" t="str">
        <f>IF(COUNTA(病棟!H350)&gt;=1,病棟!H350,"")</f>
        <v/>
      </c>
      <c r="I352" s="426" t="str">
        <f>IF(COUNTA(病棟!I350)&gt;=1,病棟!I350,"")</f>
        <v/>
      </c>
      <c r="J352" s="485" t="str">
        <f>IF(COUNTA(病棟!J350)&gt;=1,病棟!J350,"")</f>
        <v/>
      </c>
      <c r="K352" s="423" t="str">
        <f>IF(COUNTA(病棟!L350)&gt;=1,病棟!L350,"")</f>
        <v/>
      </c>
      <c r="L352" s="430" t="str">
        <f>IF(K352&lt;基本!$D$9,"非常勤","常勤")</f>
        <v>常勤</v>
      </c>
      <c r="M352" s="433">
        <f>IF(L352="非常勤",K352/基本!$D$9,1)</f>
        <v>1</v>
      </c>
      <c r="N352" s="204" t="e">
        <f>IF(DAYS360(P352,メイン!$N$3)&lt;500,"新"," ")</f>
        <v>#VALUE!</v>
      </c>
      <c r="O352" s="293"/>
      <c r="P352" s="483" t="str">
        <f>IF(COUNTA(病棟!K350)&gt;=1,病棟!K350,"")</f>
        <v/>
      </c>
      <c r="R352" s="477">
        <f t="shared" si="105"/>
        <v>0</v>
      </c>
      <c r="S352" s="477">
        <f t="shared" si="106"/>
        <v>0</v>
      </c>
      <c r="T352" s="477">
        <f t="shared" si="107"/>
        <v>0</v>
      </c>
      <c r="U352" s="477">
        <f t="shared" si="108"/>
        <v>0</v>
      </c>
      <c r="V352" s="477">
        <f t="shared" si="109"/>
        <v>0</v>
      </c>
      <c r="W352" s="477">
        <f t="shared" si="110"/>
        <v>0</v>
      </c>
      <c r="X352" s="477">
        <f t="shared" si="111"/>
        <v>0</v>
      </c>
      <c r="Y352" s="477">
        <f t="shared" si="112"/>
        <v>0</v>
      </c>
      <c r="Z352" s="477">
        <f t="shared" si="113"/>
        <v>0</v>
      </c>
      <c r="AA352" s="477">
        <f t="shared" si="114"/>
        <v>0</v>
      </c>
      <c r="AB352" s="477">
        <f t="shared" si="115"/>
        <v>0</v>
      </c>
      <c r="AC352" s="477">
        <f t="shared" si="116"/>
        <v>0</v>
      </c>
      <c r="AD352" s="477">
        <f t="shared" si="117"/>
        <v>0</v>
      </c>
      <c r="AE352" s="477">
        <f t="shared" si="118"/>
        <v>0</v>
      </c>
      <c r="AF352" s="480">
        <f t="shared" si="119"/>
        <v>0</v>
      </c>
      <c r="AH352" s="469" t="str">
        <f t="shared" si="101"/>
        <v/>
      </c>
      <c r="AI352" s="469" t="str">
        <f t="shared" si="100"/>
        <v>助産師常勤</v>
      </c>
      <c r="AJ352" s="469">
        <f t="shared" si="102"/>
        <v>1</v>
      </c>
      <c r="AK352" s="469" t="str">
        <f t="shared" si="103"/>
        <v>助産師</v>
      </c>
      <c r="AL352" s="469" t="str">
        <f t="shared" si="104"/>
        <v>常勤</v>
      </c>
    </row>
    <row r="353" spans="1:38" ht="13.5" customHeight="1">
      <c r="A353" s="423" t="str">
        <f>IF(COUNTA(病棟!A351)&gt;=1,病棟!A351,"")</f>
        <v/>
      </c>
      <c r="B353" s="486" t="str">
        <f>IF(COUNTA(病棟!B351)&gt;=1,病棟!B351,"")</f>
        <v/>
      </c>
      <c r="C353" s="425" t="str">
        <f>IF(COUNTA(病棟!C351)&gt;=1,病棟!C351,"")</f>
        <v/>
      </c>
      <c r="D353" s="422" t="str">
        <f>IF(COUNTA(病棟!D351)&gt;=1,病棟!D351,"")</f>
        <v/>
      </c>
      <c r="E353" s="422" t="str">
        <f>IF(COUNTA(病棟!E351)&gt;=1,病棟!E351,"")</f>
        <v/>
      </c>
      <c r="F353" s="422" t="str">
        <f>IF(COUNTA(病棟!F351)&gt;=1,病棟!F351,"")</f>
        <v/>
      </c>
      <c r="G353" s="497" t="str">
        <f>IF(COUNTA(病棟!G351)&gt;=1,病棟!G351,"")</f>
        <v/>
      </c>
      <c r="H353" s="425" t="str">
        <f>IF(COUNTA(病棟!H351)&gt;=1,病棟!H351,"")</f>
        <v/>
      </c>
      <c r="I353" s="426" t="str">
        <f>IF(COUNTA(病棟!I351)&gt;=1,病棟!I351,"")</f>
        <v/>
      </c>
      <c r="J353" s="485" t="str">
        <f>IF(COUNTA(病棟!J351)&gt;=1,病棟!J351,"")</f>
        <v/>
      </c>
      <c r="K353" s="423" t="str">
        <f>IF(COUNTA(病棟!L351)&gt;=1,病棟!L351,"")</f>
        <v/>
      </c>
      <c r="L353" s="430" t="str">
        <f>IF(K353&lt;基本!$D$9,"非常勤","常勤")</f>
        <v>常勤</v>
      </c>
      <c r="M353" s="433">
        <f>IF(L353="非常勤",K353/基本!$D$9,1)</f>
        <v>1</v>
      </c>
      <c r="N353" s="204" t="e">
        <f>IF(DAYS360(P353,メイン!$N$3)&lt;500,"新"," ")</f>
        <v>#VALUE!</v>
      </c>
      <c r="O353" s="293"/>
      <c r="P353" s="483" t="str">
        <f>IF(COUNTA(病棟!K351)&gt;=1,病棟!K351,"")</f>
        <v/>
      </c>
      <c r="R353" s="477">
        <f t="shared" si="105"/>
        <v>0</v>
      </c>
      <c r="S353" s="477">
        <f t="shared" si="106"/>
        <v>0</v>
      </c>
      <c r="T353" s="477">
        <f t="shared" si="107"/>
        <v>0</v>
      </c>
      <c r="U353" s="477">
        <f t="shared" si="108"/>
        <v>0</v>
      </c>
      <c r="V353" s="477">
        <f t="shared" si="109"/>
        <v>0</v>
      </c>
      <c r="W353" s="477">
        <f t="shared" si="110"/>
        <v>0</v>
      </c>
      <c r="X353" s="477">
        <f t="shared" si="111"/>
        <v>0</v>
      </c>
      <c r="Y353" s="477">
        <f t="shared" si="112"/>
        <v>0</v>
      </c>
      <c r="Z353" s="477">
        <f t="shared" si="113"/>
        <v>0</v>
      </c>
      <c r="AA353" s="477">
        <f t="shared" si="114"/>
        <v>0</v>
      </c>
      <c r="AB353" s="477">
        <f t="shared" si="115"/>
        <v>0</v>
      </c>
      <c r="AC353" s="477">
        <f t="shared" si="116"/>
        <v>0</v>
      </c>
      <c r="AD353" s="477">
        <f t="shared" si="117"/>
        <v>0</v>
      </c>
      <c r="AE353" s="477">
        <f t="shared" si="118"/>
        <v>0</v>
      </c>
      <c r="AF353" s="480">
        <f t="shared" si="119"/>
        <v>0</v>
      </c>
      <c r="AH353" s="469" t="str">
        <f t="shared" si="101"/>
        <v/>
      </c>
      <c r="AI353" s="469" t="str">
        <f t="shared" si="100"/>
        <v>助産師常勤</v>
      </c>
      <c r="AJ353" s="469">
        <f t="shared" si="102"/>
        <v>1</v>
      </c>
      <c r="AK353" s="469" t="str">
        <f t="shared" si="103"/>
        <v>助産師</v>
      </c>
      <c r="AL353" s="469" t="str">
        <f t="shared" si="104"/>
        <v>常勤</v>
      </c>
    </row>
    <row r="354" spans="1:38" ht="13.5" customHeight="1">
      <c r="A354" s="423" t="str">
        <f>IF(COUNTA(病棟!A352)&gt;=1,病棟!A352,"")</f>
        <v/>
      </c>
      <c r="B354" s="486" t="str">
        <f>IF(COUNTA(病棟!B352)&gt;=1,病棟!B352,"")</f>
        <v/>
      </c>
      <c r="C354" s="425" t="str">
        <f>IF(COUNTA(病棟!C352)&gt;=1,病棟!C352,"")</f>
        <v/>
      </c>
      <c r="D354" s="422" t="str">
        <f>IF(COUNTA(病棟!D352)&gt;=1,病棟!D352,"")</f>
        <v/>
      </c>
      <c r="E354" s="422" t="str">
        <f>IF(COUNTA(病棟!E352)&gt;=1,病棟!E352,"")</f>
        <v/>
      </c>
      <c r="F354" s="422" t="str">
        <f>IF(COUNTA(病棟!F352)&gt;=1,病棟!F352,"")</f>
        <v/>
      </c>
      <c r="G354" s="497" t="str">
        <f>IF(COUNTA(病棟!G352)&gt;=1,病棟!G352,"")</f>
        <v/>
      </c>
      <c r="H354" s="425" t="str">
        <f>IF(COUNTA(病棟!H352)&gt;=1,病棟!H352,"")</f>
        <v/>
      </c>
      <c r="I354" s="426" t="str">
        <f>IF(COUNTA(病棟!I352)&gt;=1,病棟!I352,"")</f>
        <v/>
      </c>
      <c r="J354" s="485" t="str">
        <f>IF(COUNTA(病棟!J352)&gt;=1,病棟!J352,"")</f>
        <v/>
      </c>
      <c r="K354" s="423" t="str">
        <f>IF(COUNTA(病棟!L352)&gt;=1,病棟!L352,"")</f>
        <v/>
      </c>
      <c r="L354" s="430" t="str">
        <f>IF(K354&lt;基本!$D$9,"非常勤","常勤")</f>
        <v>常勤</v>
      </c>
      <c r="M354" s="433">
        <f>IF(L354="非常勤",K354/基本!$D$9,1)</f>
        <v>1</v>
      </c>
      <c r="N354" s="204" t="e">
        <f>IF(DAYS360(P354,メイン!$N$3)&lt;500,"新"," ")</f>
        <v>#VALUE!</v>
      </c>
      <c r="O354" s="293"/>
      <c r="P354" s="483" t="str">
        <f>IF(COUNTA(病棟!K352)&gt;=1,病棟!K352,"")</f>
        <v/>
      </c>
      <c r="R354" s="477">
        <f t="shared" si="105"/>
        <v>0</v>
      </c>
      <c r="S354" s="477">
        <f t="shared" si="106"/>
        <v>0</v>
      </c>
      <c r="T354" s="477">
        <f t="shared" si="107"/>
        <v>0</v>
      </c>
      <c r="U354" s="477">
        <f t="shared" si="108"/>
        <v>0</v>
      </c>
      <c r="V354" s="477">
        <f t="shared" si="109"/>
        <v>0</v>
      </c>
      <c r="W354" s="477">
        <f t="shared" si="110"/>
        <v>0</v>
      </c>
      <c r="X354" s="477">
        <f t="shared" si="111"/>
        <v>0</v>
      </c>
      <c r="Y354" s="477">
        <f t="shared" si="112"/>
        <v>0</v>
      </c>
      <c r="Z354" s="477">
        <f t="shared" si="113"/>
        <v>0</v>
      </c>
      <c r="AA354" s="477">
        <f t="shared" si="114"/>
        <v>0</v>
      </c>
      <c r="AB354" s="477">
        <f t="shared" si="115"/>
        <v>0</v>
      </c>
      <c r="AC354" s="477">
        <f t="shared" si="116"/>
        <v>0</v>
      </c>
      <c r="AD354" s="477">
        <f t="shared" si="117"/>
        <v>0</v>
      </c>
      <c r="AE354" s="477">
        <f t="shared" si="118"/>
        <v>0</v>
      </c>
      <c r="AF354" s="480">
        <f t="shared" si="119"/>
        <v>0</v>
      </c>
      <c r="AH354" s="469" t="str">
        <f t="shared" si="101"/>
        <v/>
      </c>
      <c r="AI354" s="469" t="str">
        <f t="shared" si="100"/>
        <v>助産師常勤</v>
      </c>
      <c r="AJ354" s="469">
        <f t="shared" si="102"/>
        <v>1</v>
      </c>
      <c r="AK354" s="469" t="str">
        <f t="shared" si="103"/>
        <v>助産師</v>
      </c>
      <c r="AL354" s="469" t="str">
        <f t="shared" si="104"/>
        <v>常勤</v>
      </c>
    </row>
    <row r="355" spans="1:38" ht="13.5" customHeight="1">
      <c r="A355" s="423" t="str">
        <f>IF(COUNTA(病棟!A353)&gt;=1,病棟!A353,"")</f>
        <v/>
      </c>
      <c r="B355" s="486" t="str">
        <f>IF(COUNTA(病棟!B353)&gt;=1,病棟!B353,"")</f>
        <v/>
      </c>
      <c r="C355" s="425" t="str">
        <f>IF(COUNTA(病棟!C353)&gt;=1,病棟!C353,"")</f>
        <v/>
      </c>
      <c r="D355" s="422" t="str">
        <f>IF(COUNTA(病棟!D353)&gt;=1,病棟!D353,"")</f>
        <v/>
      </c>
      <c r="E355" s="422" t="str">
        <f>IF(COUNTA(病棟!E353)&gt;=1,病棟!E353,"")</f>
        <v/>
      </c>
      <c r="F355" s="422" t="str">
        <f>IF(COUNTA(病棟!F353)&gt;=1,病棟!F353,"")</f>
        <v/>
      </c>
      <c r="G355" s="497" t="str">
        <f>IF(COUNTA(病棟!G353)&gt;=1,病棟!G353,"")</f>
        <v/>
      </c>
      <c r="H355" s="425" t="str">
        <f>IF(COUNTA(病棟!H353)&gt;=1,病棟!H353,"")</f>
        <v/>
      </c>
      <c r="I355" s="426" t="str">
        <f>IF(COUNTA(病棟!I353)&gt;=1,病棟!I353,"")</f>
        <v/>
      </c>
      <c r="J355" s="485" t="str">
        <f>IF(COUNTA(病棟!J353)&gt;=1,病棟!J353,"")</f>
        <v/>
      </c>
      <c r="K355" s="423" t="str">
        <f>IF(COUNTA(病棟!L353)&gt;=1,病棟!L353,"")</f>
        <v/>
      </c>
      <c r="L355" s="430" t="str">
        <f>IF(K355&lt;基本!$D$9,"非常勤","常勤")</f>
        <v>常勤</v>
      </c>
      <c r="M355" s="433">
        <f>IF(L355="非常勤",K355/基本!$D$9,1)</f>
        <v>1</v>
      </c>
      <c r="N355" s="204" t="e">
        <f>IF(DAYS360(P355,メイン!$N$3)&lt;500,"新"," ")</f>
        <v>#VALUE!</v>
      </c>
      <c r="O355" s="293"/>
      <c r="P355" s="483" t="str">
        <f>IF(COUNTA(病棟!K353)&gt;=1,病棟!K353,"")</f>
        <v/>
      </c>
      <c r="R355" s="477">
        <f t="shared" si="105"/>
        <v>0</v>
      </c>
      <c r="S355" s="477">
        <f t="shared" si="106"/>
        <v>0</v>
      </c>
      <c r="T355" s="477">
        <f t="shared" si="107"/>
        <v>0</v>
      </c>
      <c r="U355" s="477">
        <f t="shared" si="108"/>
        <v>0</v>
      </c>
      <c r="V355" s="477">
        <f t="shared" si="109"/>
        <v>0</v>
      </c>
      <c r="W355" s="477">
        <f t="shared" si="110"/>
        <v>0</v>
      </c>
      <c r="X355" s="477">
        <f t="shared" si="111"/>
        <v>0</v>
      </c>
      <c r="Y355" s="477">
        <f t="shared" si="112"/>
        <v>0</v>
      </c>
      <c r="Z355" s="477">
        <f t="shared" si="113"/>
        <v>0</v>
      </c>
      <c r="AA355" s="477">
        <f t="shared" si="114"/>
        <v>0</v>
      </c>
      <c r="AB355" s="477">
        <f t="shared" si="115"/>
        <v>0</v>
      </c>
      <c r="AC355" s="477">
        <f t="shared" si="116"/>
        <v>0</v>
      </c>
      <c r="AD355" s="477">
        <f t="shared" si="117"/>
        <v>0</v>
      </c>
      <c r="AE355" s="477">
        <f t="shared" si="118"/>
        <v>0</v>
      </c>
      <c r="AF355" s="480">
        <f t="shared" si="119"/>
        <v>0</v>
      </c>
      <c r="AH355" s="469" t="str">
        <f t="shared" si="101"/>
        <v/>
      </c>
      <c r="AI355" s="469" t="str">
        <f t="shared" si="100"/>
        <v>助産師常勤</v>
      </c>
      <c r="AJ355" s="469">
        <f t="shared" si="102"/>
        <v>1</v>
      </c>
      <c r="AK355" s="469" t="str">
        <f t="shared" si="103"/>
        <v>助産師</v>
      </c>
      <c r="AL355" s="469" t="str">
        <f t="shared" si="104"/>
        <v>常勤</v>
      </c>
    </row>
    <row r="356" spans="1:38" ht="13.5" customHeight="1">
      <c r="A356" s="423" t="str">
        <f>IF(COUNTA(病棟!A354)&gt;=1,病棟!A354,"")</f>
        <v/>
      </c>
      <c r="B356" s="486" t="str">
        <f>IF(COUNTA(病棟!B354)&gt;=1,病棟!B354,"")</f>
        <v/>
      </c>
      <c r="C356" s="425" t="str">
        <f>IF(COUNTA(病棟!C354)&gt;=1,病棟!C354,"")</f>
        <v/>
      </c>
      <c r="D356" s="422" t="str">
        <f>IF(COUNTA(病棟!D354)&gt;=1,病棟!D354,"")</f>
        <v/>
      </c>
      <c r="E356" s="422" t="str">
        <f>IF(COUNTA(病棟!E354)&gt;=1,病棟!E354,"")</f>
        <v/>
      </c>
      <c r="F356" s="422" t="str">
        <f>IF(COUNTA(病棟!F354)&gt;=1,病棟!F354,"")</f>
        <v/>
      </c>
      <c r="G356" s="497" t="str">
        <f>IF(COUNTA(病棟!G354)&gt;=1,病棟!G354,"")</f>
        <v/>
      </c>
      <c r="H356" s="425" t="str">
        <f>IF(COUNTA(病棟!H354)&gt;=1,病棟!H354,"")</f>
        <v/>
      </c>
      <c r="I356" s="426" t="str">
        <f>IF(COUNTA(病棟!I354)&gt;=1,病棟!I354,"")</f>
        <v/>
      </c>
      <c r="J356" s="485" t="str">
        <f>IF(COUNTA(病棟!J354)&gt;=1,病棟!J354,"")</f>
        <v/>
      </c>
      <c r="K356" s="423" t="str">
        <f>IF(COUNTA(病棟!L354)&gt;=1,病棟!L354,"")</f>
        <v/>
      </c>
      <c r="L356" s="430" t="str">
        <f>IF(K356&lt;基本!$D$9,"非常勤","常勤")</f>
        <v>常勤</v>
      </c>
      <c r="M356" s="433">
        <f>IF(L356="非常勤",K356/基本!$D$9,1)</f>
        <v>1</v>
      </c>
      <c r="N356" s="204" t="e">
        <f>IF(DAYS360(P356,メイン!$N$3)&lt;500,"新"," ")</f>
        <v>#VALUE!</v>
      </c>
      <c r="O356" s="293"/>
      <c r="P356" s="483" t="str">
        <f>IF(COUNTA(病棟!K354)&gt;=1,病棟!K354,"")</f>
        <v/>
      </c>
      <c r="R356" s="477">
        <f t="shared" si="105"/>
        <v>0</v>
      </c>
      <c r="S356" s="477">
        <f t="shared" si="106"/>
        <v>0</v>
      </c>
      <c r="T356" s="477">
        <f t="shared" si="107"/>
        <v>0</v>
      </c>
      <c r="U356" s="477">
        <f t="shared" si="108"/>
        <v>0</v>
      </c>
      <c r="V356" s="477">
        <f t="shared" si="109"/>
        <v>0</v>
      </c>
      <c r="W356" s="477">
        <f t="shared" si="110"/>
        <v>0</v>
      </c>
      <c r="X356" s="477">
        <f t="shared" si="111"/>
        <v>0</v>
      </c>
      <c r="Y356" s="477">
        <f t="shared" si="112"/>
        <v>0</v>
      </c>
      <c r="Z356" s="477">
        <f t="shared" si="113"/>
        <v>0</v>
      </c>
      <c r="AA356" s="477">
        <f t="shared" si="114"/>
        <v>0</v>
      </c>
      <c r="AB356" s="477">
        <f t="shared" si="115"/>
        <v>0</v>
      </c>
      <c r="AC356" s="477">
        <f t="shared" si="116"/>
        <v>0</v>
      </c>
      <c r="AD356" s="477">
        <f t="shared" si="117"/>
        <v>0</v>
      </c>
      <c r="AE356" s="477">
        <f t="shared" si="118"/>
        <v>0</v>
      </c>
      <c r="AF356" s="480">
        <f t="shared" si="119"/>
        <v>0</v>
      </c>
      <c r="AH356" s="469" t="str">
        <f t="shared" si="101"/>
        <v/>
      </c>
      <c r="AI356" s="469" t="str">
        <f t="shared" si="100"/>
        <v>助産師常勤</v>
      </c>
      <c r="AJ356" s="469">
        <f t="shared" si="102"/>
        <v>1</v>
      </c>
      <c r="AK356" s="469" t="str">
        <f t="shared" si="103"/>
        <v>助産師</v>
      </c>
      <c r="AL356" s="469" t="str">
        <f t="shared" si="104"/>
        <v>常勤</v>
      </c>
    </row>
    <row r="357" spans="1:38" ht="13.5" customHeight="1">
      <c r="A357" s="423" t="str">
        <f>IF(COUNTA(病棟!A355)&gt;=1,病棟!A355,"")</f>
        <v/>
      </c>
      <c r="B357" s="486" t="str">
        <f>IF(COUNTA(病棟!B355)&gt;=1,病棟!B355,"")</f>
        <v/>
      </c>
      <c r="C357" s="425" t="str">
        <f>IF(COUNTA(病棟!C355)&gt;=1,病棟!C355,"")</f>
        <v/>
      </c>
      <c r="D357" s="422" t="str">
        <f>IF(COUNTA(病棟!D355)&gt;=1,病棟!D355,"")</f>
        <v/>
      </c>
      <c r="E357" s="422" t="str">
        <f>IF(COUNTA(病棟!E355)&gt;=1,病棟!E355,"")</f>
        <v/>
      </c>
      <c r="F357" s="422" t="str">
        <f>IF(COUNTA(病棟!F355)&gt;=1,病棟!F355,"")</f>
        <v/>
      </c>
      <c r="G357" s="497" t="str">
        <f>IF(COUNTA(病棟!G355)&gt;=1,病棟!G355,"")</f>
        <v/>
      </c>
      <c r="H357" s="425" t="str">
        <f>IF(COUNTA(病棟!H355)&gt;=1,病棟!H355,"")</f>
        <v/>
      </c>
      <c r="I357" s="426" t="str">
        <f>IF(COUNTA(病棟!I355)&gt;=1,病棟!I355,"")</f>
        <v/>
      </c>
      <c r="J357" s="485" t="str">
        <f>IF(COUNTA(病棟!J355)&gt;=1,病棟!J355,"")</f>
        <v/>
      </c>
      <c r="K357" s="423" t="str">
        <f>IF(COUNTA(病棟!L355)&gt;=1,病棟!L355,"")</f>
        <v/>
      </c>
      <c r="L357" s="430" t="str">
        <f>IF(K357&lt;基本!$D$9,"非常勤","常勤")</f>
        <v>常勤</v>
      </c>
      <c r="M357" s="433">
        <f>IF(L357="非常勤",K357/基本!$D$9,1)</f>
        <v>1</v>
      </c>
      <c r="N357" s="204" t="e">
        <f>IF(DAYS360(P357,メイン!$N$3)&lt;500,"新"," ")</f>
        <v>#VALUE!</v>
      </c>
      <c r="O357" s="293"/>
      <c r="P357" s="483" t="str">
        <f>IF(COUNTA(病棟!K355)&gt;=1,病棟!K355,"")</f>
        <v/>
      </c>
      <c r="R357" s="477">
        <f t="shared" si="105"/>
        <v>0</v>
      </c>
      <c r="S357" s="477">
        <f t="shared" si="106"/>
        <v>0</v>
      </c>
      <c r="T357" s="477">
        <f t="shared" si="107"/>
        <v>0</v>
      </c>
      <c r="U357" s="477">
        <f t="shared" si="108"/>
        <v>0</v>
      </c>
      <c r="V357" s="477">
        <f t="shared" si="109"/>
        <v>0</v>
      </c>
      <c r="W357" s="477">
        <f t="shared" si="110"/>
        <v>0</v>
      </c>
      <c r="X357" s="477">
        <f t="shared" si="111"/>
        <v>0</v>
      </c>
      <c r="Y357" s="477">
        <f t="shared" si="112"/>
        <v>0</v>
      </c>
      <c r="Z357" s="477">
        <f t="shared" si="113"/>
        <v>0</v>
      </c>
      <c r="AA357" s="477">
        <f t="shared" si="114"/>
        <v>0</v>
      </c>
      <c r="AB357" s="477">
        <f t="shared" si="115"/>
        <v>0</v>
      </c>
      <c r="AC357" s="477">
        <f t="shared" si="116"/>
        <v>0</v>
      </c>
      <c r="AD357" s="477">
        <f t="shared" si="117"/>
        <v>0</v>
      </c>
      <c r="AE357" s="477">
        <f t="shared" si="118"/>
        <v>0</v>
      </c>
      <c r="AF357" s="480">
        <f t="shared" si="119"/>
        <v>0</v>
      </c>
      <c r="AH357" s="469" t="str">
        <f t="shared" si="101"/>
        <v/>
      </c>
      <c r="AI357" s="469" t="str">
        <f t="shared" ref="AI357:AI400" si="120">CONCATENATE(AK357,AL357)</f>
        <v>助産師常勤</v>
      </c>
      <c r="AJ357" s="469">
        <f t="shared" si="102"/>
        <v>1</v>
      </c>
      <c r="AK357" s="469" t="str">
        <f t="shared" si="103"/>
        <v>助産師</v>
      </c>
      <c r="AL357" s="469" t="str">
        <f t="shared" si="104"/>
        <v>常勤</v>
      </c>
    </row>
    <row r="358" spans="1:38" ht="13.5" customHeight="1">
      <c r="A358" s="423" t="str">
        <f>IF(COUNTA(病棟!A356)&gt;=1,病棟!A356,"")</f>
        <v/>
      </c>
      <c r="B358" s="486" t="str">
        <f>IF(COUNTA(病棟!B356)&gt;=1,病棟!B356,"")</f>
        <v/>
      </c>
      <c r="C358" s="425" t="str">
        <f>IF(COUNTA(病棟!C356)&gt;=1,病棟!C356,"")</f>
        <v/>
      </c>
      <c r="D358" s="422" t="str">
        <f>IF(COUNTA(病棟!D356)&gt;=1,病棟!D356,"")</f>
        <v/>
      </c>
      <c r="E358" s="422" t="str">
        <f>IF(COUNTA(病棟!E356)&gt;=1,病棟!E356,"")</f>
        <v/>
      </c>
      <c r="F358" s="422" t="str">
        <f>IF(COUNTA(病棟!F356)&gt;=1,病棟!F356,"")</f>
        <v/>
      </c>
      <c r="G358" s="497" t="str">
        <f>IF(COUNTA(病棟!G356)&gt;=1,病棟!G356,"")</f>
        <v/>
      </c>
      <c r="H358" s="425" t="str">
        <f>IF(COUNTA(病棟!H356)&gt;=1,病棟!H356,"")</f>
        <v/>
      </c>
      <c r="I358" s="426" t="str">
        <f>IF(COUNTA(病棟!I356)&gt;=1,病棟!I356,"")</f>
        <v/>
      </c>
      <c r="J358" s="485" t="str">
        <f>IF(COUNTA(病棟!J356)&gt;=1,病棟!J356,"")</f>
        <v/>
      </c>
      <c r="K358" s="423" t="str">
        <f>IF(COUNTA(病棟!L356)&gt;=1,病棟!L356,"")</f>
        <v/>
      </c>
      <c r="L358" s="430" t="str">
        <f>IF(K358&lt;基本!$D$9,"非常勤","常勤")</f>
        <v>常勤</v>
      </c>
      <c r="M358" s="433">
        <f>IF(L358="非常勤",K358/基本!$D$9,1)</f>
        <v>1</v>
      </c>
      <c r="N358" s="204" t="e">
        <f>IF(DAYS360(P358,メイン!$N$3)&lt;500,"新"," ")</f>
        <v>#VALUE!</v>
      </c>
      <c r="O358" s="293"/>
      <c r="P358" s="483" t="str">
        <f>IF(COUNTA(病棟!K356)&gt;=1,病棟!K356,"")</f>
        <v/>
      </c>
      <c r="R358" s="477">
        <f t="shared" si="105"/>
        <v>0</v>
      </c>
      <c r="S358" s="477">
        <f t="shared" si="106"/>
        <v>0</v>
      </c>
      <c r="T358" s="477">
        <f t="shared" si="107"/>
        <v>0</v>
      </c>
      <c r="U358" s="477">
        <f t="shared" si="108"/>
        <v>0</v>
      </c>
      <c r="V358" s="477">
        <f t="shared" si="109"/>
        <v>0</v>
      </c>
      <c r="W358" s="477">
        <f t="shared" si="110"/>
        <v>0</v>
      </c>
      <c r="X358" s="477">
        <f t="shared" si="111"/>
        <v>0</v>
      </c>
      <c r="Y358" s="477">
        <f t="shared" si="112"/>
        <v>0</v>
      </c>
      <c r="Z358" s="477">
        <f t="shared" si="113"/>
        <v>0</v>
      </c>
      <c r="AA358" s="477">
        <f t="shared" si="114"/>
        <v>0</v>
      </c>
      <c r="AB358" s="477">
        <f t="shared" si="115"/>
        <v>0</v>
      </c>
      <c r="AC358" s="477">
        <f t="shared" si="116"/>
        <v>0</v>
      </c>
      <c r="AD358" s="477">
        <f t="shared" si="117"/>
        <v>0</v>
      </c>
      <c r="AE358" s="477">
        <f t="shared" si="118"/>
        <v>0</v>
      </c>
      <c r="AF358" s="480">
        <f t="shared" si="119"/>
        <v>0</v>
      </c>
      <c r="AH358" s="469" t="str">
        <f t="shared" si="101"/>
        <v/>
      </c>
      <c r="AI358" s="469" t="str">
        <f t="shared" si="120"/>
        <v>助産師常勤</v>
      </c>
      <c r="AJ358" s="469">
        <f t="shared" si="102"/>
        <v>1</v>
      </c>
      <c r="AK358" s="469" t="str">
        <f t="shared" si="103"/>
        <v>助産師</v>
      </c>
      <c r="AL358" s="469" t="str">
        <f t="shared" si="104"/>
        <v>常勤</v>
      </c>
    </row>
    <row r="359" spans="1:38" ht="13.5" customHeight="1">
      <c r="A359" s="423" t="str">
        <f>IF(COUNTA(病棟!A357)&gt;=1,病棟!A357,"")</f>
        <v/>
      </c>
      <c r="B359" s="486" t="str">
        <f>IF(COUNTA(病棟!B357)&gt;=1,病棟!B357,"")</f>
        <v/>
      </c>
      <c r="C359" s="425" t="str">
        <f>IF(COUNTA(病棟!C357)&gt;=1,病棟!C357,"")</f>
        <v/>
      </c>
      <c r="D359" s="422" t="str">
        <f>IF(COUNTA(病棟!D357)&gt;=1,病棟!D357,"")</f>
        <v/>
      </c>
      <c r="E359" s="422" t="str">
        <f>IF(COUNTA(病棟!E357)&gt;=1,病棟!E357,"")</f>
        <v/>
      </c>
      <c r="F359" s="422" t="str">
        <f>IF(COUNTA(病棟!F357)&gt;=1,病棟!F357,"")</f>
        <v/>
      </c>
      <c r="G359" s="497" t="str">
        <f>IF(COUNTA(病棟!G357)&gt;=1,病棟!G357,"")</f>
        <v/>
      </c>
      <c r="H359" s="425" t="str">
        <f>IF(COUNTA(病棟!H357)&gt;=1,病棟!H357,"")</f>
        <v/>
      </c>
      <c r="I359" s="426" t="str">
        <f>IF(COUNTA(病棟!I357)&gt;=1,病棟!I357,"")</f>
        <v/>
      </c>
      <c r="J359" s="485" t="str">
        <f>IF(COUNTA(病棟!J357)&gt;=1,病棟!J357,"")</f>
        <v/>
      </c>
      <c r="K359" s="423" t="str">
        <f>IF(COUNTA(病棟!L357)&gt;=1,病棟!L357,"")</f>
        <v/>
      </c>
      <c r="L359" s="430" t="str">
        <f>IF(K359&lt;基本!$D$9,"非常勤","常勤")</f>
        <v>常勤</v>
      </c>
      <c r="M359" s="433">
        <f>IF(L359="非常勤",K359/基本!$D$9,1)</f>
        <v>1</v>
      </c>
      <c r="N359" s="204" t="e">
        <f>IF(DAYS360(P359,メイン!$N$3)&lt;500,"新"," ")</f>
        <v>#VALUE!</v>
      </c>
      <c r="O359" s="293"/>
      <c r="P359" s="483" t="str">
        <f>IF(COUNTA(病棟!K357)&gt;=1,病棟!K357,"")</f>
        <v/>
      </c>
      <c r="R359" s="477">
        <f t="shared" si="105"/>
        <v>0</v>
      </c>
      <c r="S359" s="477">
        <f t="shared" si="106"/>
        <v>0</v>
      </c>
      <c r="T359" s="477">
        <f t="shared" si="107"/>
        <v>0</v>
      </c>
      <c r="U359" s="477">
        <f t="shared" si="108"/>
        <v>0</v>
      </c>
      <c r="V359" s="477">
        <f t="shared" si="109"/>
        <v>0</v>
      </c>
      <c r="W359" s="477">
        <f t="shared" si="110"/>
        <v>0</v>
      </c>
      <c r="X359" s="477">
        <f t="shared" si="111"/>
        <v>0</v>
      </c>
      <c r="Y359" s="477">
        <f t="shared" si="112"/>
        <v>0</v>
      </c>
      <c r="Z359" s="477">
        <f t="shared" si="113"/>
        <v>0</v>
      </c>
      <c r="AA359" s="477">
        <f t="shared" si="114"/>
        <v>0</v>
      </c>
      <c r="AB359" s="477">
        <f t="shared" si="115"/>
        <v>0</v>
      </c>
      <c r="AC359" s="477">
        <f t="shared" si="116"/>
        <v>0</v>
      </c>
      <c r="AD359" s="477">
        <f t="shared" si="117"/>
        <v>0</v>
      </c>
      <c r="AE359" s="477">
        <f t="shared" si="118"/>
        <v>0</v>
      </c>
      <c r="AF359" s="480">
        <f t="shared" si="119"/>
        <v>0</v>
      </c>
      <c r="AH359" s="469" t="str">
        <f t="shared" si="101"/>
        <v/>
      </c>
      <c r="AI359" s="469" t="str">
        <f t="shared" si="120"/>
        <v>助産師常勤</v>
      </c>
      <c r="AJ359" s="469">
        <f t="shared" si="102"/>
        <v>1</v>
      </c>
      <c r="AK359" s="469" t="str">
        <f t="shared" si="103"/>
        <v>助産師</v>
      </c>
      <c r="AL359" s="469" t="str">
        <f t="shared" si="104"/>
        <v>常勤</v>
      </c>
    </row>
    <row r="360" spans="1:38" ht="13.5" customHeight="1">
      <c r="A360" s="423" t="str">
        <f>IF(COUNTA(病棟!A358)&gt;=1,病棟!A358,"")</f>
        <v/>
      </c>
      <c r="B360" s="486" t="str">
        <f>IF(COUNTA(病棟!B358)&gt;=1,病棟!B358,"")</f>
        <v/>
      </c>
      <c r="C360" s="425" t="str">
        <f>IF(COUNTA(病棟!C358)&gt;=1,病棟!C358,"")</f>
        <v/>
      </c>
      <c r="D360" s="422" t="str">
        <f>IF(COUNTA(病棟!D358)&gt;=1,病棟!D358,"")</f>
        <v/>
      </c>
      <c r="E360" s="422" t="str">
        <f>IF(COUNTA(病棟!E358)&gt;=1,病棟!E358,"")</f>
        <v/>
      </c>
      <c r="F360" s="422" t="str">
        <f>IF(COUNTA(病棟!F358)&gt;=1,病棟!F358,"")</f>
        <v/>
      </c>
      <c r="G360" s="497" t="str">
        <f>IF(COUNTA(病棟!G358)&gt;=1,病棟!G358,"")</f>
        <v/>
      </c>
      <c r="H360" s="425" t="str">
        <f>IF(COUNTA(病棟!H358)&gt;=1,病棟!H358,"")</f>
        <v/>
      </c>
      <c r="I360" s="426" t="str">
        <f>IF(COUNTA(病棟!I358)&gt;=1,病棟!I358,"")</f>
        <v/>
      </c>
      <c r="J360" s="485" t="str">
        <f>IF(COUNTA(病棟!J358)&gt;=1,病棟!J358,"")</f>
        <v/>
      </c>
      <c r="K360" s="423" t="str">
        <f>IF(COUNTA(病棟!L358)&gt;=1,病棟!L358,"")</f>
        <v/>
      </c>
      <c r="L360" s="430" t="str">
        <f>IF(K360&lt;基本!$D$9,"非常勤","常勤")</f>
        <v>常勤</v>
      </c>
      <c r="M360" s="433">
        <f>IF(L360="非常勤",K360/基本!$D$9,1)</f>
        <v>1</v>
      </c>
      <c r="N360" s="204" t="e">
        <f>IF(DAYS360(P360,メイン!$N$3)&lt;500,"新"," ")</f>
        <v>#VALUE!</v>
      </c>
      <c r="O360" s="293"/>
      <c r="P360" s="483" t="str">
        <f>IF(COUNTA(病棟!K358)&gt;=1,病棟!K358,"")</f>
        <v/>
      </c>
      <c r="R360" s="477">
        <f t="shared" si="105"/>
        <v>0</v>
      </c>
      <c r="S360" s="477">
        <f t="shared" si="106"/>
        <v>0</v>
      </c>
      <c r="T360" s="477">
        <f t="shared" si="107"/>
        <v>0</v>
      </c>
      <c r="U360" s="477">
        <f t="shared" si="108"/>
        <v>0</v>
      </c>
      <c r="V360" s="477">
        <f t="shared" si="109"/>
        <v>0</v>
      </c>
      <c r="W360" s="477">
        <f t="shared" si="110"/>
        <v>0</v>
      </c>
      <c r="X360" s="477">
        <f t="shared" si="111"/>
        <v>0</v>
      </c>
      <c r="Y360" s="477">
        <f t="shared" si="112"/>
        <v>0</v>
      </c>
      <c r="Z360" s="477">
        <f t="shared" si="113"/>
        <v>0</v>
      </c>
      <c r="AA360" s="477">
        <f t="shared" si="114"/>
        <v>0</v>
      </c>
      <c r="AB360" s="477">
        <f t="shared" si="115"/>
        <v>0</v>
      </c>
      <c r="AC360" s="477">
        <f t="shared" si="116"/>
        <v>0</v>
      </c>
      <c r="AD360" s="477">
        <f t="shared" si="117"/>
        <v>0</v>
      </c>
      <c r="AE360" s="477">
        <f t="shared" si="118"/>
        <v>0</v>
      </c>
      <c r="AF360" s="480">
        <f t="shared" si="119"/>
        <v>0</v>
      </c>
      <c r="AH360" s="469" t="str">
        <f t="shared" si="101"/>
        <v/>
      </c>
      <c r="AI360" s="469" t="str">
        <f t="shared" si="120"/>
        <v>助産師常勤</v>
      </c>
      <c r="AJ360" s="469">
        <f t="shared" si="102"/>
        <v>1</v>
      </c>
      <c r="AK360" s="469" t="str">
        <f t="shared" si="103"/>
        <v>助産師</v>
      </c>
      <c r="AL360" s="469" t="str">
        <f t="shared" si="104"/>
        <v>常勤</v>
      </c>
    </row>
    <row r="361" spans="1:38" ht="13.5" customHeight="1">
      <c r="A361" s="423" t="str">
        <f>IF(COUNTA(病棟!A359)&gt;=1,病棟!A359,"")</f>
        <v/>
      </c>
      <c r="B361" s="486" t="str">
        <f>IF(COUNTA(病棟!B359)&gt;=1,病棟!B359,"")</f>
        <v/>
      </c>
      <c r="C361" s="425" t="str">
        <f>IF(COUNTA(病棟!C359)&gt;=1,病棟!C359,"")</f>
        <v/>
      </c>
      <c r="D361" s="422" t="str">
        <f>IF(COUNTA(病棟!D359)&gt;=1,病棟!D359,"")</f>
        <v/>
      </c>
      <c r="E361" s="422" t="str">
        <f>IF(COUNTA(病棟!E359)&gt;=1,病棟!E359,"")</f>
        <v/>
      </c>
      <c r="F361" s="422" t="str">
        <f>IF(COUNTA(病棟!F359)&gt;=1,病棟!F359,"")</f>
        <v/>
      </c>
      <c r="G361" s="497" t="str">
        <f>IF(COUNTA(病棟!G359)&gt;=1,病棟!G359,"")</f>
        <v/>
      </c>
      <c r="H361" s="425" t="str">
        <f>IF(COUNTA(病棟!H359)&gt;=1,病棟!H359,"")</f>
        <v/>
      </c>
      <c r="I361" s="426" t="str">
        <f>IF(COUNTA(病棟!I359)&gt;=1,病棟!I359,"")</f>
        <v/>
      </c>
      <c r="J361" s="485" t="str">
        <f>IF(COUNTA(病棟!J359)&gt;=1,病棟!J359,"")</f>
        <v/>
      </c>
      <c r="K361" s="423" t="str">
        <f>IF(COUNTA(病棟!L359)&gt;=1,病棟!L359,"")</f>
        <v/>
      </c>
      <c r="L361" s="430" t="str">
        <f>IF(K361&lt;基本!$D$9,"非常勤","常勤")</f>
        <v>常勤</v>
      </c>
      <c r="M361" s="433">
        <f>IF(L361="非常勤",K361/基本!$D$9,1)</f>
        <v>1</v>
      </c>
      <c r="N361" s="204" t="e">
        <f>IF(DAYS360(P361,メイン!$N$3)&lt;500,"新"," ")</f>
        <v>#VALUE!</v>
      </c>
      <c r="O361" s="293"/>
      <c r="P361" s="483" t="str">
        <f>IF(COUNTA(病棟!K359)&gt;=1,病棟!K359,"")</f>
        <v/>
      </c>
      <c r="R361" s="477">
        <f t="shared" si="105"/>
        <v>0</v>
      </c>
      <c r="S361" s="477">
        <f t="shared" si="106"/>
        <v>0</v>
      </c>
      <c r="T361" s="477">
        <f t="shared" si="107"/>
        <v>0</v>
      </c>
      <c r="U361" s="477">
        <f t="shared" si="108"/>
        <v>0</v>
      </c>
      <c r="V361" s="477">
        <f t="shared" si="109"/>
        <v>0</v>
      </c>
      <c r="W361" s="477">
        <f t="shared" si="110"/>
        <v>0</v>
      </c>
      <c r="X361" s="477">
        <f t="shared" si="111"/>
        <v>0</v>
      </c>
      <c r="Y361" s="477">
        <f t="shared" si="112"/>
        <v>0</v>
      </c>
      <c r="Z361" s="477">
        <f t="shared" si="113"/>
        <v>0</v>
      </c>
      <c r="AA361" s="477">
        <f t="shared" si="114"/>
        <v>0</v>
      </c>
      <c r="AB361" s="477">
        <f t="shared" si="115"/>
        <v>0</v>
      </c>
      <c r="AC361" s="477">
        <f t="shared" si="116"/>
        <v>0</v>
      </c>
      <c r="AD361" s="477">
        <f t="shared" si="117"/>
        <v>0</v>
      </c>
      <c r="AE361" s="477">
        <f t="shared" si="118"/>
        <v>0</v>
      </c>
      <c r="AF361" s="480">
        <f t="shared" si="119"/>
        <v>0</v>
      </c>
      <c r="AH361" s="469" t="str">
        <f t="shared" si="101"/>
        <v/>
      </c>
      <c r="AI361" s="469" t="str">
        <f t="shared" si="120"/>
        <v>助産師常勤</v>
      </c>
      <c r="AJ361" s="469">
        <f t="shared" si="102"/>
        <v>1</v>
      </c>
      <c r="AK361" s="469" t="str">
        <f t="shared" si="103"/>
        <v>助産師</v>
      </c>
      <c r="AL361" s="469" t="str">
        <f t="shared" si="104"/>
        <v>常勤</v>
      </c>
    </row>
    <row r="362" spans="1:38" ht="13.5" customHeight="1">
      <c r="A362" s="423" t="str">
        <f>IF(COUNTA(病棟!A360)&gt;=1,病棟!A360,"")</f>
        <v/>
      </c>
      <c r="B362" s="486" t="str">
        <f>IF(COUNTA(病棟!B360)&gt;=1,病棟!B360,"")</f>
        <v/>
      </c>
      <c r="C362" s="425" t="str">
        <f>IF(COUNTA(病棟!C360)&gt;=1,病棟!C360,"")</f>
        <v/>
      </c>
      <c r="D362" s="422" t="str">
        <f>IF(COUNTA(病棟!D360)&gt;=1,病棟!D360,"")</f>
        <v/>
      </c>
      <c r="E362" s="422" t="str">
        <f>IF(COUNTA(病棟!E360)&gt;=1,病棟!E360,"")</f>
        <v/>
      </c>
      <c r="F362" s="422" t="str">
        <f>IF(COUNTA(病棟!F360)&gt;=1,病棟!F360,"")</f>
        <v/>
      </c>
      <c r="G362" s="497" t="str">
        <f>IF(COUNTA(病棟!G360)&gt;=1,病棟!G360,"")</f>
        <v/>
      </c>
      <c r="H362" s="425" t="str">
        <f>IF(COUNTA(病棟!H360)&gt;=1,病棟!H360,"")</f>
        <v/>
      </c>
      <c r="I362" s="426" t="str">
        <f>IF(COUNTA(病棟!I360)&gt;=1,病棟!I360,"")</f>
        <v/>
      </c>
      <c r="J362" s="485" t="str">
        <f>IF(COUNTA(病棟!J360)&gt;=1,病棟!J360,"")</f>
        <v/>
      </c>
      <c r="K362" s="423" t="str">
        <f>IF(COUNTA(病棟!L360)&gt;=1,病棟!L360,"")</f>
        <v/>
      </c>
      <c r="L362" s="430" t="str">
        <f>IF(K362&lt;基本!$D$9,"非常勤","常勤")</f>
        <v>常勤</v>
      </c>
      <c r="M362" s="433">
        <f>IF(L362="非常勤",K362/基本!$D$9,1)</f>
        <v>1</v>
      </c>
      <c r="N362" s="204" t="e">
        <f>IF(DAYS360(P362,メイン!$N$3)&lt;500,"新"," ")</f>
        <v>#VALUE!</v>
      </c>
      <c r="O362" s="293"/>
      <c r="P362" s="483" t="str">
        <f>IF(COUNTA(病棟!K360)&gt;=1,病棟!K360,"")</f>
        <v/>
      </c>
      <c r="R362" s="477">
        <f t="shared" si="105"/>
        <v>0</v>
      </c>
      <c r="S362" s="477">
        <f t="shared" si="106"/>
        <v>0</v>
      </c>
      <c r="T362" s="477">
        <f t="shared" si="107"/>
        <v>0</v>
      </c>
      <c r="U362" s="477">
        <f t="shared" si="108"/>
        <v>0</v>
      </c>
      <c r="V362" s="477">
        <f t="shared" si="109"/>
        <v>0</v>
      </c>
      <c r="W362" s="477">
        <f t="shared" si="110"/>
        <v>0</v>
      </c>
      <c r="X362" s="477">
        <f t="shared" si="111"/>
        <v>0</v>
      </c>
      <c r="Y362" s="477">
        <f t="shared" si="112"/>
        <v>0</v>
      </c>
      <c r="Z362" s="477">
        <f t="shared" si="113"/>
        <v>0</v>
      </c>
      <c r="AA362" s="477">
        <f t="shared" si="114"/>
        <v>0</v>
      </c>
      <c r="AB362" s="477">
        <f t="shared" si="115"/>
        <v>0</v>
      </c>
      <c r="AC362" s="477">
        <f t="shared" si="116"/>
        <v>0</v>
      </c>
      <c r="AD362" s="477">
        <f t="shared" si="117"/>
        <v>0</v>
      </c>
      <c r="AE362" s="477">
        <f t="shared" si="118"/>
        <v>0</v>
      </c>
      <c r="AF362" s="480">
        <f t="shared" si="119"/>
        <v>0</v>
      </c>
      <c r="AH362" s="469" t="str">
        <f t="shared" si="101"/>
        <v/>
      </c>
      <c r="AI362" s="469" t="str">
        <f t="shared" si="120"/>
        <v>助産師常勤</v>
      </c>
      <c r="AJ362" s="469">
        <f t="shared" si="102"/>
        <v>1</v>
      </c>
      <c r="AK362" s="469" t="str">
        <f t="shared" si="103"/>
        <v>助産師</v>
      </c>
      <c r="AL362" s="469" t="str">
        <f t="shared" si="104"/>
        <v>常勤</v>
      </c>
    </row>
    <row r="363" spans="1:38" ht="13.5" customHeight="1">
      <c r="A363" s="423" t="str">
        <f>IF(COUNTA(病棟!A361)&gt;=1,病棟!A361,"")</f>
        <v/>
      </c>
      <c r="B363" s="486" t="str">
        <f>IF(COUNTA(病棟!B361)&gt;=1,病棟!B361,"")</f>
        <v/>
      </c>
      <c r="C363" s="425" t="str">
        <f>IF(COUNTA(病棟!C361)&gt;=1,病棟!C361,"")</f>
        <v/>
      </c>
      <c r="D363" s="422" t="str">
        <f>IF(COUNTA(病棟!D361)&gt;=1,病棟!D361,"")</f>
        <v/>
      </c>
      <c r="E363" s="422" t="str">
        <f>IF(COUNTA(病棟!E361)&gt;=1,病棟!E361,"")</f>
        <v/>
      </c>
      <c r="F363" s="422" t="str">
        <f>IF(COUNTA(病棟!F361)&gt;=1,病棟!F361,"")</f>
        <v/>
      </c>
      <c r="G363" s="497" t="str">
        <f>IF(COUNTA(病棟!G361)&gt;=1,病棟!G361,"")</f>
        <v/>
      </c>
      <c r="H363" s="425" t="str">
        <f>IF(COUNTA(病棟!H361)&gt;=1,病棟!H361,"")</f>
        <v/>
      </c>
      <c r="I363" s="426" t="str">
        <f>IF(COUNTA(病棟!I361)&gt;=1,病棟!I361,"")</f>
        <v/>
      </c>
      <c r="J363" s="485" t="str">
        <f>IF(COUNTA(病棟!J361)&gt;=1,病棟!J361,"")</f>
        <v/>
      </c>
      <c r="K363" s="423" t="str">
        <f>IF(COUNTA(病棟!L361)&gt;=1,病棟!L361,"")</f>
        <v/>
      </c>
      <c r="L363" s="430" t="str">
        <f>IF(K363&lt;基本!$D$9,"非常勤","常勤")</f>
        <v>常勤</v>
      </c>
      <c r="M363" s="433">
        <f>IF(L363="非常勤",K363/基本!$D$9,1)</f>
        <v>1</v>
      </c>
      <c r="N363" s="204" t="e">
        <f>IF(DAYS360(P363,メイン!$N$3)&lt;500,"新"," ")</f>
        <v>#VALUE!</v>
      </c>
      <c r="O363" s="293"/>
      <c r="P363" s="483" t="str">
        <f>IF(COUNTA(病棟!K361)&gt;=1,病棟!K361,"")</f>
        <v/>
      </c>
      <c r="R363" s="477">
        <f t="shared" si="105"/>
        <v>0</v>
      </c>
      <c r="S363" s="477">
        <f t="shared" si="106"/>
        <v>0</v>
      </c>
      <c r="T363" s="477">
        <f t="shared" si="107"/>
        <v>0</v>
      </c>
      <c r="U363" s="477">
        <f t="shared" si="108"/>
        <v>0</v>
      </c>
      <c r="V363" s="477">
        <f t="shared" si="109"/>
        <v>0</v>
      </c>
      <c r="W363" s="477">
        <f t="shared" si="110"/>
        <v>0</v>
      </c>
      <c r="X363" s="477">
        <f t="shared" si="111"/>
        <v>0</v>
      </c>
      <c r="Y363" s="477">
        <f t="shared" si="112"/>
        <v>0</v>
      </c>
      <c r="Z363" s="477">
        <f t="shared" si="113"/>
        <v>0</v>
      </c>
      <c r="AA363" s="477">
        <f t="shared" si="114"/>
        <v>0</v>
      </c>
      <c r="AB363" s="477">
        <f t="shared" si="115"/>
        <v>0</v>
      </c>
      <c r="AC363" s="477">
        <f t="shared" si="116"/>
        <v>0</v>
      </c>
      <c r="AD363" s="477">
        <f t="shared" si="117"/>
        <v>0</v>
      </c>
      <c r="AE363" s="477">
        <f t="shared" si="118"/>
        <v>0</v>
      </c>
      <c r="AF363" s="480">
        <f t="shared" si="119"/>
        <v>0</v>
      </c>
      <c r="AH363" s="469" t="str">
        <f t="shared" si="101"/>
        <v/>
      </c>
      <c r="AI363" s="469" t="str">
        <f t="shared" si="120"/>
        <v>助産師常勤</v>
      </c>
      <c r="AJ363" s="469">
        <f t="shared" si="102"/>
        <v>1</v>
      </c>
      <c r="AK363" s="469" t="str">
        <f t="shared" si="103"/>
        <v>助産師</v>
      </c>
      <c r="AL363" s="469" t="str">
        <f t="shared" si="104"/>
        <v>常勤</v>
      </c>
    </row>
    <row r="364" spans="1:38" ht="13.5" customHeight="1">
      <c r="A364" s="423" t="str">
        <f>IF(COUNTA(病棟!A362)&gt;=1,病棟!A362,"")</f>
        <v/>
      </c>
      <c r="B364" s="486" t="str">
        <f>IF(COUNTA(病棟!B362)&gt;=1,病棟!B362,"")</f>
        <v/>
      </c>
      <c r="C364" s="425" t="str">
        <f>IF(COUNTA(病棟!C362)&gt;=1,病棟!C362,"")</f>
        <v/>
      </c>
      <c r="D364" s="422" t="str">
        <f>IF(COUNTA(病棟!D362)&gt;=1,病棟!D362,"")</f>
        <v/>
      </c>
      <c r="E364" s="422" t="str">
        <f>IF(COUNTA(病棟!E362)&gt;=1,病棟!E362,"")</f>
        <v/>
      </c>
      <c r="F364" s="422" t="str">
        <f>IF(COUNTA(病棟!F362)&gt;=1,病棟!F362,"")</f>
        <v/>
      </c>
      <c r="G364" s="497" t="str">
        <f>IF(COUNTA(病棟!G362)&gt;=1,病棟!G362,"")</f>
        <v/>
      </c>
      <c r="H364" s="425" t="str">
        <f>IF(COUNTA(病棟!H362)&gt;=1,病棟!H362,"")</f>
        <v/>
      </c>
      <c r="I364" s="426" t="str">
        <f>IF(COUNTA(病棟!I362)&gt;=1,病棟!I362,"")</f>
        <v/>
      </c>
      <c r="J364" s="485" t="str">
        <f>IF(COUNTA(病棟!J362)&gt;=1,病棟!J362,"")</f>
        <v/>
      </c>
      <c r="K364" s="423" t="str">
        <f>IF(COUNTA(病棟!L362)&gt;=1,病棟!L362,"")</f>
        <v/>
      </c>
      <c r="L364" s="430" t="str">
        <f>IF(K364&lt;基本!$D$9,"非常勤","常勤")</f>
        <v>常勤</v>
      </c>
      <c r="M364" s="433">
        <f>IF(L364="非常勤",K364/基本!$D$9,1)</f>
        <v>1</v>
      </c>
      <c r="N364" s="204" t="e">
        <f>IF(DAYS360(P364,メイン!$N$3)&lt;500,"新"," ")</f>
        <v>#VALUE!</v>
      </c>
      <c r="O364" s="293"/>
      <c r="P364" s="483" t="str">
        <f>IF(COUNTA(病棟!K362)&gt;=1,病棟!K362,"")</f>
        <v/>
      </c>
      <c r="R364" s="477">
        <f t="shared" si="105"/>
        <v>0</v>
      </c>
      <c r="S364" s="477">
        <f t="shared" si="106"/>
        <v>0</v>
      </c>
      <c r="T364" s="477">
        <f t="shared" si="107"/>
        <v>0</v>
      </c>
      <c r="U364" s="477">
        <f t="shared" si="108"/>
        <v>0</v>
      </c>
      <c r="V364" s="477">
        <f t="shared" si="109"/>
        <v>0</v>
      </c>
      <c r="W364" s="477">
        <f t="shared" si="110"/>
        <v>0</v>
      </c>
      <c r="X364" s="477">
        <f t="shared" si="111"/>
        <v>0</v>
      </c>
      <c r="Y364" s="477">
        <f t="shared" si="112"/>
        <v>0</v>
      </c>
      <c r="Z364" s="477">
        <f t="shared" si="113"/>
        <v>0</v>
      </c>
      <c r="AA364" s="477">
        <f t="shared" si="114"/>
        <v>0</v>
      </c>
      <c r="AB364" s="477">
        <f t="shared" si="115"/>
        <v>0</v>
      </c>
      <c r="AC364" s="477">
        <f t="shared" si="116"/>
        <v>0</v>
      </c>
      <c r="AD364" s="477">
        <f t="shared" si="117"/>
        <v>0</v>
      </c>
      <c r="AE364" s="477">
        <f t="shared" si="118"/>
        <v>0</v>
      </c>
      <c r="AF364" s="480">
        <f t="shared" si="119"/>
        <v>0</v>
      </c>
      <c r="AH364" s="469" t="str">
        <f t="shared" si="101"/>
        <v/>
      </c>
      <c r="AI364" s="469" t="str">
        <f t="shared" si="120"/>
        <v>助産師常勤</v>
      </c>
      <c r="AJ364" s="469">
        <f t="shared" si="102"/>
        <v>1</v>
      </c>
      <c r="AK364" s="469" t="str">
        <f t="shared" si="103"/>
        <v>助産師</v>
      </c>
      <c r="AL364" s="469" t="str">
        <f t="shared" si="104"/>
        <v>常勤</v>
      </c>
    </row>
    <row r="365" spans="1:38" ht="13.5" customHeight="1">
      <c r="A365" s="423" t="str">
        <f>IF(COUNTA(病棟!A363)&gt;=1,病棟!A363,"")</f>
        <v/>
      </c>
      <c r="B365" s="486" t="str">
        <f>IF(COUNTA(病棟!B363)&gt;=1,病棟!B363,"")</f>
        <v/>
      </c>
      <c r="C365" s="425" t="str">
        <f>IF(COUNTA(病棟!C363)&gt;=1,病棟!C363,"")</f>
        <v/>
      </c>
      <c r="D365" s="422" t="str">
        <f>IF(COUNTA(病棟!D363)&gt;=1,病棟!D363,"")</f>
        <v/>
      </c>
      <c r="E365" s="422" t="str">
        <f>IF(COUNTA(病棟!E363)&gt;=1,病棟!E363,"")</f>
        <v/>
      </c>
      <c r="F365" s="422" t="str">
        <f>IF(COUNTA(病棟!F363)&gt;=1,病棟!F363,"")</f>
        <v/>
      </c>
      <c r="G365" s="497" t="str">
        <f>IF(COUNTA(病棟!G363)&gt;=1,病棟!G363,"")</f>
        <v/>
      </c>
      <c r="H365" s="425" t="str">
        <f>IF(COUNTA(病棟!H363)&gt;=1,病棟!H363,"")</f>
        <v/>
      </c>
      <c r="I365" s="426" t="str">
        <f>IF(COUNTA(病棟!I363)&gt;=1,病棟!I363,"")</f>
        <v/>
      </c>
      <c r="J365" s="485" t="str">
        <f>IF(COUNTA(病棟!J363)&gt;=1,病棟!J363,"")</f>
        <v/>
      </c>
      <c r="K365" s="423" t="str">
        <f>IF(COUNTA(病棟!L363)&gt;=1,病棟!L363,"")</f>
        <v/>
      </c>
      <c r="L365" s="430" t="str">
        <f>IF(K365&lt;基本!$D$9,"非常勤","常勤")</f>
        <v>常勤</v>
      </c>
      <c r="M365" s="433">
        <f>IF(L365="非常勤",K365/基本!$D$9,1)</f>
        <v>1</v>
      </c>
      <c r="N365" s="204" t="e">
        <f>IF(DAYS360(P365,メイン!$N$3)&lt;500,"新"," ")</f>
        <v>#VALUE!</v>
      </c>
      <c r="O365" s="293"/>
      <c r="P365" s="483" t="str">
        <f>IF(COUNTA(病棟!K363)&gt;=1,病棟!K363,"")</f>
        <v/>
      </c>
      <c r="R365" s="477">
        <f t="shared" si="105"/>
        <v>0</v>
      </c>
      <c r="S365" s="477">
        <f t="shared" si="106"/>
        <v>0</v>
      </c>
      <c r="T365" s="477">
        <f t="shared" si="107"/>
        <v>0</v>
      </c>
      <c r="U365" s="477">
        <f t="shared" si="108"/>
        <v>0</v>
      </c>
      <c r="V365" s="477">
        <f t="shared" si="109"/>
        <v>0</v>
      </c>
      <c r="W365" s="477">
        <f t="shared" si="110"/>
        <v>0</v>
      </c>
      <c r="X365" s="477">
        <f t="shared" si="111"/>
        <v>0</v>
      </c>
      <c r="Y365" s="477">
        <f t="shared" si="112"/>
        <v>0</v>
      </c>
      <c r="Z365" s="477">
        <f t="shared" si="113"/>
        <v>0</v>
      </c>
      <c r="AA365" s="477">
        <f t="shared" si="114"/>
        <v>0</v>
      </c>
      <c r="AB365" s="477">
        <f t="shared" si="115"/>
        <v>0</v>
      </c>
      <c r="AC365" s="477">
        <f t="shared" si="116"/>
        <v>0</v>
      </c>
      <c r="AD365" s="477">
        <f t="shared" si="117"/>
        <v>0</v>
      </c>
      <c r="AE365" s="477">
        <f t="shared" si="118"/>
        <v>0</v>
      </c>
      <c r="AF365" s="480">
        <f t="shared" si="119"/>
        <v>0</v>
      </c>
      <c r="AH365" s="469" t="str">
        <f t="shared" si="101"/>
        <v/>
      </c>
      <c r="AI365" s="469" t="str">
        <f t="shared" si="120"/>
        <v>助産師常勤</v>
      </c>
      <c r="AJ365" s="469">
        <f t="shared" si="102"/>
        <v>1</v>
      </c>
      <c r="AK365" s="469" t="str">
        <f t="shared" si="103"/>
        <v>助産師</v>
      </c>
      <c r="AL365" s="469" t="str">
        <f t="shared" si="104"/>
        <v>常勤</v>
      </c>
    </row>
    <row r="366" spans="1:38" ht="13.5" customHeight="1">
      <c r="A366" s="423" t="str">
        <f>IF(COUNTA(病棟!A364)&gt;=1,病棟!A364,"")</f>
        <v/>
      </c>
      <c r="B366" s="486" t="str">
        <f>IF(COUNTA(病棟!B364)&gt;=1,病棟!B364,"")</f>
        <v/>
      </c>
      <c r="C366" s="425" t="str">
        <f>IF(COUNTA(病棟!C364)&gt;=1,病棟!C364,"")</f>
        <v/>
      </c>
      <c r="D366" s="422" t="str">
        <f>IF(COUNTA(病棟!D364)&gt;=1,病棟!D364,"")</f>
        <v/>
      </c>
      <c r="E366" s="422" t="str">
        <f>IF(COUNTA(病棟!E364)&gt;=1,病棟!E364,"")</f>
        <v/>
      </c>
      <c r="F366" s="422" t="str">
        <f>IF(COUNTA(病棟!F364)&gt;=1,病棟!F364,"")</f>
        <v/>
      </c>
      <c r="G366" s="497" t="str">
        <f>IF(COUNTA(病棟!G364)&gt;=1,病棟!G364,"")</f>
        <v/>
      </c>
      <c r="H366" s="425" t="str">
        <f>IF(COUNTA(病棟!H364)&gt;=1,病棟!H364,"")</f>
        <v/>
      </c>
      <c r="I366" s="426" t="str">
        <f>IF(COUNTA(病棟!I364)&gt;=1,病棟!I364,"")</f>
        <v/>
      </c>
      <c r="J366" s="485" t="str">
        <f>IF(COUNTA(病棟!J364)&gt;=1,病棟!J364,"")</f>
        <v/>
      </c>
      <c r="K366" s="423" t="str">
        <f>IF(COUNTA(病棟!L364)&gt;=1,病棟!L364,"")</f>
        <v/>
      </c>
      <c r="L366" s="430" t="str">
        <f>IF(K366&lt;基本!$D$9,"非常勤","常勤")</f>
        <v>常勤</v>
      </c>
      <c r="M366" s="433">
        <f>IF(L366="非常勤",K366/基本!$D$9,1)</f>
        <v>1</v>
      </c>
      <c r="N366" s="204" t="e">
        <f>IF(DAYS360(P366,メイン!$N$3)&lt;500,"新"," ")</f>
        <v>#VALUE!</v>
      </c>
      <c r="O366" s="293"/>
      <c r="P366" s="483" t="str">
        <f>IF(COUNTA(病棟!K364)&gt;=1,病棟!K364,"")</f>
        <v/>
      </c>
      <c r="R366" s="477">
        <f t="shared" si="105"/>
        <v>0</v>
      </c>
      <c r="S366" s="477">
        <f t="shared" si="106"/>
        <v>0</v>
      </c>
      <c r="T366" s="477">
        <f t="shared" si="107"/>
        <v>0</v>
      </c>
      <c r="U366" s="477">
        <f t="shared" si="108"/>
        <v>0</v>
      </c>
      <c r="V366" s="477">
        <f t="shared" si="109"/>
        <v>0</v>
      </c>
      <c r="W366" s="477">
        <f t="shared" si="110"/>
        <v>0</v>
      </c>
      <c r="X366" s="477">
        <f t="shared" si="111"/>
        <v>0</v>
      </c>
      <c r="Y366" s="477">
        <f t="shared" si="112"/>
        <v>0</v>
      </c>
      <c r="Z366" s="477">
        <f t="shared" si="113"/>
        <v>0</v>
      </c>
      <c r="AA366" s="477">
        <f t="shared" si="114"/>
        <v>0</v>
      </c>
      <c r="AB366" s="477">
        <f t="shared" si="115"/>
        <v>0</v>
      </c>
      <c r="AC366" s="477">
        <f t="shared" si="116"/>
        <v>0</v>
      </c>
      <c r="AD366" s="477">
        <f t="shared" si="117"/>
        <v>0</v>
      </c>
      <c r="AE366" s="477">
        <f t="shared" si="118"/>
        <v>0</v>
      </c>
      <c r="AF366" s="480">
        <f t="shared" si="119"/>
        <v>0</v>
      </c>
      <c r="AH366" s="469" t="str">
        <f t="shared" si="101"/>
        <v/>
      </c>
      <c r="AI366" s="469" t="str">
        <f t="shared" si="120"/>
        <v>助産師常勤</v>
      </c>
      <c r="AJ366" s="469">
        <f t="shared" si="102"/>
        <v>1</v>
      </c>
      <c r="AK366" s="469" t="str">
        <f t="shared" si="103"/>
        <v>助産師</v>
      </c>
      <c r="AL366" s="469" t="str">
        <f t="shared" si="104"/>
        <v>常勤</v>
      </c>
    </row>
    <row r="367" spans="1:38" ht="13.5" customHeight="1">
      <c r="A367" s="423" t="str">
        <f>IF(COUNTA(病棟!A365)&gt;=1,病棟!A365,"")</f>
        <v/>
      </c>
      <c r="B367" s="486" t="str">
        <f>IF(COUNTA(病棟!B365)&gt;=1,病棟!B365,"")</f>
        <v/>
      </c>
      <c r="C367" s="425" t="str">
        <f>IF(COUNTA(病棟!C365)&gt;=1,病棟!C365,"")</f>
        <v/>
      </c>
      <c r="D367" s="422" t="str">
        <f>IF(COUNTA(病棟!D365)&gt;=1,病棟!D365,"")</f>
        <v/>
      </c>
      <c r="E367" s="422" t="str">
        <f>IF(COUNTA(病棟!E365)&gt;=1,病棟!E365,"")</f>
        <v/>
      </c>
      <c r="F367" s="422" t="str">
        <f>IF(COUNTA(病棟!F365)&gt;=1,病棟!F365,"")</f>
        <v/>
      </c>
      <c r="G367" s="497" t="str">
        <f>IF(COUNTA(病棟!G365)&gt;=1,病棟!G365,"")</f>
        <v/>
      </c>
      <c r="H367" s="425" t="str">
        <f>IF(COUNTA(病棟!H365)&gt;=1,病棟!H365,"")</f>
        <v/>
      </c>
      <c r="I367" s="426" t="str">
        <f>IF(COUNTA(病棟!I365)&gt;=1,病棟!I365,"")</f>
        <v/>
      </c>
      <c r="J367" s="485" t="str">
        <f>IF(COUNTA(病棟!J365)&gt;=1,病棟!J365,"")</f>
        <v/>
      </c>
      <c r="K367" s="423" t="str">
        <f>IF(COUNTA(病棟!L365)&gt;=1,病棟!L365,"")</f>
        <v/>
      </c>
      <c r="L367" s="430" t="str">
        <f>IF(K367&lt;基本!$D$9,"非常勤","常勤")</f>
        <v>常勤</v>
      </c>
      <c r="M367" s="433">
        <f>IF(L367="非常勤",K367/基本!$D$9,1)</f>
        <v>1</v>
      </c>
      <c r="N367" s="204" t="e">
        <f>IF(DAYS360(P367,メイン!$N$3)&lt;500,"新"," ")</f>
        <v>#VALUE!</v>
      </c>
      <c r="O367" s="293"/>
      <c r="P367" s="483" t="str">
        <f>IF(COUNTA(病棟!K365)&gt;=1,病棟!K365,"")</f>
        <v/>
      </c>
      <c r="R367" s="477">
        <f t="shared" si="105"/>
        <v>0</v>
      </c>
      <c r="S367" s="477">
        <f t="shared" si="106"/>
        <v>0</v>
      </c>
      <c r="T367" s="477">
        <f t="shared" si="107"/>
        <v>0</v>
      </c>
      <c r="U367" s="477">
        <f t="shared" si="108"/>
        <v>0</v>
      </c>
      <c r="V367" s="477">
        <f t="shared" si="109"/>
        <v>0</v>
      </c>
      <c r="W367" s="477">
        <f t="shared" si="110"/>
        <v>0</v>
      </c>
      <c r="X367" s="477">
        <f t="shared" si="111"/>
        <v>0</v>
      </c>
      <c r="Y367" s="477">
        <f t="shared" si="112"/>
        <v>0</v>
      </c>
      <c r="Z367" s="477">
        <f t="shared" si="113"/>
        <v>0</v>
      </c>
      <c r="AA367" s="477">
        <f t="shared" si="114"/>
        <v>0</v>
      </c>
      <c r="AB367" s="477">
        <f t="shared" si="115"/>
        <v>0</v>
      </c>
      <c r="AC367" s="477">
        <f t="shared" si="116"/>
        <v>0</v>
      </c>
      <c r="AD367" s="477">
        <f t="shared" si="117"/>
        <v>0</v>
      </c>
      <c r="AE367" s="477">
        <f t="shared" si="118"/>
        <v>0</v>
      </c>
      <c r="AF367" s="480">
        <f t="shared" si="119"/>
        <v>0</v>
      </c>
      <c r="AH367" s="469" t="str">
        <f t="shared" si="101"/>
        <v/>
      </c>
      <c r="AI367" s="469" t="str">
        <f t="shared" si="120"/>
        <v>助産師常勤</v>
      </c>
      <c r="AJ367" s="469">
        <f t="shared" si="102"/>
        <v>1</v>
      </c>
      <c r="AK367" s="469" t="str">
        <f t="shared" si="103"/>
        <v>助産師</v>
      </c>
      <c r="AL367" s="469" t="str">
        <f t="shared" si="104"/>
        <v>常勤</v>
      </c>
    </row>
    <row r="368" spans="1:38" ht="13.5" customHeight="1">
      <c r="A368" s="423" t="str">
        <f>IF(COUNTA(病棟!A366)&gt;=1,病棟!A366,"")</f>
        <v/>
      </c>
      <c r="B368" s="486" t="str">
        <f>IF(COUNTA(病棟!B366)&gt;=1,病棟!B366,"")</f>
        <v/>
      </c>
      <c r="C368" s="425" t="str">
        <f>IF(COUNTA(病棟!C366)&gt;=1,病棟!C366,"")</f>
        <v/>
      </c>
      <c r="D368" s="422" t="str">
        <f>IF(COUNTA(病棟!D366)&gt;=1,病棟!D366,"")</f>
        <v/>
      </c>
      <c r="E368" s="422" t="str">
        <f>IF(COUNTA(病棟!E366)&gt;=1,病棟!E366,"")</f>
        <v/>
      </c>
      <c r="F368" s="422" t="str">
        <f>IF(COUNTA(病棟!F366)&gt;=1,病棟!F366,"")</f>
        <v/>
      </c>
      <c r="G368" s="497" t="str">
        <f>IF(COUNTA(病棟!G366)&gt;=1,病棟!G366,"")</f>
        <v/>
      </c>
      <c r="H368" s="425" t="str">
        <f>IF(COUNTA(病棟!H366)&gt;=1,病棟!H366,"")</f>
        <v/>
      </c>
      <c r="I368" s="426" t="str">
        <f>IF(COUNTA(病棟!I366)&gt;=1,病棟!I366,"")</f>
        <v/>
      </c>
      <c r="J368" s="485" t="str">
        <f>IF(COUNTA(病棟!J366)&gt;=1,病棟!J366,"")</f>
        <v/>
      </c>
      <c r="K368" s="423" t="str">
        <f>IF(COUNTA(病棟!L366)&gt;=1,病棟!L366,"")</f>
        <v/>
      </c>
      <c r="L368" s="430" t="str">
        <f>IF(K368&lt;基本!$D$9,"非常勤","常勤")</f>
        <v>常勤</v>
      </c>
      <c r="M368" s="433">
        <f>IF(L368="非常勤",K368/基本!$D$9,1)</f>
        <v>1</v>
      </c>
      <c r="N368" s="204" t="e">
        <f>IF(DAYS360(P368,メイン!$N$3)&lt;500,"新"," ")</f>
        <v>#VALUE!</v>
      </c>
      <c r="O368" s="293"/>
      <c r="P368" s="483" t="str">
        <f>IF(COUNTA(病棟!K366)&gt;=1,病棟!K366,"")</f>
        <v/>
      </c>
      <c r="R368" s="477">
        <f t="shared" si="105"/>
        <v>0</v>
      </c>
      <c r="S368" s="477">
        <f t="shared" si="106"/>
        <v>0</v>
      </c>
      <c r="T368" s="477">
        <f t="shared" si="107"/>
        <v>0</v>
      </c>
      <c r="U368" s="477">
        <f t="shared" si="108"/>
        <v>0</v>
      </c>
      <c r="V368" s="477">
        <f t="shared" si="109"/>
        <v>0</v>
      </c>
      <c r="W368" s="477">
        <f t="shared" si="110"/>
        <v>0</v>
      </c>
      <c r="X368" s="477">
        <f t="shared" si="111"/>
        <v>0</v>
      </c>
      <c r="Y368" s="477">
        <f t="shared" si="112"/>
        <v>0</v>
      </c>
      <c r="Z368" s="477">
        <f t="shared" si="113"/>
        <v>0</v>
      </c>
      <c r="AA368" s="477">
        <f t="shared" si="114"/>
        <v>0</v>
      </c>
      <c r="AB368" s="477">
        <f t="shared" si="115"/>
        <v>0</v>
      </c>
      <c r="AC368" s="477">
        <f t="shared" si="116"/>
        <v>0</v>
      </c>
      <c r="AD368" s="477">
        <f t="shared" si="117"/>
        <v>0</v>
      </c>
      <c r="AE368" s="477">
        <f t="shared" si="118"/>
        <v>0</v>
      </c>
      <c r="AF368" s="480">
        <f t="shared" si="119"/>
        <v>0</v>
      </c>
      <c r="AH368" s="469" t="str">
        <f t="shared" si="101"/>
        <v/>
      </c>
      <c r="AI368" s="469" t="str">
        <f t="shared" si="120"/>
        <v>助産師常勤</v>
      </c>
      <c r="AJ368" s="469">
        <f t="shared" si="102"/>
        <v>1</v>
      </c>
      <c r="AK368" s="469" t="str">
        <f t="shared" si="103"/>
        <v>助産師</v>
      </c>
      <c r="AL368" s="469" t="str">
        <f t="shared" si="104"/>
        <v>常勤</v>
      </c>
    </row>
    <row r="369" spans="1:38" ht="13.5" customHeight="1">
      <c r="A369" s="423" t="str">
        <f>IF(COUNTA(病棟!A367)&gt;=1,病棟!A367,"")</f>
        <v/>
      </c>
      <c r="B369" s="486" t="str">
        <f>IF(COUNTA(病棟!B367)&gt;=1,病棟!B367,"")</f>
        <v/>
      </c>
      <c r="C369" s="425" t="str">
        <f>IF(COUNTA(病棟!C367)&gt;=1,病棟!C367,"")</f>
        <v/>
      </c>
      <c r="D369" s="422" t="str">
        <f>IF(COUNTA(病棟!D367)&gt;=1,病棟!D367,"")</f>
        <v/>
      </c>
      <c r="E369" s="422" t="str">
        <f>IF(COUNTA(病棟!E367)&gt;=1,病棟!E367,"")</f>
        <v/>
      </c>
      <c r="F369" s="422" t="str">
        <f>IF(COUNTA(病棟!F367)&gt;=1,病棟!F367,"")</f>
        <v/>
      </c>
      <c r="G369" s="497" t="str">
        <f>IF(COUNTA(病棟!G367)&gt;=1,病棟!G367,"")</f>
        <v/>
      </c>
      <c r="H369" s="425" t="str">
        <f>IF(COUNTA(病棟!H367)&gt;=1,病棟!H367,"")</f>
        <v/>
      </c>
      <c r="I369" s="426" t="str">
        <f>IF(COUNTA(病棟!I367)&gt;=1,病棟!I367,"")</f>
        <v/>
      </c>
      <c r="J369" s="485" t="str">
        <f>IF(COUNTA(病棟!J367)&gt;=1,病棟!J367,"")</f>
        <v/>
      </c>
      <c r="K369" s="423" t="str">
        <f>IF(COUNTA(病棟!L367)&gt;=1,病棟!L367,"")</f>
        <v/>
      </c>
      <c r="L369" s="430" t="str">
        <f>IF(K369&lt;基本!$D$9,"非常勤","常勤")</f>
        <v>常勤</v>
      </c>
      <c r="M369" s="433">
        <f>IF(L369="非常勤",K369/基本!$D$9,1)</f>
        <v>1</v>
      </c>
      <c r="N369" s="204" t="e">
        <f>IF(DAYS360(P369,メイン!$N$3)&lt;500,"新"," ")</f>
        <v>#VALUE!</v>
      </c>
      <c r="O369" s="293"/>
      <c r="P369" s="483" t="str">
        <f>IF(COUNTA(病棟!K367)&gt;=1,病棟!K367,"")</f>
        <v/>
      </c>
      <c r="R369" s="477">
        <f t="shared" si="105"/>
        <v>0</v>
      </c>
      <c r="S369" s="477">
        <f t="shared" si="106"/>
        <v>0</v>
      </c>
      <c r="T369" s="477">
        <f t="shared" si="107"/>
        <v>0</v>
      </c>
      <c r="U369" s="477">
        <f t="shared" si="108"/>
        <v>0</v>
      </c>
      <c r="V369" s="477">
        <f t="shared" si="109"/>
        <v>0</v>
      </c>
      <c r="W369" s="477">
        <f t="shared" si="110"/>
        <v>0</v>
      </c>
      <c r="X369" s="477">
        <f t="shared" si="111"/>
        <v>0</v>
      </c>
      <c r="Y369" s="477">
        <f t="shared" si="112"/>
        <v>0</v>
      </c>
      <c r="Z369" s="477">
        <f t="shared" si="113"/>
        <v>0</v>
      </c>
      <c r="AA369" s="477">
        <f t="shared" si="114"/>
        <v>0</v>
      </c>
      <c r="AB369" s="477">
        <f t="shared" si="115"/>
        <v>0</v>
      </c>
      <c r="AC369" s="477">
        <f t="shared" si="116"/>
        <v>0</v>
      </c>
      <c r="AD369" s="477">
        <f t="shared" si="117"/>
        <v>0</v>
      </c>
      <c r="AE369" s="477">
        <f t="shared" si="118"/>
        <v>0</v>
      </c>
      <c r="AF369" s="480">
        <f t="shared" si="119"/>
        <v>0</v>
      </c>
      <c r="AH369" s="469" t="str">
        <f t="shared" si="101"/>
        <v/>
      </c>
      <c r="AI369" s="469" t="str">
        <f t="shared" si="120"/>
        <v>助産師常勤</v>
      </c>
      <c r="AJ369" s="469">
        <f t="shared" si="102"/>
        <v>1</v>
      </c>
      <c r="AK369" s="469" t="str">
        <f t="shared" si="103"/>
        <v>助産師</v>
      </c>
      <c r="AL369" s="469" t="str">
        <f t="shared" si="104"/>
        <v>常勤</v>
      </c>
    </row>
    <row r="370" spans="1:38" ht="13.5" customHeight="1">
      <c r="A370" s="423" t="str">
        <f>IF(COUNTA(病棟!A368)&gt;=1,病棟!A368,"")</f>
        <v/>
      </c>
      <c r="B370" s="486" t="str">
        <f>IF(COUNTA(病棟!B368)&gt;=1,病棟!B368,"")</f>
        <v/>
      </c>
      <c r="C370" s="425" t="str">
        <f>IF(COUNTA(病棟!C368)&gt;=1,病棟!C368,"")</f>
        <v/>
      </c>
      <c r="D370" s="422" t="str">
        <f>IF(COUNTA(病棟!D368)&gt;=1,病棟!D368,"")</f>
        <v/>
      </c>
      <c r="E370" s="422" t="str">
        <f>IF(COUNTA(病棟!E368)&gt;=1,病棟!E368,"")</f>
        <v/>
      </c>
      <c r="F370" s="422" t="str">
        <f>IF(COUNTA(病棟!F368)&gt;=1,病棟!F368,"")</f>
        <v/>
      </c>
      <c r="G370" s="497" t="str">
        <f>IF(COUNTA(病棟!G368)&gt;=1,病棟!G368,"")</f>
        <v/>
      </c>
      <c r="H370" s="425" t="str">
        <f>IF(COUNTA(病棟!H368)&gt;=1,病棟!H368,"")</f>
        <v/>
      </c>
      <c r="I370" s="426" t="str">
        <f>IF(COUNTA(病棟!I368)&gt;=1,病棟!I368,"")</f>
        <v/>
      </c>
      <c r="J370" s="485" t="str">
        <f>IF(COUNTA(病棟!J368)&gt;=1,病棟!J368,"")</f>
        <v/>
      </c>
      <c r="K370" s="423" t="str">
        <f>IF(COUNTA(病棟!L368)&gt;=1,病棟!L368,"")</f>
        <v/>
      </c>
      <c r="L370" s="430" t="str">
        <f>IF(K370&lt;基本!$D$9,"非常勤","常勤")</f>
        <v>常勤</v>
      </c>
      <c r="M370" s="433">
        <f>IF(L370="非常勤",K370/基本!$D$9,1)</f>
        <v>1</v>
      </c>
      <c r="N370" s="204" t="e">
        <f>IF(DAYS360(P370,メイン!$N$3)&lt;500,"新"," ")</f>
        <v>#VALUE!</v>
      </c>
      <c r="O370" s="293"/>
      <c r="P370" s="483" t="str">
        <f>IF(COUNTA(病棟!K368)&gt;=1,病棟!K368,"")</f>
        <v/>
      </c>
      <c r="R370" s="477">
        <f t="shared" si="105"/>
        <v>0</v>
      </c>
      <c r="S370" s="477">
        <f t="shared" si="106"/>
        <v>0</v>
      </c>
      <c r="T370" s="477">
        <f t="shared" si="107"/>
        <v>0</v>
      </c>
      <c r="U370" s="477">
        <f t="shared" si="108"/>
        <v>0</v>
      </c>
      <c r="V370" s="477">
        <f t="shared" si="109"/>
        <v>0</v>
      </c>
      <c r="W370" s="477">
        <f t="shared" si="110"/>
        <v>0</v>
      </c>
      <c r="X370" s="477">
        <f t="shared" si="111"/>
        <v>0</v>
      </c>
      <c r="Y370" s="477">
        <f t="shared" si="112"/>
        <v>0</v>
      </c>
      <c r="Z370" s="477">
        <f t="shared" si="113"/>
        <v>0</v>
      </c>
      <c r="AA370" s="477">
        <f t="shared" si="114"/>
        <v>0</v>
      </c>
      <c r="AB370" s="477">
        <f t="shared" si="115"/>
        <v>0</v>
      </c>
      <c r="AC370" s="477">
        <f t="shared" si="116"/>
        <v>0</v>
      </c>
      <c r="AD370" s="477">
        <f t="shared" si="117"/>
        <v>0</v>
      </c>
      <c r="AE370" s="477">
        <f t="shared" si="118"/>
        <v>0</v>
      </c>
      <c r="AF370" s="480">
        <f t="shared" si="119"/>
        <v>0</v>
      </c>
      <c r="AH370" s="469" t="str">
        <f t="shared" si="101"/>
        <v/>
      </c>
      <c r="AI370" s="469" t="str">
        <f t="shared" si="120"/>
        <v>助産師常勤</v>
      </c>
      <c r="AJ370" s="469">
        <f t="shared" si="102"/>
        <v>1</v>
      </c>
      <c r="AK370" s="469" t="str">
        <f t="shared" si="103"/>
        <v>助産師</v>
      </c>
      <c r="AL370" s="469" t="str">
        <f t="shared" si="104"/>
        <v>常勤</v>
      </c>
    </row>
    <row r="371" spans="1:38" ht="13.5" customHeight="1">
      <c r="A371" s="423" t="str">
        <f>IF(COUNTA(病棟!A369)&gt;=1,病棟!A369,"")</f>
        <v/>
      </c>
      <c r="B371" s="486" t="str">
        <f>IF(COUNTA(病棟!B369)&gt;=1,病棟!B369,"")</f>
        <v/>
      </c>
      <c r="C371" s="425" t="str">
        <f>IF(COUNTA(病棟!C369)&gt;=1,病棟!C369,"")</f>
        <v/>
      </c>
      <c r="D371" s="422" t="str">
        <f>IF(COUNTA(病棟!D369)&gt;=1,病棟!D369,"")</f>
        <v/>
      </c>
      <c r="E371" s="422" t="str">
        <f>IF(COUNTA(病棟!E369)&gt;=1,病棟!E369,"")</f>
        <v/>
      </c>
      <c r="F371" s="422" t="str">
        <f>IF(COUNTA(病棟!F369)&gt;=1,病棟!F369,"")</f>
        <v/>
      </c>
      <c r="G371" s="497" t="str">
        <f>IF(COUNTA(病棟!G369)&gt;=1,病棟!G369,"")</f>
        <v/>
      </c>
      <c r="H371" s="425" t="str">
        <f>IF(COUNTA(病棟!H369)&gt;=1,病棟!H369,"")</f>
        <v/>
      </c>
      <c r="I371" s="426" t="str">
        <f>IF(COUNTA(病棟!I369)&gt;=1,病棟!I369,"")</f>
        <v/>
      </c>
      <c r="J371" s="485" t="str">
        <f>IF(COUNTA(病棟!J369)&gt;=1,病棟!J369,"")</f>
        <v/>
      </c>
      <c r="K371" s="423" t="str">
        <f>IF(COUNTA(病棟!L369)&gt;=1,病棟!L369,"")</f>
        <v/>
      </c>
      <c r="L371" s="430" t="str">
        <f>IF(K371&lt;基本!$D$9,"非常勤","常勤")</f>
        <v>常勤</v>
      </c>
      <c r="M371" s="433">
        <f>IF(L371="非常勤",K371/基本!$D$9,1)</f>
        <v>1</v>
      </c>
      <c r="N371" s="204" t="e">
        <f>IF(DAYS360(P371,メイン!$N$3)&lt;500,"新"," ")</f>
        <v>#VALUE!</v>
      </c>
      <c r="O371" s="293"/>
      <c r="P371" s="483" t="str">
        <f>IF(COUNTA(病棟!K369)&gt;=1,病棟!K369,"")</f>
        <v/>
      </c>
      <c r="R371" s="477">
        <f t="shared" si="105"/>
        <v>0</v>
      </c>
      <c r="S371" s="477">
        <f t="shared" si="106"/>
        <v>0</v>
      </c>
      <c r="T371" s="477">
        <f t="shared" si="107"/>
        <v>0</v>
      </c>
      <c r="U371" s="477">
        <f t="shared" si="108"/>
        <v>0</v>
      </c>
      <c r="V371" s="477">
        <f t="shared" si="109"/>
        <v>0</v>
      </c>
      <c r="W371" s="477">
        <f t="shared" si="110"/>
        <v>0</v>
      </c>
      <c r="X371" s="477">
        <f t="shared" si="111"/>
        <v>0</v>
      </c>
      <c r="Y371" s="477">
        <f t="shared" si="112"/>
        <v>0</v>
      </c>
      <c r="Z371" s="477">
        <f t="shared" si="113"/>
        <v>0</v>
      </c>
      <c r="AA371" s="477">
        <f t="shared" si="114"/>
        <v>0</v>
      </c>
      <c r="AB371" s="477">
        <f t="shared" si="115"/>
        <v>0</v>
      </c>
      <c r="AC371" s="477">
        <f t="shared" si="116"/>
        <v>0</v>
      </c>
      <c r="AD371" s="477">
        <f t="shared" si="117"/>
        <v>0</v>
      </c>
      <c r="AE371" s="477">
        <f t="shared" si="118"/>
        <v>0</v>
      </c>
      <c r="AF371" s="480">
        <f t="shared" si="119"/>
        <v>0</v>
      </c>
      <c r="AH371" s="469" t="str">
        <f t="shared" si="101"/>
        <v/>
      </c>
      <c r="AI371" s="469" t="str">
        <f t="shared" si="120"/>
        <v>助産師常勤</v>
      </c>
      <c r="AJ371" s="469">
        <f t="shared" si="102"/>
        <v>1</v>
      </c>
      <c r="AK371" s="469" t="str">
        <f t="shared" si="103"/>
        <v>助産師</v>
      </c>
      <c r="AL371" s="469" t="str">
        <f t="shared" si="104"/>
        <v>常勤</v>
      </c>
    </row>
    <row r="372" spans="1:38" ht="13.5" customHeight="1">
      <c r="A372" s="423" t="str">
        <f>IF(COUNTA(病棟!A370)&gt;=1,病棟!A370,"")</f>
        <v/>
      </c>
      <c r="B372" s="486" t="str">
        <f>IF(COUNTA(病棟!B370)&gt;=1,病棟!B370,"")</f>
        <v/>
      </c>
      <c r="C372" s="425" t="str">
        <f>IF(COUNTA(病棟!C370)&gt;=1,病棟!C370,"")</f>
        <v/>
      </c>
      <c r="D372" s="422" t="str">
        <f>IF(COUNTA(病棟!D370)&gt;=1,病棟!D370,"")</f>
        <v/>
      </c>
      <c r="E372" s="422" t="str">
        <f>IF(COUNTA(病棟!E370)&gt;=1,病棟!E370,"")</f>
        <v/>
      </c>
      <c r="F372" s="422" t="str">
        <f>IF(COUNTA(病棟!F370)&gt;=1,病棟!F370,"")</f>
        <v/>
      </c>
      <c r="G372" s="497" t="str">
        <f>IF(COUNTA(病棟!G370)&gt;=1,病棟!G370,"")</f>
        <v/>
      </c>
      <c r="H372" s="425" t="str">
        <f>IF(COUNTA(病棟!H370)&gt;=1,病棟!H370,"")</f>
        <v/>
      </c>
      <c r="I372" s="426" t="str">
        <f>IF(COUNTA(病棟!I370)&gt;=1,病棟!I370,"")</f>
        <v/>
      </c>
      <c r="J372" s="485" t="str">
        <f>IF(COUNTA(病棟!J370)&gt;=1,病棟!J370,"")</f>
        <v/>
      </c>
      <c r="K372" s="423" t="str">
        <f>IF(COUNTA(病棟!L370)&gt;=1,病棟!L370,"")</f>
        <v/>
      </c>
      <c r="L372" s="430" t="str">
        <f>IF(K372&lt;基本!$D$9,"非常勤","常勤")</f>
        <v>常勤</v>
      </c>
      <c r="M372" s="433">
        <f>IF(L372="非常勤",K372/基本!$D$9,1)</f>
        <v>1</v>
      </c>
      <c r="N372" s="204" t="e">
        <f>IF(DAYS360(P372,メイン!$N$3)&lt;500,"新"," ")</f>
        <v>#VALUE!</v>
      </c>
      <c r="O372" s="293"/>
      <c r="P372" s="483" t="str">
        <f>IF(COUNTA(病棟!K370)&gt;=1,病棟!K370,"")</f>
        <v/>
      </c>
      <c r="R372" s="477">
        <f t="shared" si="105"/>
        <v>0</v>
      </c>
      <c r="S372" s="477">
        <f t="shared" si="106"/>
        <v>0</v>
      </c>
      <c r="T372" s="477">
        <f t="shared" si="107"/>
        <v>0</v>
      </c>
      <c r="U372" s="477">
        <f t="shared" si="108"/>
        <v>0</v>
      </c>
      <c r="V372" s="477">
        <f t="shared" si="109"/>
        <v>0</v>
      </c>
      <c r="W372" s="477">
        <f t="shared" si="110"/>
        <v>0</v>
      </c>
      <c r="X372" s="477">
        <f t="shared" si="111"/>
        <v>0</v>
      </c>
      <c r="Y372" s="477">
        <f t="shared" si="112"/>
        <v>0</v>
      </c>
      <c r="Z372" s="477">
        <f t="shared" si="113"/>
        <v>0</v>
      </c>
      <c r="AA372" s="477">
        <f t="shared" si="114"/>
        <v>0</v>
      </c>
      <c r="AB372" s="477">
        <f t="shared" si="115"/>
        <v>0</v>
      </c>
      <c r="AC372" s="477">
        <f t="shared" si="116"/>
        <v>0</v>
      </c>
      <c r="AD372" s="477">
        <f t="shared" si="117"/>
        <v>0</v>
      </c>
      <c r="AE372" s="477">
        <f t="shared" si="118"/>
        <v>0</v>
      </c>
      <c r="AF372" s="480">
        <f t="shared" si="119"/>
        <v>0</v>
      </c>
      <c r="AH372" s="469" t="str">
        <f t="shared" si="101"/>
        <v/>
      </c>
      <c r="AI372" s="469" t="str">
        <f t="shared" si="120"/>
        <v>助産師常勤</v>
      </c>
      <c r="AJ372" s="469">
        <f t="shared" si="102"/>
        <v>1</v>
      </c>
      <c r="AK372" s="469" t="str">
        <f t="shared" si="103"/>
        <v>助産師</v>
      </c>
      <c r="AL372" s="469" t="str">
        <f t="shared" si="104"/>
        <v>常勤</v>
      </c>
    </row>
    <row r="373" spans="1:38" ht="13.5" customHeight="1">
      <c r="A373" s="423" t="str">
        <f>IF(COUNTA(病棟!A371)&gt;=1,病棟!A371,"")</f>
        <v/>
      </c>
      <c r="B373" s="486" t="str">
        <f>IF(COUNTA(病棟!B371)&gt;=1,病棟!B371,"")</f>
        <v/>
      </c>
      <c r="C373" s="425" t="str">
        <f>IF(COUNTA(病棟!C371)&gt;=1,病棟!C371,"")</f>
        <v/>
      </c>
      <c r="D373" s="422" t="str">
        <f>IF(COUNTA(病棟!D371)&gt;=1,病棟!D371,"")</f>
        <v/>
      </c>
      <c r="E373" s="422" t="str">
        <f>IF(COUNTA(病棟!E371)&gt;=1,病棟!E371,"")</f>
        <v/>
      </c>
      <c r="F373" s="422" t="str">
        <f>IF(COUNTA(病棟!F371)&gt;=1,病棟!F371,"")</f>
        <v/>
      </c>
      <c r="G373" s="497" t="str">
        <f>IF(COUNTA(病棟!G371)&gt;=1,病棟!G371,"")</f>
        <v/>
      </c>
      <c r="H373" s="425" t="str">
        <f>IF(COUNTA(病棟!H371)&gt;=1,病棟!H371,"")</f>
        <v/>
      </c>
      <c r="I373" s="426" t="str">
        <f>IF(COUNTA(病棟!I371)&gt;=1,病棟!I371,"")</f>
        <v/>
      </c>
      <c r="J373" s="485" t="str">
        <f>IF(COUNTA(病棟!J371)&gt;=1,病棟!J371,"")</f>
        <v/>
      </c>
      <c r="K373" s="423" t="str">
        <f>IF(COUNTA(病棟!L371)&gt;=1,病棟!L371,"")</f>
        <v/>
      </c>
      <c r="L373" s="430" t="str">
        <f>IF(K373&lt;基本!$D$9,"非常勤","常勤")</f>
        <v>常勤</v>
      </c>
      <c r="M373" s="433">
        <f>IF(L373="非常勤",K373/基本!$D$9,1)</f>
        <v>1</v>
      </c>
      <c r="N373" s="204" t="e">
        <f>IF(DAYS360(P373,メイン!$N$3)&lt;500,"新"," ")</f>
        <v>#VALUE!</v>
      </c>
      <c r="O373" s="293"/>
      <c r="P373" s="483" t="str">
        <f>IF(COUNTA(病棟!K371)&gt;=1,病棟!K371,"")</f>
        <v/>
      </c>
      <c r="R373" s="477">
        <f t="shared" si="105"/>
        <v>0</v>
      </c>
      <c r="S373" s="477">
        <f t="shared" si="106"/>
        <v>0</v>
      </c>
      <c r="T373" s="477">
        <f t="shared" si="107"/>
        <v>0</v>
      </c>
      <c r="U373" s="477">
        <f t="shared" si="108"/>
        <v>0</v>
      </c>
      <c r="V373" s="477">
        <f t="shared" si="109"/>
        <v>0</v>
      </c>
      <c r="W373" s="477">
        <f t="shared" si="110"/>
        <v>0</v>
      </c>
      <c r="X373" s="477">
        <f t="shared" si="111"/>
        <v>0</v>
      </c>
      <c r="Y373" s="477">
        <f t="shared" si="112"/>
        <v>0</v>
      </c>
      <c r="Z373" s="477">
        <f t="shared" si="113"/>
        <v>0</v>
      </c>
      <c r="AA373" s="477">
        <f t="shared" si="114"/>
        <v>0</v>
      </c>
      <c r="AB373" s="477">
        <f t="shared" si="115"/>
        <v>0</v>
      </c>
      <c r="AC373" s="477">
        <f t="shared" si="116"/>
        <v>0</v>
      </c>
      <c r="AD373" s="477">
        <f t="shared" si="117"/>
        <v>0</v>
      </c>
      <c r="AE373" s="477">
        <f t="shared" si="118"/>
        <v>0</v>
      </c>
      <c r="AF373" s="480">
        <f t="shared" si="119"/>
        <v>0</v>
      </c>
      <c r="AH373" s="469" t="str">
        <f t="shared" si="101"/>
        <v/>
      </c>
      <c r="AI373" s="469" t="str">
        <f t="shared" si="120"/>
        <v>助産師常勤</v>
      </c>
      <c r="AJ373" s="469">
        <f t="shared" si="102"/>
        <v>1</v>
      </c>
      <c r="AK373" s="469" t="str">
        <f t="shared" si="103"/>
        <v>助産師</v>
      </c>
      <c r="AL373" s="469" t="str">
        <f t="shared" si="104"/>
        <v>常勤</v>
      </c>
    </row>
    <row r="374" spans="1:38" ht="13.5" customHeight="1">
      <c r="A374" s="423" t="str">
        <f>IF(COUNTA(病棟!A372)&gt;=1,病棟!A372,"")</f>
        <v/>
      </c>
      <c r="B374" s="486" t="str">
        <f>IF(COUNTA(病棟!B372)&gt;=1,病棟!B372,"")</f>
        <v/>
      </c>
      <c r="C374" s="425" t="str">
        <f>IF(COUNTA(病棟!C372)&gt;=1,病棟!C372,"")</f>
        <v/>
      </c>
      <c r="D374" s="422" t="str">
        <f>IF(COUNTA(病棟!D372)&gt;=1,病棟!D372,"")</f>
        <v/>
      </c>
      <c r="E374" s="422" t="str">
        <f>IF(COUNTA(病棟!E372)&gt;=1,病棟!E372,"")</f>
        <v/>
      </c>
      <c r="F374" s="422" t="str">
        <f>IF(COUNTA(病棟!F372)&gt;=1,病棟!F372,"")</f>
        <v/>
      </c>
      <c r="G374" s="497" t="str">
        <f>IF(COUNTA(病棟!G372)&gt;=1,病棟!G372,"")</f>
        <v/>
      </c>
      <c r="H374" s="425" t="str">
        <f>IF(COUNTA(病棟!H372)&gt;=1,病棟!H372,"")</f>
        <v/>
      </c>
      <c r="I374" s="426" t="str">
        <f>IF(COUNTA(病棟!I372)&gt;=1,病棟!I372,"")</f>
        <v/>
      </c>
      <c r="J374" s="485" t="str">
        <f>IF(COUNTA(病棟!J372)&gt;=1,病棟!J372,"")</f>
        <v/>
      </c>
      <c r="K374" s="423" t="str">
        <f>IF(COUNTA(病棟!L372)&gt;=1,病棟!L372,"")</f>
        <v/>
      </c>
      <c r="L374" s="430" t="str">
        <f>IF(K374&lt;基本!$D$9,"非常勤","常勤")</f>
        <v>常勤</v>
      </c>
      <c r="M374" s="433">
        <f>IF(L374="非常勤",K374/基本!$D$9,1)</f>
        <v>1</v>
      </c>
      <c r="N374" s="204" t="e">
        <f>IF(DAYS360(P374,メイン!$N$3)&lt;500,"新"," ")</f>
        <v>#VALUE!</v>
      </c>
      <c r="O374" s="293"/>
      <c r="P374" s="483" t="str">
        <f>IF(COUNTA(病棟!K372)&gt;=1,病棟!K372,"")</f>
        <v/>
      </c>
      <c r="R374" s="477">
        <f t="shared" si="105"/>
        <v>0</v>
      </c>
      <c r="S374" s="477">
        <f t="shared" si="106"/>
        <v>0</v>
      </c>
      <c r="T374" s="477">
        <f t="shared" si="107"/>
        <v>0</v>
      </c>
      <c r="U374" s="477">
        <f t="shared" si="108"/>
        <v>0</v>
      </c>
      <c r="V374" s="477">
        <f t="shared" si="109"/>
        <v>0</v>
      </c>
      <c r="W374" s="477">
        <f t="shared" si="110"/>
        <v>0</v>
      </c>
      <c r="X374" s="477">
        <f t="shared" si="111"/>
        <v>0</v>
      </c>
      <c r="Y374" s="477">
        <f t="shared" si="112"/>
        <v>0</v>
      </c>
      <c r="Z374" s="477">
        <f t="shared" si="113"/>
        <v>0</v>
      </c>
      <c r="AA374" s="477">
        <f t="shared" si="114"/>
        <v>0</v>
      </c>
      <c r="AB374" s="477">
        <f t="shared" si="115"/>
        <v>0</v>
      </c>
      <c r="AC374" s="477">
        <f t="shared" si="116"/>
        <v>0</v>
      </c>
      <c r="AD374" s="477">
        <f t="shared" si="117"/>
        <v>0</v>
      </c>
      <c r="AE374" s="477">
        <f t="shared" si="118"/>
        <v>0</v>
      </c>
      <c r="AF374" s="480">
        <f t="shared" si="119"/>
        <v>0</v>
      </c>
      <c r="AH374" s="469" t="str">
        <f t="shared" si="101"/>
        <v/>
      </c>
      <c r="AI374" s="469" t="str">
        <f t="shared" si="120"/>
        <v>助産師常勤</v>
      </c>
      <c r="AJ374" s="469">
        <f t="shared" si="102"/>
        <v>1</v>
      </c>
      <c r="AK374" s="469" t="str">
        <f t="shared" si="103"/>
        <v>助産師</v>
      </c>
      <c r="AL374" s="469" t="str">
        <f t="shared" si="104"/>
        <v>常勤</v>
      </c>
    </row>
    <row r="375" spans="1:38" ht="13.5" customHeight="1">
      <c r="A375" s="423" t="str">
        <f>IF(COUNTA(病棟!A373)&gt;=1,病棟!A373,"")</f>
        <v/>
      </c>
      <c r="B375" s="486" t="str">
        <f>IF(COUNTA(病棟!B373)&gt;=1,病棟!B373,"")</f>
        <v/>
      </c>
      <c r="C375" s="425" t="str">
        <f>IF(COUNTA(病棟!C373)&gt;=1,病棟!C373,"")</f>
        <v/>
      </c>
      <c r="D375" s="422" t="str">
        <f>IF(COUNTA(病棟!D373)&gt;=1,病棟!D373,"")</f>
        <v/>
      </c>
      <c r="E375" s="422" t="str">
        <f>IF(COUNTA(病棟!E373)&gt;=1,病棟!E373,"")</f>
        <v/>
      </c>
      <c r="F375" s="422" t="str">
        <f>IF(COUNTA(病棟!F373)&gt;=1,病棟!F373,"")</f>
        <v/>
      </c>
      <c r="G375" s="497" t="str">
        <f>IF(COUNTA(病棟!G373)&gt;=1,病棟!G373,"")</f>
        <v/>
      </c>
      <c r="H375" s="425" t="str">
        <f>IF(COUNTA(病棟!H373)&gt;=1,病棟!H373,"")</f>
        <v/>
      </c>
      <c r="I375" s="426" t="str">
        <f>IF(COUNTA(病棟!I373)&gt;=1,病棟!I373,"")</f>
        <v/>
      </c>
      <c r="J375" s="485" t="str">
        <f>IF(COUNTA(病棟!J373)&gt;=1,病棟!J373,"")</f>
        <v/>
      </c>
      <c r="K375" s="423" t="str">
        <f>IF(COUNTA(病棟!L373)&gt;=1,病棟!L373,"")</f>
        <v/>
      </c>
      <c r="L375" s="430" t="str">
        <f>IF(K375&lt;基本!$D$9,"非常勤","常勤")</f>
        <v>常勤</v>
      </c>
      <c r="M375" s="433">
        <f>IF(L375="非常勤",K375/基本!$D$9,1)</f>
        <v>1</v>
      </c>
      <c r="N375" s="204" t="e">
        <f>IF(DAYS360(P375,メイン!$N$3)&lt;500,"新"," ")</f>
        <v>#VALUE!</v>
      </c>
      <c r="O375" s="293"/>
      <c r="P375" s="483" t="str">
        <f>IF(COUNTA(病棟!K373)&gt;=1,病棟!K373,"")</f>
        <v/>
      </c>
      <c r="R375" s="477">
        <f t="shared" si="105"/>
        <v>0</v>
      </c>
      <c r="S375" s="477">
        <f t="shared" si="106"/>
        <v>0</v>
      </c>
      <c r="T375" s="477">
        <f t="shared" si="107"/>
        <v>0</v>
      </c>
      <c r="U375" s="477">
        <f t="shared" si="108"/>
        <v>0</v>
      </c>
      <c r="V375" s="477">
        <f t="shared" si="109"/>
        <v>0</v>
      </c>
      <c r="W375" s="477">
        <f t="shared" si="110"/>
        <v>0</v>
      </c>
      <c r="X375" s="477">
        <f t="shared" si="111"/>
        <v>0</v>
      </c>
      <c r="Y375" s="477">
        <f t="shared" si="112"/>
        <v>0</v>
      </c>
      <c r="Z375" s="477">
        <f t="shared" si="113"/>
        <v>0</v>
      </c>
      <c r="AA375" s="477">
        <f t="shared" si="114"/>
        <v>0</v>
      </c>
      <c r="AB375" s="477">
        <f t="shared" si="115"/>
        <v>0</v>
      </c>
      <c r="AC375" s="477">
        <f t="shared" si="116"/>
        <v>0</v>
      </c>
      <c r="AD375" s="477">
        <f t="shared" si="117"/>
        <v>0</v>
      </c>
      <c r="AE375" s="477">
        <f t="shared" si="118"/>
        <v>0</v>
      </c>
      <c r="AF375" s="480">
        <f t="shared" si="119"/>
        <v>0</v>
      </c>
      <c r="AH375" s="469" t="str">
        <f t="shared" si="101"/>
        <v/>
      </c>
      <c r="AI375" s="469" t="str">
        <f t="shared" si="120"/>
        <v>助産師常勤</v>
      </c>
      <c r="AJ375" s="469">
        <f t="shared" si="102"/>
        <v>1</v>
      </c>
      <c r="AK375" s="469" t="str">
        <f t="shared" si="103"/>
        <v>助産師</v>
      </c>
      <c r="AL375" s="469" t="str">
        <f t="shared" si="104"/>
        <v>常勤</v>
      </c>
    </row>
    <row r="376" spans="1:38" ht="13.5" customHeight="1">
      <c r="A376" s="423" t="str">
        <f>IF(COUNTA(病棟!A374)&gt;=1,病棟!A374,"")</f>
        <v/>
      </c>
      <c r="B376" s="486" t="str">
        <f>IF(COUNTA(病棟!B374)&gt;=1,病棟!B374,"")</f>
        <v/>
      </c>
      <c r="C376" s="425" t="str">
        <f>IF(COUNTA(病棟!C374)&gt;=1,病棟!C374,"")</f>
        <v/>
      </c>
      <c r="D376" s="422" t="str">
        <f>IF(COUNTA(病棟!D374)&gt;=1,病棟!D374,"")</f>
        <v/>
      </c>
      <c r="E376" s="422" t="str">
        <f>IF(COUNTA(病棟!E374)&gt;=1,病棟!E374,"")</f>
        <v/>
      </c>
      <c r="F376" s="422" t="str">
        <f>IF(COUNTA(病棟!F374)&gt;=1,病棟!F374,"")</f>
        <v/>
      </c>
      <c r="G376" s="497" t="str">
        <f>IF(COUNTA(病棟!G374)&gt;=1,病棟!G374,"")</f>
        <v/>
      </c>
      <c r="H376" s="425" t="str">
        <f>IF(COUNTA(病棟!H374)&gt;=1,病棟!H374,"")</f>
        <v/>
      </c>
      <c r="I376" s="426" t="str">
        <f>IF(COUNTA(病棟!I374)&gt;=1,病棟!I374,"")</f>
        <v/>
      </c>
      <c r="J376" s="485" t="str">
        <f>IF(COUNTA(病棟!J374)&gt;=1,病棟!J374,"")</f>
        <v/>
      </c>
      <c r="K376" s="423" t="str">
        <f>IF(COUNTA(病棟!L374)&gt;=1,病棟!L374,"")</f>
        <v/>
      </c>
      <c r="L376" s="430" t="str">
        <f>IF(K376&lt;基本!$D$9,"非常勤","常勤")</f>
        <v>常勤</v>
      </c>
      <c r="M376" s="433">
        <f>IF(L376="非常勤",K376/基本!$D$9,1)</f>
        <v>1</v>
      </c>
      <c r="N376" s="204" t="e">
        <f>IF(DAYS360(P376,メイン!$N$3)&lt;500,"新"," ")</f>
        <v>#VALUE!</v>
      </c>
      <c r="O376" s="293"/>
      <c r="P376" s="483" t="str">
        <f>IF(COUNTA(病棟!K374)&gt;=1,病棟!K374,"")</f>
        <v/>
      </c>
      <c r="R376" s="477">
        <f t="shared" si="105"/>
        <v>0</v>
      </c>
      <c r="S376" s="477">
        <f t="shared" si="106"/>
        <v>0</v>
      </c>
      <c r="T376" s="477">
        <f t="shared" si="107"/>
        <v>0</v>
      </c>
      <c r="U376" s="477">
        <f t="shared" si="108"/>
        <v>0</v>
      </c>
      <c r="V376" s="477">
        <f t="shared" si="109"/>
        <v>0</v>
      </c>
      <c r="W376" s="477">
        <f t="shared" si="110"/>
        <v>0</v>
      </c>
      <c r="X376" s="477">
        <f t="shared" si="111"/>
        <v>0</v>
      </c>
      <c r="Y376" s="477">
        <f t="shared" si="112"/>
        <v>0</v>
      </c>
      <c r="Z376" s="477">
        <f t="shared" si="113"/>
        <v>0</v>
      </c>
      <c r="AA376" s="477">
        <f t="shared" si="114"/>
        <v>0</v>
      </c>
      <c r="AB376" s="477">
        <f t="shared" si="115"/>
        <v>0</v>
      </c>
      <c r="AC376" s="477">
        <f t="shared" si="116"/>
        <v>0</v>
      </c>
      <c r="AD376" s="477">
        <f t="shared" si="117"/>
        <v>0</v>
      </c>
      <c r="AE376" s="477">
        <f t="shared" si="118"/>
        <v>0</v>
      </c>
      <c r="AF376" s="480">
        <f t="shared" si="119"/>
        <v>0</v>
      </c>
      <c r="AH376" s="469" t="str">
        <f t="shared" si="101"/>
        <v/>
      </c>
      <c r="AI376" s="469" t="str">
        <f t="shared" si="120"/>
        <v>助産師常勤</v>
      </c>
      <c r="AJ376" s="469">
        <f t="shared" si="102"/>
        <v>1</v>
      </c>
      <c r="AK376" s="469" t="str">
        <f t="shared" si="103"/>
        <v>助産師</v>
      </c>
      <c r="AL376" s="469" t="str">
        <f t="shared" si="104"/>
        <v>常勤</v>
      </c>
    </row>
    <row r="377" spans="1:38" ht="13.5" customHeight="1">
      <c r="A377" s="423" t="str">
        <f>IF(COUNTA(病棟!A375)&gt;=1,病棟!A375,"")</f>
        <v/>
      </c>
      <c r="B377" s="486" t="str">
        <f>IF(COUNTA(病棟!B375)&gt;=1,病棟!B375,"")</f>
        <v/>
      </c>
      <c r="C377" s="425" t="str">
        <f>IF(COUNTA(病棟!C375)&gt;=1,病棟!C375,"")</f>
        <v/>
      </c>
      <c r="D377" s="422" t="str">
        <f>IF(COUNTA(病棟!D375)&gt;=1,病棟!D375,"")</f>
        <v/>
      </c>
      <c r="E377" s="422" t="str">
        <f>IF(COUNTA(病棟!E375)&gt;=1,病棟!E375,"")</f>
        <v/>
      </c>
      <c r="F377" s="422" t="str">
        <f>IF(COUNTA(病棟!F375)&gt;=1,病棟!F375,"")</f>
        <v/>
      </c>
      <c r="G377" s="497" t="str">
        <f>IF(COUNTA(病棟!G375)&gt;=1,病棟!G375,"")</f>
        <v/>
      </c>
      <c r="H377" s="425" t="str">
        <f>IF(COUNTA(病棟!H375)&gt;=1,病棟!H375,"")</f>
        <v/>
      </c>
      <c r="I377" s="426" t="str">
        <f>IF(COUNTA(病棟!I375)&gt;=1,病棟!I375,"")</f>
        <v/>
      </c>
      <c r="J377" s="485" t="str">
        <f>IF(COUNTA(病棟!J375)&gt;=1,病棟!J375,"")</f>
        <v/>
      </c>
      <c r="K377" s="423" t="str">
        <f>IF(COUNTA(病棟!L375)&gt;=1,病棟!L375,"")</f>
        <v/>
      </c>
      <c r="L377" s="430" t="str">
        <f>IF(K377&lt;基本!$D$9,"非常勤","常勤")</f>
        <v>常勤</v>
      </c>
      <c r="M377" s="433">
        <f>IF(L377="非常勤",K377/基本!$D$9,1)</f>
        <v>1</v>
      </c>
      <c r="N377" s="204" t="e">
        <f>IF(DAYS360(P377,メイン!$N$3)&lt;500,"新"," ")</f>
        <v>#VALUE!</v>
      </c>
      <c r="O377" s="293"/>
      <c r="P377" s="483" t="str">
        <f>IF(COUNTA(病棟!K375)&gt;=1,病棟!K375,"")</f>
        <v/>
      </c>
      <c r="R377" s="477">
        <f t="shared" si="105"/>
        <v>0</v>
      </c>
      <c r="S377" s="477">
        <f t="shared" si="106"/>
        <v>0</v>
      </c>
      <c r="T377" s="477">
        <f t="shared" si="107"/>
        <v>0</v>
      </c>
      <c r="U377" s="477">
        <f t="shared" si="108"/>
        <v>0</v>
      </c>
      <c r="V377" s="477">
        <f t="shared" si="109"/>
        <v>0</v>
      </c>
      <c r="W377" s="477">
        <f t="shared" si="110"/>
        <v>0</v>
      </c>
      <c r="X377" s="477">
        <f t="shared" si="111"/>
        <v>0</v>
      </c>
      <c r="Y377" s="477">
        <f t="shared" si="112"/>
        <v>0</v>
      </c>
      <c r="Z377" s="477">
        <f t="shared" si="113"/>
        <v>0</v>
      </c>
      <c r="AA377" s="477">
        <f t="shared" si="114"/>
        <v>0</v>
      </c>
      <c r="AB377" s="477">
        <f t="shared" si="115"/>
        <v>0</v>
      </c>
      <c r="AC377" s="477">
        <f t="shared" si="116"/>
        <v>0</v>
      </c>
      <c r="AD377" s="477">
        <f t="shared" si="117"/>
        <v>0</v>
      </c>
      <c r="AE377" s="477">
        <f t="shared" si="118"/>
        <v>0</v>
      </c>
      <c r="AF377" s="480">
        <f t="shared" si="119"/>
        <v>0</v>
      </c>
      <c r="AH377" s="469" t="str">
        <f t="shared" si="101"/>
        <v/>
      </c>
      <c r="AI377" s="469" t="str">
        <f t="shared" si="120"/>
        <v>助産師常勤</v>
      </c>
      <c r="AJ377" s="469">
        <f t="shared" si="102"/>
        <v>1</v>
      </c>
      <c r="AK377" s="469" t="str">
        <f t="shared" si="103"/>
        <v>助産師</v>
      </c>
      <c r="AL377" s="469" t="str">
        <f t="shared" si="104"/>
        <v>常勤</v>
      </c>
    </row>
    <row r="378" spans="1:38" ht="13.5" customHeight="1">
      <c r="A378" s="423" t="str">
        <f>IF(COUNTA(病棟!A376)&gt;=1,病棟!A376,"")</f>
        <v/>
      </c>
      <c r="B378" s="486" t="str">
        <f>IF(COUNTA(病棟!B376)&gt;=1,病棟!B376,"")</f>
        <v/>
      </c>
      <c r="C378" s="425" t="str">
        <f>IF(COUNTA(病棟!C376)&gt;=1,病棟!C376,"")</f>
        <v/>
      </c>
      <c r="D378" s="422" t="str">
        <f>IF(COUNTA(病棟!D376)&gt;=1,病棟!D376,"")</f>
        <v/>
      </c>
      <c r="E378" s="422" t="str">
        <f>IF(COUNTA(病棟!E376)&gt;=1,病棟!E376,"")</f>
        <v/>
      </c>
      <c r="F378" s="422" t="str">
        <f>IF(COUNTA(病棟!F376)&gt;=1,病棟!F376,"")</f>
        <v/>
      </c>
      <c r="G378" s="497" t="str">
        <f>IF(COUNTA(病棟!G376)&gt;=1,病棟!G376,"")</f>
        <v/>
      </c>
      <c r="H378" s="425" t="str">
        <f>IF(COUNTA(病棟!H376)&gt;=1,病棟!H376,"")</f>
        <v/>
      </c>
      <c r="I378" s="426" t="str">
        <f>IF(COUNTA(病棟!I376)&gt;=1,病棟!I376,"")</f>
        <v/>
      </c>
      <c r="J378" s="485" t="str">
        <f>IF(COUNTA(病棟!J376)&gt;=1,病棟!J376,"")</f>
        <v/>
      </c>
      <c r="K378" s="423" t="str">
        <f>IF(COUNTA(病棟!L376)&gt;=1,病棟!L376,"")</f>
        <v/>
      </c>
      <c r="L378" s="430" t="str">
        <f>IF(K378&lt;基本!$D$9,"非常勤","常勤")</f>
        <v>常勤</v>
      </c>
      <c r="M378" s="433">
        <f>IF(L378="非常勤",K378/基本!$D$9,1)</f>
        <v>1</v>
      </c>
      <c r="N378" s="204" t="e">
        <f>IF(DAYS360(P378,メイン!$N$3)&lt;500,"新"," ")</f>
        <v>#VALUE!</v>
      </c>
      <c r="O378" s="293"/>
      <c r="P378" s="483" t="str">
        <f>IF(COUNTA(病棟!K376)&gt;=1,病棟!K376,"")</f>
        <v/>
      </c>
      <c r="R378" s="477">
        <f t="shared" si="105"/>
        <v>0</v>
      </c>
      <c r="S378" s="477">
        <f t="shared" si="106"/>
        <v>0</v>
      </c>
      <c r="T378" s="477">
        <f t="shared" si="107"/>
        <v>0</v>
      </c>
      <c r="U378" s="477">
        <f t="shared" si="108"/>
        <v>0</v>
      </c>
      <c r="V378" s="477">
        <f t="shared" si="109"/>
        <v>0</v>
      </c>
      <c r="W378" s="477">
        <f t="shared" si="110"/>
        <v>0</v>
      </c>
      <c r="X378" s="477">
        <f t="shared" si="111"/>
        <v>0</v>
      </c>
      <c r="Y378" s="477">
        <f t="shared" si="112"/>
        <v>0</v>
      </c>
      <c r="Z378" s="477">
        <f t="shared" si="113"/>
        <v>0</v>
      </c>
      <c r="AA378" s="477">
        <f t="shared" si="114"/>
        <v>0</v>
      </c>
      <c r="AB378" s="477">
        <f t="shared" si="115"/>
        <v>0</v>
      </c>
      <c r="AC378" s="477">
        <f t="shared" si="116"/>
        <v>0</v>
      </c>
      <c r="AD378" s="477">
        <f t="shared" si="117"/>
        <v>0</v>
      </c>
      <c r="AE378" s="477">
        <f t="shared" si="118"/>
        <v>0</v>
      </c>
      <c r="AF378" s="480">
        <f t="shared" si="119"/>
        <v>0</v>
      </c>
      <c r="AH378" s="469" t="str">
        <f t="shared" si="101"/>
        <v/>
      </c>
      <c r="AI378" s="469" t="str">
        <f t="shared" si="120"/>
        <v>助産師常勤</v>
      </c>
      <c r="AJ378" s="469">
        <f t="shared" si="102"/>
        <v>1</v>
      </c>
      <c r="AK378" s="469" t="str">
        <f t="shared" si="103"/>
        <v>助産師</v>
      </c>
      <c r="AL378" s="469" t="str">
        <f t="shared" si="104"/>
        <v>常勤</v>
      </c>
    </row>
    <row r="379" spans="1:38" ht="13.5" customHeight="1">
      <c r="A379" s="423" t="str">
        <f>IF(COUNTA(病棟!A377)&gt;=1,病棟!A377,"")</f>
        <v/>
      </c>
      <c r="B379" s="486" t="str">
        <f>IF(COUNTA(病棟!B377)&gt;=1,病棟!B377,"")</f>
        <v/>
      </c>
      <c r="C379" s="425" t="str">
        <f>IF(COUNTA(病棟!C377)&gt;=1,病棟!C377,"")</f>
        <v/>
      </c>
      <c r="D379" s="422" t="str">
        <f>IF(COUNTA(病棟!D377)&gt;=1,病棟!D377,"")</f>
        <v/>
      </c>
      <c r="E379" s="422" t="str">
        <f>IF(COUNTA(病棟!E377)&gt;=1,病棟!E377,"")</f>
        <v/>
      </c>
      <c r="F379" s="422" t="str">
        <f>IF(COUNTA(病棟!F377)&gt;=1,病棟!F377,"")</f>
        <v/>
      </c>
      <c r="G379" s="497" t="str">
        <f>IF(COUNTA(病棟!G377)&gt;=1,病棟!G377,"")</f>
        <v/>
      </c>
      <c r="H379" s="425" t="str">
        <f>IF(COUNTA(病棟!H377)&gt;=1,病棟!H377,"")</f>
        <v/>
      </c>
      <c r="I379" s="426" t="str">
        <f>IF(COUNTA(病棟!I377)&gt;=1,病棟!I377,"")</f>
        <v/>
      </c>
      <c r="J379" s="485" t="str">
        <f>IF(COUNTA(病棟!J377)&gt;=1,病棟!J377,"")</f>
        <v/>
      </c>
      <c r="K379" s="423" t="str">
        <f>IF(COUNTA(病棟!L377)&gt;=1,病棟!L377,"")</f>
        <v/>
      </c>
      <c r="L379" s="430" t="str">
        <f>IF(K379&lt;基本!$D$9,"非常勤","常勤")</f>
        <v>常勤</v>
      </c>
      <c r="M379" s="433">
        <f>IF(L379="非常勤",K379/基本!$D$9,1)</f>
        <v>1</v>
      </c>
      <c r="N379" s="204" t="e">
        <f>IF(DAYS360(P379,メイン!$N$3)&lt;500,"新"," ")</f>
        <v>#VALUE!</v>
      </c>
      <c r="O379" s="293"/>
      <c r="P379" s="483" t="str">
        <f>IF(COUNTA(病棟!K377)&gt;=1,病棟!K377,"")</f>
        <v/>
      </c>
      <c r="R379" s="477">
        <f t="shared" si="105"/>
        <v>0</v>
      </c>
      <c r="S379" s="477">
        <f t="shared" si="106"/>
        <v>0</v>
      </c>
      <c r="T379" s="477">
        <f t="shared" si="107"/>
        <v>0</v>
      </c>
      <c r="U379" s="477">
        <f t="shared" si="108"/>
        <v>0</v>
      </c>
      <c r="V379" s="477">
        <f t="shared" si="109"/>
        <v>0</v>
      </c>
      <c r="W379" s="477">
        <f t="shared" si="110"/>
        <v>0</v>
      </c>
      <c r="X379" s="477">
        <f t="shared" si="111"/>
        <v>0</v>
      </c>
      <c r="Y379" s="477">
        <f t="shared" si="112"/>
        <v>0</v>
      </c>
      <c r="Z379" s="477">
        <f t="shared" si="113"/>
        <v>0</v>
      </c>
      <c r="AA379" s="477">
        <f t="shared" si="114"/>
        <v>0</v>
      </c>
      <c r="AB379" s="477">
        <f t="shared" si="115"/>
        <v>0</v>
      </c>
      <c r="AC379" s="477">
        <f t="shared" si="116"/>
        <v>0</v>
      </c>
      <c r="AD379" s="477">
        <f t="shared" si="117"/>
        <v>0</v>
      </c>
      <c r="AE379" s="477">
        <f t="shared" si="118"/>
        <v>0</v>
      </c>
      <c r="AF379" s="480">
        <f t="shared" si="119"/>
        <v>0</v>
      </c>
      <c r="AH379" s="469" t="str">
        <f t="shared" si="101"/>
        <v/>
      </c>
      <c r="AI379" s="469" t="str">
        <f t="shared" si="120"/>
        <v>助産師常勤</v>
      </c>
      <c r="AJ379" s="469">
        <f t="shared" si="102"/>
        <v>1</v>
      </c>
      <c r="AK379" s="469" t="str">
        <f t="shared" si="103"/>
        <v>助産師</v>
      </c>
      <c r="AL379" s="469" t="str">
        <f t="shared" si="104"/>
        <v>常勤</v>
      </c>
    </row>
    <row r="380" spans="1:38" ht="13.5" customHeight="1">
      <c r="A380" s="423" t="str">
        <f>IF(COUNTA(病棟!A378)&gt;=1,病棟!A378,"")</f>
        <v/>
      </c>
      <c r="B380" s="486" t="str">
        <f>IF(COUNTA(病棟!B378)&gt;=1,病棟!B378,"")</f>
        <v/>
      </c>
      <c r="C380" s="425" t="str">
        <f>IF(COUNTA(病棟!C378)&gt;=1,病棟!C378,"")</f>
        <v/>
      </c>
      <c r="D380" s="422" t="str">
        <f>IF(COUNTA(病棟!D378)&gt;=1,病棟!D378,"")</f>
        <v/>
      </c>
      <c r="E380" s="422" t="str">
        <f>IF(COUNTA(病棟!E378)&gt;=1,病棟!E378,"")</f>
        <v/>
      </c>
      <c r="F380" s="422" t="str">
        <f>IF(COUNTA(病棟!F378)&gt;=1,病棟!F378,"")</f>
        <v/>
      </c>
      <c r="G380" s="497" t="str">
        <f>IF(COUNTA(病棟!G378)&gt;=1,病棟!G378,"")</f>
        <v/>
      </c>
      <c r="H380" s="425" t="str">
        <f>IF(COUNTA(病棟!H378)&gt;=1,病棟!H378,"")</f>
        <v/>
      </c>
      <c r="I380" s="426" t="str">
        <f>IF(COUNTA(病棟!I378)&gt;=1,病棟!I378,"")</f>
        <v/>
      </c>
      <c r="J380" s="485" t="str">
        <f>IF(COUNTA(病棟!J378)&gt;=1,病棟!J378,"")</f>
        <v/>
      </c>
      <c r="K380" s="423" t="str">
        <f>IF(COUNTA(病棟!L378)&gt;=1,病棟!L378,"")</f>
        <v/>
      </c>
      <c r="L380" s="430" t="str">
        <f>IF(K380&lt;基本!$D$9,"非常勤","常勤")</f>
        <v>常勤</v>
      </c>
      <c r="M380" s="433">
        <f>IF(L380="非常勤",K380/基本!$D$9,1)</f>
        <v>1</v>
      </c>
      <c r="N380" s="204" t="e">
        <f>IF(DAYS360(P380,メイン!$N$3)&lt;500,"新"," ")</f>
        <v>#VALUE!</v>
      </c>
      <c r="O380" s="293"/>
      <c r="P380" s="483" t="str">
        <f>IF(COUNTA(病棟!K378)&gt;=1,病棟!K378,"")</f>
        <v/>
      </c>
      <c r="R380" s="477">
        <f t="shared" si="105"/>
        <v>0</v>
      </c>
      <c r="S380" s="477">
        <f t="shared" si="106"/>
        <v>0</v>
      </c>
      <c r="T380" s="477">
        <f t="shared" si="107"/>
        <v>0</v>
      </c>
      <c r="U380" s="477">
        <f t="shared" si="108"/>
        <v>0</v>
      </c>
      <c r="V380" s="477">
        <f t="shared" si="109"/>
        <v>0</v>
      </c>
      <c r="W380" s="477">
        <f t="shared" si="110"/>
        <v>0</v>
      </c>
      <c r="X380" s="477">
        <f t="shared" si="111"/>
        <v>0</v>
      </c>
      <c r="Y380" s="477">
        <f t="shared" si="112"/>
        <v>0</v>
      </c>
      <c r="Z380" s="477">
        <f t="shared" si="113"/>
        <v>0</v>
      </c>
      <c r="AA380" s="477">
        <f t="shared" si="114"/>
        <v>0</v>
      </c>
      <c r="AB380" s="477">
        <f t="shared" si="115"/>
        <v>0</v>
      </c>
      <c r="AC380" s="477">
        <f t="shared" si="116"/>
        <v>0</v>
      </c>
      <c r="AD380" s="477">
        <f t="shared" si="117"/>
        <v>0</v>
      </c>
      <c r="AE380" s="477">
        <f t="shared" si="118"/>
        <v>0</v>
      </c>
      <c r="AF380" s="480">
        <f t="shared" si="119"/>
        <v>0</v>
      </c>
      <c r="AH380" s="469" t="str">
        <f t="shared" si="101"/>
        <v/>
      </c>
      <c r="AI380" s="469" t="str">
        <f t="shared" si="120"/>
        <v>助産師常勤</v>
      </c>
      <c r="AJ380" s="469">
        <f t="shared" si="102"/>
        <v>1</v>
      </c>
      <c r="AK380" s="469" t="str">
        <f t="shared" si="103"/>
        <v>助産師</v>
      </c>
      <c r="AL380" s="469" t="str">
        <f t="shared" si="104"/>
        <v>常勤</v>
      </c>
    </row>
    <row r="381" spans="1:38" ht="13.5" customHeight="1">
      <c r="A381" s="423" t="str">
        <f>IF(COUNTA(病棟!A379)&gt;=1,病棟!A379,"")</f>
        <v/>
      </c>
      <c r="B381" s="486" t="str">
        <f>IF(COUNTA(病棟!B379)&gt;=1,病棟!B379,"")</f>
        <v/>
      </c>
      <c r="C381" s="425" t="str">
        <f>IF(COUNTA(病棟!C379)&gt;=1,病棟!C379,"")</f>
        <v/>
      </c>
      <c r="D381" s="422" t="str">
        <f>IF(COUNTA(病棟!D379)&gt;=1,病棟!D379,"")</f>
        <v/>
      </c>
      <c r="E381" s="422" t="str">
        <f>IF(COUNTA(病棟!E379)&gt;=1,病棟!E379,"")</f>
        <v/>
      </c>
      <c r="F381" s="422" t="str">
        <f>IF(COUNTA(病棟!F379)&gt;=1,病棟!F379,"")</f>
        <v/>
      </c>
      <c r="G381" s="497" t="str">
        <f>IF(COUNTA(病棟!G379)&gt;=1,病棟!G379,"")</f>
        <v/>
      </c>
      <c r="H381" s="425" t="str">
        <f>IF(COUNTA(病棟!H379)&gt;=1,病棟!H379,"")</f>
        <v/>
      </c>
      <c r="I381" s="426" t="str">
        <f>IF(COUNTA(病棟!I379)&gt;=1,病棟!I379,"")</f>
        <v/>
      </c>
      <c r="J381" s="485" t="str">
        <f>IF(COUNTA(病棟!J379)&gt;=1,病棟!J379,"")</f>
        <v/>
      </c>
      <c r="K381" s="423" t="str">
        <f>IF(COUNTA(病棟!L379)&gt;=1,病棟!L379,"")</f>
        <v/>
      </c>
      <c r="L381" s="430" t="str">
        <f>IF(K381&lt;基本!$D$9,"非常勤","常勤")</f>
        <v>常勤</v>
      </c>
      <c r="M381" s="433">
        <f>IF(L381="非常勤",K381/基本!$D$9,1)</f>
        <v>1</v>
      </c>
      <c r="N381" s="204" t="e">
        <f>IF(DAYS360(P381,メイン!$N$3)&lt;500,"新"," ")</f>
        <v>#VALUE!</v>
      </c>
      <c r="O381" s="293"/>
      <c r="P381" s="483" t="str">
        <f>IF(COUNTA(病棟!K379)&gt;=1,病棟!K379,"")</f>
        <v/>
      </c>
      <c r="R381" s="477">
        <f t="shared" si="105"/>
        <v>0</v>
      </c>
      <c r="S381" s="477">
        <f t="shared" si="106"/>
        <v>0</v>
      </c>
      <c r="T381" s="477">
        <f t="shared" si="107"/>
        <v>0</v>
      </c>
      <c r="U381" s="477">
        <f t="shared" si="108"/>
        <v>0</v>
      </c>
      <c r="V381" s="477">
        <f t="shared" si="109"/>
        <v>0</v>
      </c>
      <c r="W381" s="477">
        <f t="shared" si="110"/>
        <v>0</v>
      </c>
      <c r="X381" s="477">
        <f t="shared" si="111"/>
        <v>0</v>
      </c>
      <c r="Y381" s="477">
        <f t="shared" si="112"/>
        <v>0</v>
      </c>
      <c r="Z381" s="477">
        <f t="shared" si="113"/>
        <v>0</v>
      </c>
      <c r="AA381" s="477">
        <f t="shared" si="114"/>
        <v>0</v>
      </c>
      <c r="AB381" s="477">
        <f t="shared" si="115"/>
        <v>0</v>
      </c>
      <c r="AC381" s="477">
        <f t="shared" si="116"/>
        <v>0</v>
      </c>
      <c r="AD381" s="477">
        <f t="shared" si="117"/>
        <v>0</v>
      </c>
      <c r="AE381" s="477">
        <f t="shared" si="118"/>
        <v>0</v>
      </c>
      <c r="AF381" s="480">
        <f t="shared" si="119"/>
        <v>0</v>
      </c>
      <c r="AH381" s="469" t="str">
        <f t="shared" si="101"/>
        <v/>
      </c>
      <c r="AI381" s="469" t="str">
        <f t="shared" si="120"/>
        <v>助産師常勤</v>
      </c>
      <c r="AJ381" s="469">
        <f t="shared" si="102"/>
        <v>1</v>
      </c>
      <c r="AK381" s="469" t="str">
        <f t="shared" si="103"/>
        <v>助産師</v>
      </c>
      <c r="AL381" s="469" t="str">
        <f t="shared" si="104"/>
        <v>常勤</v>
      </c>
    </row>
    <row r="382" spans="1:38" ht="13.5" customHeight="1">
      <c r="A382" s="423" t="str">
        <f>IF(COUNTA(病棟!A380)&gt;=1,病棟!A380,"")</f>
        <v/>
      </c>
      <c r="B382" s="486" t="str">
        <f>IF(COUNTA(病棟!B380)&gt;=1,病棟!B380,"")</f>
        <v/>
      </c>
      <c r="C382" s="425" t="str">
        <f>IF(COUNTA(病棟!C380)&gt;=1,病棟!C380,"")</f>
        <v/>
      </c>
      <c r="D382" s="422" t="str">
        <f>IF(COUNTA(病棟!D380)&gt;=1,病棟!D380,"")</f>
        <v/>
      </c>
      <c r="E382" s="422" t="str">
        <f>IF(COUNTA(病棟!E380)&gt;=1,病棟!E380,"")</f>
        <v/>
      </c>
      <c r="F382" s="422" t="str">
        <f>IF(COUNTA(病棟!F380)&gt;=1,病棟!F380,"")</f>
        <v/>
      </c>
      <c r="G382" s="497" t="str">
        <f>IF(COUNTA(病棟!G380)&gt;=1,病棟!G380,"")</f>
        <v/>
      </c>
      <c r="H382" s="425" t="str">
        <f>IF(COUNTA(病棟!H380)&gt;=1,病棟!H380,"")</f>
        <v/>
      </c>
      <c r="I382" s="426" t="str">
        <f>IF(COUNTA(病棟!I380)&gt;=1,病棟!I380,"")</f>
        <v/>
      </c>
      <c r="J382" s="485" t="str">
        <f>IF(COUNTA(病棟!J380)&gt;=1,病棟!J380,"")</f>
        <v/>
      </c>
      <c r="K382" s="423" t="str">
        <f>IF(COUNTA(病棟!L380)&gt;=1,病棟!L380,"")</f>
        <v/>
      </c>
      <c r="L382" s="430" t="str">
        <f>IF(K382&lt;基本!$D$9,"非常勤","常勤")</f>
        <v>常勤</v>
      </c>
      <c r="M382" s="433">
        <f>IF(L382="非常勤",K382/基本!$D$9,1)</f>
        <v>1</v>
      </c>
      <c r="N382" s="204" t="e">
        <f>IF(DAYS360(P382,メイン!$N$3)&lt;500,"新"," ")</f>
        <v>#VALUE!</v>
      </c>
      <c r="O382" s="293"/>
      <c r="P382" s="483" t="str">
        <f>IF(COUNTA(病棟!K380)&gt;=1,病棟!K380,"")</f>
        <v/>
      </c>
      <c r="R382" s="477">
        <f t="shared" si="105"/>
        <v>0</v>
      </c>
      <c r="S382" s="477">
        <f t="shared" si="106"/>
        <v>0</v>
      </c>
      <c r="T382" s="477">
        <f t="shared" si="107"/>
        <v>0</v>
      </c>
      <c r="U382" s="477">
        <f t="shared" si="108"/>
        <v>0</v>
      </c>
      <c r="V382" s="477">
        <f t="shared" si="109"/>
        <v>0</v>
      </c>
      <c r="W382" s="477">
        <f t="shared" si="110"/>
        <v>0</v>
      </c>
      <c r="X382" s="477">
        <f t="shared" si="111"/>
        <v>0</v>
      </c>
      <c r="Y382" s="477">
        <f t="shared" si="112"/>
        <v>0</v>
      </c>
      <c r="Z382" s="477">
        <f t="shared" si="113"/>
        <v>0</v>
      </c>
      <c r="AA382" s="477">
        <f t="shared" si="114"/>
        <v>0</v>
      </c>
      <c r="AB382" s="477">
        <f t="shared" si="115"/>
        <v>0</v>
      </c>
      <c r="AC382" s="477">
        <f t="shared" si="116"/>
        <v>0</v>
      </c>
      <c r="AD382" s="477">
        <f t="shared" si="117"/>
        <v>0</v>
      </c>
      <c r="AE382" s="477">
        <f t="shared" si="118"/>
        <v>0</v>
      </c>
      <c r="AF382" s="480">
        <f t="shared" si="119"/>
        <v>0</v>
      </c>
      <c r="AH382" s="469" t="str">
        <f t="shared" si="101"/>
        <v/>
      </c>
      <c r="AI382" s="469" t="str">
        <f t="shared" si="120"/>
        <v>助産師常勤</v>
      </c>
      <c r="AJ382" s="469">
        <f t="shared" si="102"/>
        <v>1</v>
      </c>
      <c r="AK382" s="469" t="str">
        <f t="shared" si="103"/>
        <v>助産師</v>
      </c>
      <c r="AL382" s="469" t="str">
        <f t="shared" si="104"/>
        <v>常勤</v>
      </c>
    </row>
    <row r="383" spans="1:38" ht="13.5" customHeight="1">
      <c r="A383" s="423" t="str">
        <f>IF(COUNTA(病棟!A381)&gt;=1,病棟!A381,"")</f>
        <v/>
      </c>
      <c r="B383" s="486" t="str">
        <f>IF(COUNTA(病棟!B381)&gt;=1,病棟!B381,"")</f>
        <v/>
      </c>
      <c r="C383" s="425" t="str">
        <f>IF(COUNTA(病棟!C381)&gt;=1,病棟!C381,"")</f>
        <v/>
      </c>
      <c r="D383" s="422" t="str">
        <f>IF(COUNTA(病棟!D381)&gt;=1,病棟!D381,"")</f>
        <v/>
      </c>
      <c r="E383" s="422" t="str">
        <f>IF(COUNTA(病棟!E381)&gt;=1,病棟!E381,"")</f>
        <v/>
      </c>
      <c r="F383" s="422" t="str">
        <f>IF(COUNTA(病棟!F381)&gt;=1,病棟!F381,"")</f>
        <v/>
      </c>
      <c r="G383" s="497" t="str">
        <f>IF(COUNTA(病棟!G381)&gt;=1,病棟!G381,"")</f>
        <v/>
      </c>
      <c r="H383" s="425" t="str">
        <f>IF(COUNTA(病棟!H381)&gt;=1,病棟!H381,"")</f>
        <v/>
      </c>
      <c r="I383" s="426" t="str">
        <f>IF(COUNTA(病棟!I381)&gt;=1,病棟!I381,"")</f>
        <v/>
      </c>
      <c r="J383" s="485" t="str">
        <f>IF(COUNTA(病棟!J381)&gt;=1,病棟!J381,"")</f>
        <v/>
      </c>
      <c r="K383" s="423" t="str">
        <f>IF(COUNTA(病棟!L381)&gt;=1,病棟!L381,"")</f>
        <v/>
      </c>
      <c r="L383" s="430" t="str">
        <f>IF(K383&lt;基本!$D$9,"非常勤","常勤")</f>
        <v>常勤</v>
      </c>
      <c r="M383" s="433">
        <f>IF(L383="非常勤",K383/基本!$D$9,1)</f>
        <v>1</v>
      </c>
      <c r="N383" s="204" t="e">
        <f>IF(DAYS360(P383,メイン!$N$3)&lt;500,"新"," ")</f>
        <v>#VALUE!</v>
      </c>
      <c r="O383" s="293"/>
      <c r="P383" s="483" t="str">
        <f>IF(COUNTA(病棟!K381)&gt;=1,病棟!K381,"")</f>
        <v/>
      </c>
      <c r="R383" s="477">
        <f t="shared" si="105"/>
        <v>0</v>
      </c>
      <c r="S383" s="477">
        <f t="shared" si="106"/>
        <v>0</v>
      </c>
      <c r="T383" s="477">
        <f t="shared" si="107"/>
        <v>0</v>
      </c>
      <c r="U383" s="477">
        <f t="shared" si="108"/>
        <v>0</v>
      </c>
      <c r="V383" s="477">
        <f t="shared" si="109"/>
        <v>0</v>
      </c>
      <c r="W383" s="477">
        <f t="shared" si="110"/>
        <v>0</v>
      </c>
      <c r="X383" s="477">
        <f t="shared" si="111"/>
        <v>0</v>
      </c>
      <c r="Y383" s="477">
        <f t="shared" si="112"/>
        <v>0</v>
      </c>
      <c r="Z383" s="477">
        <f t="shared" si="113"/>
        <v>0</v>
      </c>
      <c r="AA383" s="477">
        <f t="shared" si="114"/>
        <v>0</v>
      </c>
      <c r="AB383" s="477">
        <f t="shared" si="115"/>
        <v>0</v>
      </c>
      <c r="AC383" s="477">
        <f t="shared" si="116"/>
        <v>0</v>
      </c>
      <c r="AD383" s="477">
        <f t="shared" si="117"/>
        <v>0</v>
      </c>
      <c r="AE383" s="477">
        <f t="shared" si="118"/>
        <v>0</v>
      </c>
      <c r="AF383" s="480">
        <f t="shared" si="119"/>
        <v>0</v>
      </c>
      <c r="AH383" s="469" t="str">
        <f t="shared" si="101"/>
        <v/>
      </c>
      <c r="AI383" s="469" t="str">
        <f t="shared" si="120"/>
        <v>助産師常勤</v>
      </c>
      <c r="AJ383" s="469">
        <f t="shared" si="102"/>
        <v>1</v>
      </c>
      <c r="AK383" s="469" t="str">
        <f t="shared" si="103"/>
        <v>助産師</v>
      </c>
      <c r="AL383" s="469" t="str">
        <f t="shared" si="104"/>
        <v>常勤</v>
      </c>
    </row>
    <row r="384" spans="1:38" ht="13.5" customHeight="1">
      <c r="A384" s="423" t="str">
        <f>IF(COUNTA(病棟!A382)&gt;=1,病棟!A382,"")</f>
        <v/>
      </c>
      <c r="B384" s="486" t="str">
        <f>IF(COUNTA(病棟!B382)&gt;=1,病棟!B382,"")</f>
        <v/>
      </c>
      <c r="C384" s="425" t="str">
        <f>IF(COUNTA(病棟!C382)&gt;=1,病棟!C382,"")</f>
        <v/>
      </c>
      <c r="D384" s="422" t="str">
        <f>IF(COUNTA(病棟!D382)&gt;=1,病棟!D382,"")</f>
        <v/>
      </c>
      <c r="E384" s="422" t="str">
        <f>IF(COUNTA(病棟!E382)&gt;=1,病棟!E382,"")</f>
        <v/>
      </c>
      <c r="F384" s="422" t="str">
        <f>IF(COUNTA(病棟!F382)&gt;=1,病棟!F382,"")</f>
        <v/>
      </c>
      <c r="G384" s="497" t="str">
        <f>IF(COUNTA(病棟!G382)&gt;=1,病棟!G382,"")</f>
        <v/>
      </c>
      <c r="H384" s="425" t="str">
        <f>IF(COUNTA(病棟!H382)&gt;=1,病棟!H382,"")</f>
        <v/>
      </c>
      <c r="I384" s="426" t="str">
        <f>IF(COUNTA(病棟!I382)&gt;=1,病棟!I382,"")</f>
        <v/>
      </c>
      <c r="J384" s="485" t="str">
        <f>IF(COUNTA(病棟!J382)&gt;=1,病棟!J382,"")</f>
        <v/>
      </c>
      <c r="K384" s="423" t="str">
        <f>IF(COUNTA(病棟!L382)&gt;=1,病棟!L382,"")</f>
        <v/>
      </c>
      <c r="L384" s="430" t="str">
        <f>IF(K384&lt;基本!$D$9,"非常勤","常勤")</f>
        <v>常勤</v>
      </c>
      <c r="M384" s="433">
        <f>IF(L384="非常勤",K384/基本!$D$9,1)</f>
        <v>1</v>
      </c>
      <c r="N384" s="204" t="e">
        <f>IF(DAYS360(P384,メイン!$N$3)&lt;500,"新"," ")</f>
        <v>#VALUE!</v>
      </c>
      <c r="O384" s="293"/>
      <c r="P384" s="483" t="str">
        <f>IF(COUNTA(病棟!K382)&gt;=1,病棟!K382,"")</f>
        <v/>
      </c>
      <c r="R384" s="477">
        <f t="shared" si="105"/>
        <v>0</v>
      </c>
      <c r="S384" s="477">
        <f t="shared" si="106"/>
        <v>0</v>
      </c>
      <c r="T384" s="477">
        <f t="shared" si="107"/>
        <v>0</v>
      </c>
      <c r="U384" s="477">
        <f t="shared" si="108"/>
        <v>0</v>
      </c>
      <c r="V384" s="477">
        <f t="shared" si="109"/>
        <v>0</v>
      </c>
      <c r="W384" s="477">
        <f t="shared" si="110"/>
        <v>0</v>
      </c>
      <c r="X384" s="477">
        <f t="shared" si="111"/>
        <v>0</v>
      </c>
      <c r="Y384" s="477">
        <f t="shared" si="112"/>
        <v>0</v>
      </c>
      <c r="Z384" s="477">
        <f t="shared" si="113"/>
        <v>0</v>
      </c>
      <c r="AA384" s="477">
        <f t="shared" si="114"/>
        <v>0</v>
      </c>
      <c r="AB384" s="477">
        <f t="shared" si="115"/>
        <v>0</v>
      </c>
      <c r="AC384" s="477">
        <f t="shared" si="116"/>
        <v>0</v>
      </c>
      <c r="AD384" s="477">
        <f t="shared" si="117"/>
        <v>0</v>
      </c>
      <c r="AE384" s="477">
        <f t="shared" si="118"/>
        <v>0</v>
      </c>
      <c r="AF384" s="480">
        <f t="shared" si="119"/>
        <v>0</v>
      </c>
      <c r="AH384" s="469" t="str">
        <f t="shared" si="101"/>
        <v/>
      </c>
      <c r="AI384" s="469" t="str">
        <f t="shared" si="120"/>
        <v>助産師常勤</v>
      </c>
      <c r="AJ384" s="469">
        <f t="shared" si="102"/>
        <v>1</v>
      </c>
      <c r="AK384" s="469" t="str">
        <f t="shared" si="103"/>
        <v>助産師</v>
      </c>
      <c r="AL384" s="469" t="str">
        <f t="shared" si="104"/>
        <v>常勤</v>
      </c>
    </row>
    <row r="385" spans="1:38" ht="13.5" customHeight="1">
      <c r="A385" s="423" t="str">
        <f>IF(COUNTA(病棟!A383)&gt;=1,病棟!A383,"")</f>
        <v/>
      </c>
      <c r="B385" s="486" t="str">
        <f>IF(COUNTA(病棟!B383)&gt;=1,病棟!B383,"")</f>
        <v/>
      </c>
      <c r="C385" s="425" t="str">
        <f>IF(COUNTA(病棟!C383)&gt;=1,病棟!C383,"")</f>
        <v/>
      </c>
      <c r="D385" s="422" t="str">
        <f>IF(COUNTA(病棟!D383)&gt;=1,病棟!D383,"")</f>
        <v/>
      </c>
      <c r="E385" s="422" t="str">
        <f>IF(COUNTA(病棟!E383)&gt;=1,病棟!E383,"")</f>
        <v/>
      </c>
      <c r="F385" s="422" t="str">
        <f>IF(COUNTA(病棟!F383)&gt;=1,病棟!F383,"")</f>
        <v/>
      </c>
      <c r="G385" s="497" t="str">
        <f>IF(COUNTA(病棟!G383)&gt;=1,病棟!G383,"")</f>
        <v/>
      </c>
      <c r="H385" s="425" t="str">
        <f>IF(COUNTA(病棟!H383)&gt;=1,病棟!H383,"")</f>
        <v/>
      </c>
      <c r="I385" s="426" t="str">
        <f>IF(COUNTA(病棟!I383)&gt;=1,病棟!I383,"")</f>
        <v/>
      </c>
      <c r="J385" s="485" t="str">
        <f>IF(COUNTA(病棟!J383)&gt;=1,病棟!J383,"")</f>
        <v/>
      </c>
      <c r="K385" s="423" t="str">
        <f>IF(COUNTA(病棟!L383)&gt;=1,病棟!L383,"")</f>
        <v/>
      </c>
      <c r="L385" s="430" t="str">
        <f>IF(K385&lt;基本!$D$9,"非常勤","常勤")</f>
        <v>常勤</v>
      </c>
      <c r="M385" s="433">
        <f>IF(L385="非常勤",K385/基本!$D$9,1)</f>
        <v>1</v>
      </c>
      <c r="N385" s="204" t="e">
        <f>IF(DAYS360(P385,メイン!$N$3)&lt;500,"新"," ")</f>
        <v>#VALUE!</v>
      </c>
      <c r="O385" s="293"/>
      <c r="P385" s="483" t="str">
        <f>IF(COUNTA(病棟!K383)&gt;=1,病棟!K383,"")</f>
        <v/>
      </c>
      <c r="R385" s="477">
        <f t="shared" si="105"/>
        <v>0</v>
      </c>
      <c r="S385" s="477">
        <f t="shared" si="106"/>
        <v>0</v>
      </c>
      <c r="T385" s="477">
        <f t="shared" si="107"/>
        <v>0</v>
      </c>
      <c r="U385" s="477">
        <f t="shared" si="108"/>
        <v>0</v>
      </c>
      <c r="V385" s="477">
        <f t="shared" si="109"/>
        <v>0</v>
      </c>
      <c r="W385" s="477">
        <f t="shared" si="110"/>
        <v>0</v>
      </c>
      <c r="X385" s="477">
        <f t="shared" si="111"/>
        <v>0</v>
      </c>
      <c r="Y385" s="477">
        <f t="shared" si="112"/>
        <v>0</v>
      </c>
      <c r="Z385" s="477">
        <f t="shared" si="113"/>
        <v>0</v>
      </c>
      <c r="AA385" s="477">
        <f t="shared" si="114"/>
        <v>0</v>
      </c>
      <c r="AB385" s="477">
        <f t="shared" si="115"/>
        <v>0</v>
      </c>
      <c r="AC385" s="477">
        <f t="shared" si="116"/>
        <v>0</v>
      </c>
      <c r="AD385" s="477">
        <f t="shared" si="117"/>
        <v>0</v>
      </c>
      <c r="AE385" s="477">
        <f t="shared" si="118"/>
        <v>0</v>
      </c>
      <c r="AF385" s="480">
        <f t="shared" si="119"/>
        <v>0</v>
      </c>
      <c r="AH385" s="469" t="str">
        <f t="shared" si="101"/>
        <v/>
      </c>
      <c r="AI385" s="469" t="str">
        <f t="shared" si="120"/>
        <v>助産師常勤</v>
      </c>
      <c r="AJ385" s="469">
        <f t="shared" si="102"/>
        <v>1</v>
      </c>
      <c r="AK385" s="469" t="str">
        <f t="shared" si="103"/>
        <v>助産師</v>
      </c>
      <c r="AL385" s="469" t="str">
        <f t="shared" si="104"/>
        <v>常勤</v>
      </c>
    </row>
    <row r="386" spans="1:38" ht="13.5" customHeight="1">
      <c r="A386" s="423" t="str">
        <f>IF(COUNTA(病棟!A384)&gt;=1,病棟!A384,"")</f>
        <v/>
      </c>
      <c r="B386" s="486" t="str">
        <f>IF(COUNTA(病棟!B384)&gt;=1,病棟!B384,"")</f>
        <v/>
      </c>
      <c r="C386" s="425" t="str">
        <f>IF(COUNTA(病棟!C384)&gt;=1,病棟!C384,"")</f>
        <v/>
      </c>
      <c r="D386" s="422" t="str">
        <f>IF(COUNTA(病棟!D384)&gt;=1,病棟!D384,"")</f>
        <v/>
      </c>
      <c r="E386" s="422" t="str">
        <f>IF(COUNTA(病棟!E384)&gt;=1,病棟!E384,"")</f>
        <v/>
      </c>
      <c r="F386" s="422" t="str">
        <f>IF(COUNTA(病棟!F384)&gt;=1,病棟!F384,"")</f>
        <v/>
      </c>
      <c r="G386" s="497" t="str">
        <f>IF(COUNTA(病棟!G384)&gt;=1,病棟!G384,"")</f>
        <v/>
      </c>
      <c r="H386" s="425" t="str">
        <f>IF(COUNTA(病棟!H384)&gt;=1,病棟!H384,"")</f>
        <v/>
      </c>
      <c r="I386" s="426" t="str">
        <f>IF(COUNTA(病棟!I384)&gt;=1,病棟!I384,"")</f>
        <v/>
      </c>
      <c r="J386" s="485" t="str">
        <f>IF(COUNTA(病棟!J384)&gt;=1,病棟!J384,"")</f>
        <v/>
      </c>
      <c r="K386" s="423" t="str">
        <f>IF(COUNTA(病棟!L384)&gt;=1,病棟!L384,"")</f>
        <v/>
      </c>
      <c r="L386" s="430" t="str">
        <f>IF(K386&lt;基本!$D$9,"非常勤","常勤")</f>
        <v>常勤</v>
      </c>
      <c r="M386" s="433">
        <f>IF(L386="非常勤",K386/基本!$D$9,1)</f>
        <v>1</v>
      </c>
      <c r="N386" s="204" t="e">
        <f>IF(DAYS360(P386,メイン!$N$3)&lt;500,"新"," ")</f>
        <v>#VALUE!</v>
      </c>
      <c r="O386" s="293"/>
      <c r="P386" s="483" t="str">
        <f>IF(COUNTA(病棟!K384)&gt;=1,病棟!K384,"")</f>
        <v/>
      </c>
      <c r="R386" s="477">
        <f t="shared" si="105"/>
        <v>0</v>
      </c>
      <c r="S386" s="477">
        <f t="shared" si="106"/>
        <v>0</v>
      </c>
      <c r="T386" s="477">
        <f t="shared" si="107"/>
        <v>0</v>
      </c>
      <c r="U386" s="477">
        <f t="shared" si="108"/>
        <v>0</v>
      </c>
      <c r="V386" s="477">
        <f t="shared" si="109"/>
        <v>0</v>
      </c>
      <c r="W386" s="477">
        <f t="shared" si="110"/>
        <v>0</v>
      </c>
      <c r="X386" s="477">
        <f t="shared" si="111"/>
        <v>0</v>
      </c>
      <c r="Y386" s="477">
        <f t="shared" si="112"/>
        <v>0</v>
      </c>
      <c r="Z386" s="477">
        <f t="shared" si="113"/>
        <v>0</v>
      </c>
      <c r="AA386" s="477">
        <f t="shared" si="114"/>
        <v>0</v>
      </c>
      <c r="AB386" s="477">
        <f t="shared" si="115"/>
        <v>0</v>
      </c>
      <c r="AC386" s="477">
        <f t="shared" si="116"/>
        <v>0</v>
      </c>
      <c r="AD386" s="477">
        <f t="shared" si="117"/>
        <v>0</v>
      </c>
      <c r="AE386" s="477">
        <f t="shared" si="118"/>
        <v>0</v>
      </c>
      <c r="AF386" s="480">
        <f t="shared" si="119"/>
        <v>0</v>
      </c>
      <c r="AH386" s="469" t="str">
        <f t="shared" si="101"/>
        <v/>
      </c>
      <c r="AI386" s="469" t="str">
        <f t="shared" si="120"/>
        <v>助産師常勤</v>
      </c>
      <c r="AJ386" s="469">
        <f t="shared" si="102"/>
        <v>1</v>
      </c>
      <c r="AK386" s="469" t="str">
        <f t="shared" si="103"/>
        <v>助産師</v>
      </c>
      <c r="AL386" s="469" t="str">
        <f t="shared" si="104"/>
        <v>常勤</v>
      </c>
    </row>
    <row r="387" spans="1:38" ht="13.5" customHeight="1">
      <c r="A387" s="423" t="str">
        <f>IF(COUNTA(病棟!A385)&gt;=1,病棟!A385,"")</f>
        <v/>
      </c>
      <c r="B387" s="486" t="str">
        <f>IF(COUNTA(病棟!B385)&gt;=1,病棟!B385,"")</f>
        <v/>
      </c>
      <c r="C387" s="425" t="str">
        <f>IF(COUNTA(病棟!C385)&gt;=1,病棟!C385,"")</f>
        <v/>
      </c>
      <c r="D387" s="422" t="str">
        <f>IF(COUNTA(病棟!D385)&gt;=1,病棟!D385,"")</f>
        <v/>
      </c>
      <c r="E387" s="422" t="str">
        <f>IF(COUNTA(病棟!E385)&gt;=1,病棟!E385,"")</f>
        <v/>
      </c>
      <c r="F387" s="422" t="str">
        <f>IF(COUNTA(病棟!F385)&gt;=1,病棟!F385,"")</f>
        <v/>
      </c>
      <c r="G387" s="497" t="str">
        <f>IF(COUNTA(病棟!G385)&gt;=1,病棟!G385,"")</f>
        <v/>
      </c>
      <c r="H387" s="425" t="str">
        <f>IF(COUNTA(病棟!H385)&gt;=1,病棟!H385,"")</f>
        <v/>
      </c>
      <c r="I387" s="426" t="str">
        <f>IF(COUNTA(病棟!I385)&gt;=1,病棟!I385,"")</f>
        <v/>
      </c>
      <c r="J387" s="485" t="str">
        <f>IF(COUNTA(病棟!J385)&gt;=1,病棟!J385,"")</f>
        <v/>
      </c>
      <c r="K387" s="423" t="str">
        <f>IF(COUNTA(病棟!L385)&gt;=1,病棟!L385,"")</f>
        <v/>
      </c>
      <c r="L387" s="430" t="str">
        <f>IF(K387&lt;基本!$D$9,"非常勤","常勤")</f>
        <v>常勤</v>
      </c>
      <c r="M387" s="433">
        <f>IF(L387="非常勤",K387/基本!$D$9,1)</f>
        <v>1</v>
      </c>
      <c r="N387" s="204" t="e">
        <f>IF(DAYS360(P387,メイン!$N$3)&lt;500,"新"," ")</f>
        <v>#VALUE!</v>
      </c>
      <c r="O387" s="293"/>
      <c r="P387" s="483" t="str">
        <f>IF(COUNTA(病棟!K385)&gt;=1,病棟!K385,"")</f>
        <v/>
      </c>
      <c r="R387" s="477">
        <f t="shared" si="105"/>
        <v>0</v>
      </c>
      <c r="S387" s="477">
        <f t="shared" si="106"/>
        <v>0</v>
      </c>
      <c r="T387" s="477">
        <f t="shared" si="107"/>
        <v>0</v>
      </c>
      <c r="U387" s="477">
        <f t="shared" si="108"/>
        <v>0</v>
      </c>
      <c r="V387" s="477">
        <f t="shared" si="109"/>
        <v>0</v>
      </c>
      <c r="W387" s="477">
        <f t="shared" si="110"/>
        <v>0</v>
      </c>
      <c r="X387" s="477">
        <f t="shared" si="111"/>
        <v>0</v>
      </c>
      <c r="Y387" s="477">
        <f t="shared" si="112"/>
        <v>0</v>
      </c>
      <c r="Z387" s="477">
        <f t="shared" si="113"/>
        <v>0</v>
      </c>
      <c r="AA387" s="477">
        <f t="shared" si="114"/>
        <v>0</v>
      </c>
      <c r="AB387" s="477">
        <f t="shared" si="115"/>
        <v>0</v>
      </c>
      <c r="AC387" s="477">
        <f t="shared" si="116"/>
        <v>0</v>
      </c>
      <c r="AD387" s="477">
        <f t="shared" si="117"/>
        <v>0</v>
      </c>
      <c r="AE387" s="477">
        <f t="shared" si="118"/>
        <v>0</v>
      </c>
      <c r="AF387" s="480">
        <f t="shared" si="119"/>
        <v>0</v>
      </c>
      <c r="AH387" s="469" t="str">
        <f t="shared" si="101"/>
        <v/>
      </c>
      <c r="AI387" s="469" t="str">
        <f t="shared" si="120"/>
        <v>助産師常勤</v>
      </c>
      <c r="AJ387" s="469">
        <f t="shared" si="102"/>
        <v>1</v>
      </c>
      <c r="AK387" s="469" t="str">
        <f t="shared" si="103"/>
        <v>助産師</v>
      </c>
      <c r="AL387" s="469" t="str">
        <f t="shared" si="104"/>
        <v>常勤</v>
      </c>
    </row>
    <row r="388" spans="1:38" ht="13.5" customHeight="1">
      <c r="A388" s="423" t="str">
        <f>IF(COUNTA(病棟!A386)&gt;=1,病棟!A386,"")</f>
        <v/>
      </c>
      <c r="B388" s="486" t="str">
        <f>IF(COUNTA(病棟!B386)&gt;=1,病棟!B386,"")</f>
        <v/>
      </c>
      <c r="C388" s="425" t="str">
        <f>IF(COUNTA(病棟!C386)&gt;=1,病棟!C386,"")</f>
        <v/>
      </c>
      <c r="D388" s="422" t="str">
        <f>IF(COUNTA(病棟!D386)&gt;=1,病棟!D386,"")</f>
        <v/>
      </c>
      <c r="E388" s="422" t="str">
        <f>IF(COUNTA(病棟!E386)&gt;=1,病棟!E386,"")</f>
        <v/>
      </c>
      <c r="F388" s="422" t="str">
        <f>IF(COUNTA(病棟!F386)&gt;=1,病棟!F386,"")</f>
        <v/>
      </c>
      <c r="G388" s="497" t="str">
        <f>IF(COUNTA(病棟!G386)&gt;=1,病棟!G386,"")</f>
        <v/>
      </c>
      <c r="H388" s="425" t="str">
        <f>IF(COUNTA(病棟!H386)&gt;=1,病棟!H386,"")</f>
        <v/>
      </c>
      <c r="I388" s="426" t="str">
        <f>IF(COUNTA(病棟!I386)&gt;=1,病棟!I386,"")</f>
        <v/>
      </c>
      <c r="J388" s="485" t="str">
        <f>IF(COUNTA(病棟!J386)&gt;=1,病棟!J386,"")</f>
        <v/>
      </c>
      <c r="K388" s="423" t="str">
        <f>IF(COUNTA(病棟!L386)&gt;=1,病棟!L386,"")</f>
        <v/>
      </c>
      <c r="L388" s="430" t="str">
        <f>IF(K388&lt;基本!$D$9,"非常勤","常勤")</f>
        <v>常勤</v>
      </c>
      <c r="M388" s="433">
        <f>IF(L388="非常勤",K388/基本!$D$9,1)</f>
        <v>1</v>
      </c>
      <c r="N388" s="204" t="e">
        <f>IF(DAYS360(P388,メイン!$N$3)&lt;500,"新"," ")</f>
        <v>#VALUE!</v>
      </c>
      <c r="O388" s="293"/>
      <c r="P388" s="483" t="str">
        <f>IF(COUNTA(病棟!K386)&gt;=1,病棟!K386,"")</f>
        <v/>
      </c>
      <c r="R388" s="477">
        <f t="shared" si="105"/>
        <v>0</v>
      </c>
      <c r="S388" s="477">
        <f t="shared" si="106"/>
        <v>0</v>
      </c>
      <c r="T388" s="477">
        <f t="shared" si="107"/>
        <v>0</v>
      </c>
      <c r="U388" s="477">
        <f t="shared" si="108"/>
        <v>0</v>
      </c>
      <c r="V388" s="477">
        <f t="shared" si="109"/>
        <v>0</v>
      </c>
      <c r="W388" s="477">
        <f t="shared" si="110"/>
        <v>0</v>
      </c>
      <c r="X388" s="477">
        <f t="shared" si="111"/>
        <v>0</v>
      </c>
      <c r="Y388" s="477">
        <f t="shared" si="112"/>
        <v>0</v>
      </c>
      <c r="Z388" s="477">
        <f t="shared" si="113"/>
        <v>0</v>
      </c>
      <c r="AA388" s="477">
        <f t="shared" si="114"/>
        <v>0</v>
      </c>
      <c r="AB388" s="477">
        <f t="shared" si="115"/>
        <v>0</v>
      </c>
      <c r="AC388" s="477">
        <f t="shared" si="116"/>
        <v>0</v>
      </c>
      <c r="AD388" s="477">
        <f t="shared" si="117"/>
        <v>0</v>
      </c>
      <c r="AE388" s="477">
        <f t="shared" si="118"/>
        <v>0</v>
      </c>
      <c r="AF388" s="480">
        <f t="shared" si="119"/>
        <v>0</v>
      </c>
      <c r="AH388" s="469" t="str">
        <f t="shared" si="101"/>
        <v/>
      </c>
      <c r="AI388" s="469" t="str">
        <f t="shared" si="120"/>
        <v>助産師常勤</v>
      </c>
      <c r="AJ388" s="469">
        <f t="shared" si="102"/>
        <v>1</v>
      </c>
      <c r="AK388" s="469" t="str">
        <f t="shared" si="103"/>
        <v>助産師</v>
      </c>
      <c r="AL388" s="469" t="str">
        <f t="shared" si="104"/>
        <v>常勤</v>
      </c>
    </row>
    <row r="389" spans="1:38" ht="13.5" customHeight="1">
      <c r="A389" s="423" t="str">
        <f>IF(COUNTA(病棟!A387)&gt;=1,病棟!A387,"")</f>
        <v/>
      </c>
      <c r="B389" s="486" t="str">
        <f>IF(COUNTA(病棟!B387)&gt;=1,病棟!B387,"")</f>
        <v/>
      </c>
      <c r="C389" s="425" t="str">
        <f>IF(COUNTA(病棟!C387)&gt;=1,病棟!C387,"")</f>
        <v/>
      </c>
      <c r="D389" s="422" t="str">
        <f>IF(COUNTA(病棟!D387)&gt;=1,病棟!D387,"")</f>
        <v/>
      </c>
      <c r="E389" s="422" t="str">
        <f>IF(COUNTA(病棟!E387)&gt;=1,病棟!E387,"")</f>
        <v/>
      </c>
      <c r="F389" s="422" t="str">
        <f>IF(COUNTA(病棟!F387)&gt;=1,病棟!F387,"")</f>
        <v/>
      </c>
      <c r="G389" s="497" t="str">
        <f>IF(COUNTA(病棟!G387)&gt;=1,病棟!G387,"")</f>
        <v/>
      </c>
      <c r="H389" s="425" t="str">
        <f>IF(COUNTA(病棟!H387)&gt;=1,病棟!H387,"")</f>
        <v/>
      </c>
      <c r="I389" s="426" t="str">
        <f>IF(COUNTA(病棟!I387)&gt;=1,病棟!I387,"")</f>
        <v/>
      </c>
      <c r="J389" s="485" t="str">
        <f>IF(COUNTA(病棟!J387)&gt;=1,病棟!J387,"")</f>
        <v/>
      </c>
      <c r="K389" s="423" t="str">
        <f>IF(COUNTA(病棟!L387)&gt;=1,病棟!L387,"")</f>
        <v/>
      </c>
      <c r="L389" s="430" t="str">
        <f>IF(K389&lt;基本!$D$9,"非常勤","常勤")</f>
        <v>常勤</v>
      </c>
      <c r="M389" s="433">
        <f>IF(L389="非常勤",K389/基本!$D$9,1)</f>
        <v>1</v>
      </c>
      <c r="N389" s="204" t="e">
        <f>IF(DAYS360(P389,メイン!$N$3)&lt;500,"新"," ")</f>
        <v>#VALUE!</v>
      </c>
      <c r="O389" s="293"/>
      <c r="P389" s="483" t="str">
        <f>IF(COUNTA(病棟!K387)&gt;=1,病棟!K387,"")</f>
        <v/>
      </c>
      <c r="R389" s="477">
        <f t="shared" si="105"/>
        <v>0</v>
      </c>
      <c r="S389" s="477">
        <f t="shared" si="106"/>
        <v>0</v>
      </c>
      <c r="T389" s="477">
        <f t="shared" si="107"/>
        <v>0</v>
      </c>
      <c r="U389" s="477">
        <f t="shared" si="108"/>
        <v>0</v>
      </c>
      <c r="V389" s="477">
        <f t="shared" si="109"/>
        <v>0</v>
      </c>
      <c r="W389" s="477">
        <f t="shared" si="110"/>
        <v>0</v>
      </c>
      <c r="X389" s="477">
        <f t="shared" si="111"/>
        <v>0</v>
      </c>
      <c r="Y389" s="477">
        <f t="shared" si="112"/>
        <v>0</v>
      </c>
      <c r="Z389" s="477">
        <f t="shared" si="113"/>
        <v>0</v>
      </c>
      <c r="AA389" s="477">
        <f t="shared" si="114"/>
        <v>0</v>
      </c>
      <c r="AB389" s="477">
        <f t="shared" si="115"/>
        <v>0</v>
      </c>
      <c r="AC389" s="477">
        <f t="shared" si="116"/>
        <v>0</v>
      </c>
      <c r="AD389" s="477">
        <f t="shared" si="117"/>
        <v>0</v>
      </c>
      <c r="AE389" s="477">
        <f t="shared" si="118"/>
        <v>0</v>
      </c>
      <c r="AF389" s="480">
        <f t="shared" si="119"/>
        <v>0</v>
      </c>
      <c r="AH389" s="469" t="str">
        <f t="shared" si="101"/>
        <v/>
      </c>
      <c r="AI389" s="469" t="str">
        <f t="shared" si="120"/>
        <v>助産師常勤</v>
      </c>
      <c r="AJ389" s="469">
        <f t="shared" si="102"/>
        <v>1</v>
      </c>
      <c r="AK389" s="469" t="str">
        <f t="shared" si="103"/>
        <v>助産師</v>
      </c>
      <c r="AL389" s="469" t="str">
        <f t="shared" si="104"/>
        <v>常勤</v>
      </c>
    </row>
    <row r="390" spans="1:38" ht="13.5" customHeight="1">
      <c r="A390" s="423" t="str">
        <f>IF(COUNTA(病棟!A388)&gt;=1,病棟!A388,"")</f>
        <v/>
      </c>
      <c r="B390" s="486" t="str">
        <f>IF(COUNTA(病棟!B388)&gt;=1,病棟!B388,"")</f>
        <v/>
      </c>
      <c r="C390" s="425" t="str">
        <f>IF(COUNTA(病棟!C388)&gt;=1,病棟!C388,"")</f>
        <v/>
      </c>
      <c r="D390" s="422" t="str">
        <f>IF(COUNTA(病棟!D388)&gt;=1,病棟!D388,"")</f>
        <v/>
      </c>
      <c r="E390" s="422" t="str">
        <f>IF(COUNTA(病棟!E388)&gt;=1,病棟!E388,"")</f>
        <v/>
      </c>
      <c r="F390" s="422" t="str">
        <f>IF(COUNTA(病棟!F388)&gt;=1,病棟!F388,"")</f>
        <v/>
      </c>
      <c r="G390" s="497" t="str">
        <f>IF(COUNTA(病棟!G388)&gt;=1,病棟!G388,"")</f>
        <v/>
      </c>
      <c r="H390" s="425" t="str">
        <f>IF(COUNTA(病棟!H388)&gt;=1,病棟!H388,"")</f>
        <v/>
      </c>
      <c r="I390" s="426" t="str">
        <f>IF(COUNTA(病棟!I388)&gt;=1,病棟!I388,"")</f>
        <v/>
      </c>
      <c r="J390" s="485" t="str">
        <f>IF(COUNTA(病棟!J388)&gt;=1,病棟!J388,"")</f>
        <v/>
      </c>
      <c r="K390" s="423" t="str">
        <f>IF(COUNTA(病棟!L388)&gt;=1,病棟!L388,"")</f>
        <v/>
      </c>
      <c r="L390" s="430" t="str">
        <f>IF(K390&lt;基本!$D$9,"非常勤","常勤")</f>
        <v>常勤</v>
      </c>
      <c r="M390" s="433">
        <f>IF(L390="非常勤",K390/基本!$D$9,1)</f>
        <v>1</v>
      </c>
      <c r="N390" s="204" t="e">
        <f>IF(DAYS360(P390,メイン!$N$3)&lt;500,"新"," ")</f>
        <v>#VALUE!</v>
      </c>
      <c r="O390" s="293"/>
      <c r="P390" s="483" t="str">
        <f>IF(COUNTA(病棟!K388)&gt;=1,病棟!K388,"")</f>
        <v/>
      </c>
      <c r="R390" s="477">
        <f t="shared" si="105"/>
        <v>0</v>
      </c>
      <c r="S390" s="477">
        <f t="shared" si="106"/>
        <v>0</v>
      </c>
      <c r="T390" s="477">
        <f t="shared" si="107"/>
        <v>0</v>
      </c>
      <c r="U390" s="477">
        <f t="shared" si="108"/>
        <v>0</v>
      </c>
      <c r="V390" s="477">
        <f t="shared" si="109"/>
        <v>0</v>
      </c>
      <c r="W390" s="477">
        <f t="shared" si="110"/>
        <v>0</v>
      </c>
      <c r="X390" s="477">
        <f t="shared" si="111"/>
        <v>0</v>
      </c>
      <c r="Y390" s="477">
        <f t="shared" si="112"/>
        <v>0</v>
      </c>
      <c r="Z390" s="477">
        <f t="shared" si="113"/>
        <v>0</v>
      </c>
      <c r="AA390" s="477">
        <f t="shared" si="114"/>
        <v>0</v>
      </c>
      <c r="AB390" s="477">
        <f t="shared" si="115"/>
        <v>0</v>
      </c>
      <c r="AC390" s="477">
        <f t="shared" si="116"/>
        <v>0</v>
      </c>
      <c r="AD390" s="477">
        <f t="shared" si="117"/>
        <v>0</v>
      </c>
      <c r="AE390" s="477">
        <f t="shared" si="118"/>
        <v>0</v>
      </c>
      <c r="AF390" s="480">
        <f t="shared" si="119"/>
        <v>0</v>
      </c>
      <c r="AH390" s="469" t="str">
        <f t="shared" ref="AH390:AH400" si="121">A390</f>
        <v/>
      </c>
      <c r="AI390" s="469" t="str">
        <f t="shared" si="120"/>
        <v>助産師常勤</v>
      </c>
      <c r="AJ390" s="469">
        <f t="shared" ref="AJ390:AJ400" si="122">M390</f>
        <v>1</v>
      </c>
      <c r="AK390" s="469" t="str">
        <f t="shared" ref="AK390:AK400" si="123">IF(COUNTA(C390)=1,"助産師",IF(COUNTA(E390)=1,"看護師",IF(COUNTA(F390)=1,"准看護師",IF(COUNTA(G390)=1,"看護補助者",""))))</f>
        <v>助産師</v>
      </c>
      <c r="AL390" s="469" t="str">
        <f t="shared" ref="AL390:AL400" si="124">IF(L390="常勤","常勤",IF(M390&gt;0,"非常勤",""))</f>
        <v>常勤</v>
      </c>
    </row>
    <row r="391" spans="1:38" ht="13.5" customHeight="1">
      <c r="A391" s="423" t="str">
        <f>IF(COUNTA(病棟!A389)&gt;=1,病棟!A389,"")</f>
        <v/>
      </c>
      <c r="B391" s="486" t="str">
        <f>IF(COUNTA(病棟!B389)&gt;=1,病棟!B389,"")</f>
        <v/>
      </c>
      <c r="C391" s="425" t="str">
        <f>IF(COUNTA(病棟!C389)&gt;=1,病棟!C389,"")</f>
        <v/>
      </c>
      <c r="D391" s="422" t="str">
        <f>IF(COUNTA(病棟!D389)&gt;=1,病棟!D389,"")</f>
        <v/>
      </c>
      <c r="E391" s="422" t="str">
        <f>IF(COUNTA(病棟!E389)&gt;=1,病棟!E389,"")</f>
        <v/>
      </c>
      <c r="F391" s="422" t="str">
        <f>IF(COUNTA(病棟!F389)&gt;=1,病棟!F389,"")</f>
        <v/>
      </c>
      <c r="G391" s="497" t="str">
        <f>IF(COUNTA(病棟!G389)&gt;=1,病棟!G389,"")</f>
        <v/>
      </c>
      <c r="H391" s="425" t="str">
        <f>IF(COUNTA(病棟!H389)&gt;=1,病棟!H389,"")</f>
        <v/>
      </c>
      <c r="I391" s="426" t="str">
        <f>IF(COUNTA(病棟!I389)&gt;=1,病棟!I389,"")</f>
        <v/>
      </c>
      <c r="J391" s="485" t="str">
        <f>IF(COUNTA(病棟!J389)&gt;=1,病棟!J389,"")</f>
        <v/>
      </c>
      <c r="K391" s="423" t="str">
        <f>IF(COUNTA(病棟!L389)&gt;=1,病棟!L389,"")</f>
        <v/>
      </c>
      <c r="L391" s="430" t="str">
        <f>IF(K391&lt;基本!$D$9,"非常勤","常勤")</f>
        <v>常勤</v>
      </c>
      <c r="M391" s="433">
        <f>IF(L391="非常勤",K391/基本!$D$9,1)</f>
        <v>1</v>
      </c>
      <c r="N391" s="204" t="e">
        <f>IF(DAYS360(P391,メイン!$N$3)&lt;500,"新"," ")</f>
        <v>#VALUE!</v>
      </c>
      <c r="O391" s="293"/>
      <c r="P391" s="483" t="str">
        <f>IF(COUNTA(病棟!K389)&gt;=1,病棟!K389,"")</f>
        <v/>
      </c>
      <c r="R391" s="477">
        <f t="shared" ref="R391:R400" si="125">IF(AND(COUNTBLANK($C391)=0,$L391="常勤"),1,0)</f>
        <v>0</v>
      </c>
      <c r="S391" s="477">
        <f t="shared" ref="S391:S400" si="126">IF(T391&gt;0,1,0)</f>
        <v>0</v>
      </c>
      <c r="T391" s="477">
        <f t="shared" ref="T391:T400" si="127">IF(AND(COUNTBLANK($C391)=0,$L391="非常勤"),M391,0)</f>
        <v>0</v>
      </c>
      <c r="U391" s="477">
        <f t="shared" ref="U391:U400" si="128">IF(AND(COUNTBLANK($D391)=0,$L391="常勤"),1,0)</f>
        <v>0</v>
      </c>
      <c r="V391" s="477">
        <f t="shared" ref="V391:V400" si="129">IF(W391&gt;0,1,0)</f>
        <v>0</v>
      </c>
      <c r="W391" s="477">
        <f t="shared" ref="W391:W400" si="130">IF(AND(COUNTBLANK($D391)=0,$L391="非常勤"),M391,0)</f>
        <v>0</v>
      </c>
      <c r="X391" s="477">
        <f t="shared" ref="X391:X400" si="131">IF(AND(COUNTBLANK($E391)=0,$L391="常勤"),1,0)</f>
        <v>0</v>
      </c>
      <c r="Y391" s="477">
        <f t="shared" ref="Y391:Y400" si="132">IF(Z391&gt;0,1,0)</f>
        <v>0</v>
      </c>
      <c r="Z391" s="477">
        <f t="shared" ref="Z391:Z400" si="133">IF(AND(COUNTBLANK($E391)=0,$L391="非常勤"),M391,0)</f>
        <v>0</v>
      </c>
      <c r="AA391" s="477">
        <f t="shared" ref="AA391:AA400" si="134">IF(AND(COUNTBLANK($F391)=0,$L391="常勤"),1,0)</f>
        <v>0</v>
      </c>
      <c r="AB391" s="477">
        <f t="shared" ref="AB391:AB400" si="135">IF(AC391&gt;0,1,0)</f>
        <v>0</v>
      </c>
      <c r="AC391" s="477">
        <f t="shared" ref="AC391:AC400" si="136">IF(AND(COUNTBLANK($F391)=0,$L391="非常勤"),M391,0)</f>
        <v>0</v>
      </c>
      <c r="AD391" s="477">
        <f t="shared" ref="AD391:AD400" si="137">IF(AND(COUNTBLANK($G391)=0,$L391="常勤"),1,0)</f>
        <v>0</v>
      </c>
      <c r="AE391" s="477">
        <f t="shared" ref="AE391:AE400" si="138">IF(AF391&gt;0,1,0)</f>
        <v>0</v>
      </c>
      <c r="AF391" s="480">
        <f t="shared" ref="AF391:AF400" si="139">IF(AND(COUNTBLANK($G391)=0,$L391="非常勤"),M391,0)</f>
        <v>0</v>
      </c>
      <c r="AH391" s="469" t="str">
        <f t="shared" si="121"/>
        <v/>
      </c>
      <c r="AI391" s="469" t="str">
        <f t="shared" si="120"/>
        <v>助産師常勤</v>
      </c>
      <c r="AJ391" s="469">
        <f t="shared" si="122"/>
        <v>1</v>
      </c>
      <c r="AK391" s="469" t="str">
        <f t="shared" si="123"/>
        <v>助産師</v>
      </c>
      <c r="AL391" s="469" t="str">
        <f t="shared" si="124"/>
        <v>常勤</v>
      </c>
    </row>
    <row r="392" spans="1:38" ht="13.5" customHeight="1">
      <c r="A392" s="423" t="str">
        <f>IF(COUNTA(病棟!A390)&gt;=1,病棟!A390,"")</f>
        <v/>
      </c>
      <c r="B392" s="486" t="str">
        <f>IF(COUNTA(病棟!B390)&gt;=1,病棟!B390,"")</f>
        <v/>
      </c>
      <c r="C392" s="425" t="str">
        <f>IF(COUNTA(病棟!C390)&gt;=1,病棟!C390,"")</f>
        <v/>
      </c>
      <c r="D392" s="422" t="str">
        <f>IF(COUNTA(病棟!D390)&gt;=1,病棟!D390,"")</f>
        <v/>
      </c>
      <c r="E392" s="422" t="str">
        <f>IF(COUNTA(病棟!E390)&gt;=1,病棟!E390,"")</f>
        <v/>
      </c>
      <c r="F392" s="422" t="str">
        <f>IF(COUNTA(病棟!F390)&gt;=1,病棟!F390,"")</f>
        <v/>
      </c>
      <c r="G392" s="497" t="str">
        <f>IF(COUNTA(病棟!G390)&gt;=1,病棟!G390,"")</f>
        <v/>
      </c>
      <c r="H392" s="425" t="str">
        <f>IF(COUNTA(病棟!H390)&gt;=1,病棟!H390,"")</f>
        <v/>
      </c>
      <c r="I392" s="426" t="str">
        <f>IF(COUNTA(病棟!I390)&gt;=1,病棟!I390,"")</f>
        <v/>
      </c>
      <c r="J392" s="485" t="str">
        <f>IF(COUNTA(病棟!J390)&gt;=1,病棟!J390,"")</f>
        <v/>
      </c>
      <c r="K392" s="423" t="str">
        <f>IF(COUNTA(病棟!L390)&gt;=1,病棟!L390,"")</f>
        <v/>
      </c>
      <c r="L392" s="430" t="str">
        <f>IF(K392&lt;基本!$D$9,"非常勤","常勤")</f>
        <v>常勤</v>
      </c>
      <c r="M392" s="433">
        <f>IF(L392="非常勤",K392/基本!$D$9,1)</f>
        <v>1</v>
      </c>
      <c r="N392" s="204" t="e">
        <f>IF(DAYS360(P392,メイン!$N$3)&lt;500,"新"," ")</f>
        <v>#VALUE!</v>
      </c>
      <c r="O392" s="293"/>
      <c r="P392" s="483" t="str">
        <f>IF(COUNTA(病棟!K390)&gt;=1,病棟!K390,"")</f>
        <v/>
      </c>
      <c r="R392" s="477">
        <f t="shared" si="125"/>
        <v>0</v>
      </c>
      <c r="S392" s="477">
        <f t="shared" si="126"/>
        <v>0</v>
      </c>
      <c r="T392" s="477">
        <f t="shared" si="127"/>
        <v>0</v>
      </c>
      <c r="U392" s="477">
        <f t="shared" si="128"/>
        <v>0</v>
      </c>
      <c r="V392" s="477">
        <f t="shared" si="129"/>
        <v>0</v>
      </c>
      <c r="W392" s="477">
        <f t="shared" si="130"/>
        <v>0</v>
      </c>
      <c r="X392" s="477">
        <f t="shared" si="131"/>
        <v>0</v>
      </c>
      <c r="Y392" s="477">
        <f t="shared" si="132"/>
        <v>0</v>
      </c>
      <c r="Z392" s="477">
        <f t="shared" si="133"/>
        <v>0</v>
      </c>
      <c r="AA392" s="477">
        <f t="shared" si="134"/>
        <v>0</v>
      </c>
      <c r="AB392" s="477">
        <f t="shared" si="135"/>
        <v>0</v>
      </c>
      <c r="AC392" s="477">
        <f t="shared" si="136"/>
        <v>0</v>
      </c>
      <c r="AD392" s="477">
        <f t="shared" si="137"/>
        <v>0</v>
      </c>
      <c r="AE392" s="477">
        <f t="shared" si="138"/>
        <v>0</v>
      </c>
      <c r="AF392" s="480">
        <f t="shared" si="139"/>
        <v>0</v>
      </c>
      <c r="AH392" s="469" t="str">
        <f t="shared" si="121"/>
        <v/>
      </c>
      <c r="AI392" s="469" t="str">
        <f t="shared" si="120"/>
        <v>助産師常勤</v>
      </c>
      <c r="AJ392" s="469">
        <f t="shared" si="122"/>
        <v>1</v>
      </c>
      <c r="AK392" s="469" t="str">
        <f t="shared" si="123"/>
        <v>助産師</v>
      </c>
      <c r="AL392" s="469" t="str">
        <f t="shared" si="124"/>
        <v>常勤</v>
      </c>
    </row>
    <row r="393" spans="1:38" ht="13.5" customHeight="1">
      <c r="A393" s="423" t="str">
        <f>IF(COUNTA(病棟!A391)&gt;=1,病棟!A391,"")</f>
        <v/>
      </c>
      <c r="B393" s="486" t="str">
        <f>IF(COUNTA(病棟!B391)&gt;=1,病棟!B391,"")</f>
        <v/>
      </c>
      <c r="C393" s="425" t="str">
        <f>IF(COUNTA(病棟!C391)&gt;=1,病棟!C391,"")</f>
        <v/>
      </c>
      <c r="D393" s="422" t="str">
        <f>IF(COUNTA(病棟!D391)&gt;=1,病棟!D391,"")</f>
        <v/>
      </c>
      <c r="E393" s="422" t="str">
        <f>IF(COUNTA(病棟!E391)&gt;=1,病棟!E391,"")</f>
        <v/>
      </c>
      <c r="F393" s="422" t="str">
        <f>IF(COUNTA(病棟!F391)&gt;=1,病棟!F391,"")</f>
        <v/>
      </c>
      <c r="G393" s="497" t="str">
        <f>IF(COUNTA(病棟!G391)&gt;=1,病棟!G391,"")</f>
        <v/>
      </c>
      <c r="H393" s="425" t="str">
        <f>IF(COUNTA(病棟!H391)&gt;=1,病棟!H391,"")</f>
        <v/>
      </c>
      <c r="I393" s="426" t="str">
        <f>IF(COUNTA(病棟!I391)&gt;=1,病棟!I391,"")</f>
        <v/>
      </c>
      <c r="J393" s="485" t="str">
        <f>IF(COUNTA(病棟!J391)&gt;=1,病棟!J391,"")</f>
        <v/>
      </c>
      <c r="K393" s="423" t="str">
        <f>IF(COUNTA(病棟!L391)&gt;=1,病棟!L391,"")</f>
        <v/>
      </c>
      <c r="L393" s="430" t="str">
        <f>IF(K393&lt;基本!$D$9,"非常勤","常勤")</f>
        <v>常勤</v>
      </c>
      <c r="M393" s="433">
        <f>IF(L393="非常勤",K393/基本!$D$9,1)</f>
        <v>1</v>
      </c>
      <c r="N393" s="204" t="e">
        <f>IF(DAYS360(P393,メイン!$N$3)&lt;500,"新"," ")</f>
        <v>#VALUE!</v>
      </c>
      <c r="O393" s="293"/>
      <c r="P393" s="483" t="str">
        <f>IF(COUNTA(病棟!K391)&gt;=1,病棟!K391,"")</f>
        <v/>
      </c>
      <c r="R393" s="477">
        <f t="shared" si="125"/>
        <v>0</v>
      </c>
      <c r="S393" s="477">
        <f t="shared" si="126"/>
        <v>0</v>
      </c>
      <c r="T393" s="477">
        <f t="shared" si="127"/>
        <v>0</v>
      </c>
      <c r="U393" s="477">
        <f t="shared" si="128"/>
        <v>0</v>
      </c>
      <c r="V393" s="477">
        <f t="shared" si="129"/>
        <v>0</v>
      </c>
      <c r="W393" s="477">
        <f t="shared" si="130"/>
        <v>0</v>
      </c>
      <c r="X393" s="477">
        <f t="shared" si="131"/>
        <v>0</v>
      </c>
      <c r="Y393" s="477">
        <f t="shared" si="132"/>
        <v>0</v>
      </c>
      <c r="Z393" s="477">
        <f t="shared" si="133"/>
        <v>0</v>
      </c>
      <c r="AA393" s="477">
        <f t="shared" si="134"/>
        <v>0</v>
      </c>
      <c r="AB393" s="477">
        <f t="shared" si="135"/>
        <v>0</v>
      </c>
      <c r="AC393" s="477">
        <f t="shared" si="136"/>
        <v>0</v>
      </c>
      <c r="AD393" s="477">
        <f t="shared" si="137"/>
        <v>0</v>
      </c>
      <c r="AE393" s="477">
        <f t="shared" si="138"/>
        <v>0</v>
      </c>
      <c r="AF393" s="480">
        <f t="shared" si="139"/>
        <v>0</v>
      </c>
      <c r="AH393" s="469" t="str">
        <f t="shared" si="121"/>
        <v/>
      </c>
      <c r="AI393" s="469" t="str">
        <f t="shared" si="120"/>
        <v>助産師常勤</v>
      </c>
      <c r="AJ393" s="469">
        <f t="shared" si="122"/>
        <v>1</v>
      </c>
      <c r="AK393" s="469" t="str">
        <f t="shared" si="123"/>
        <v>助産師</v>
      </c>
      <c r="AL393" s="469" t="str">
        <f t="shared" si="124"/>
        <v>常勤</v>
      </c>
    </row>
    <row r="394" spans="1:38" ht="13.5" customHeight="1">
      <c r="A394" s="423" t="str">
        <f>IF(COUNTA(病棟!A392)&gt;=1,病棟!A392,"")</f>
        <v/>
      </c>
      <c r="B394" s="486" t="str">
        <f>IF(COUNTA(病棟!B392)&gt;=1,病棟!B392,"")</f>
        <v/>
      </c>
      <c r="C394" s="425" t="str">
        <f>IF(COUNTA(病棟!C392)&gt;=1,病棟!C392,"")</f>
        <v/>
      </c>
      <c r="D394" s="422" t="str">
        <f>IF(COUNTA(病棟!D392)&gt;=1,病棟!D392,"")</f>
        <v/>
      </c>
      <c r="E394" s="422" t="str">
        <f>IF(COUNTA(病棟!E392)&gt;=1,病棟!E392,"")</f>
        <v/>
      </c>
      <c r="F394" s="422" t="str">
        <f>IF(COUNTA(病棟!F392)&gt;=1,病棟!F392,"")</f>
        <v/>
      </c>
      <c r="G394" s="497" t="str">
        <f>IF(COUNTA(病棟!G392)&gt;=1,病棟!G392,"")</f>
        <v/>
      </c>
      <c r="H394" s="425" t="str">
        <f>IF(COUNTA(病棟!H392)&gt;=1,病棟!H392,"")</f>
        <v/>
      </c>
      <c r="I394" s="426" t="str">
        <f>IF(COUNTA(病棟!I392)&gt;=1,病棟!I392,"")</f>
        <v/>
      </c>
      <c r="J394" s="485" t="str">
        <f>IF(COUNTA(病棟!J392)&gt;=1,病棟!J392,"")</f>
        <v/>
      </c>
      <c r="K394" s="423" t="str">
        <f>IF(COUNTA(病棟!L392)&gt;=1,病棟!L392,"")</f>
        <v/>
      </c>
      <c r="L394" s="430" t="str">
        <f>IF(K394&lt;基本!$D$9,"非常勤","常勤")</f>
        <v>常勤</v>
      </c>
      <c r="M394" s="433">
        <f>IF(L394="非常勤",K394/基本!$D$9,1)</f>
        <v>1</v>
      </c>
      <c r="N394" s="204" t="e">
        <f>IF(DAYS360(P394,メイン!$N$3)&lt;500,"新"," ")</f>
        <v>#VALUE!</v>
      </c>
      <c r="O394" s="293"/>
      <c r="P394" s="483" t="str">
        <f>IF(COUNTA(病棟!K392)&gt;=1,病棟!K392,"")</f>
        <v/>
      </c>
      <c r="R394" s="477">
        <f t="shared" si="125"/>
        <v>0</v>
      </c>
      <c r="S394" s="477">
        <f t="shared" si="126"/>
        <v>0</v>
      </c>
      <c r="T394" s="477">
        <f t="shared" si="127"/>
        <v>0</v>
      </c>
      <c r="U394" s="477">
        <f t="shared" si="128"/>
        <v>0</v>
      </c>
      <c r="V394" s="477">
        <f t="shared" si="129"/>
        <v>0</v>
      </c>
      <c r="W394" s="477">
        <f t="shared" si="130"/>
        <v>0</v>
      </c>
      <c r="X394" s="477">
        <f t="shared" si="131"/>
        <v>0</v>
      </c>
      <c r="Y394" s="477">
        <f t="shared" si="132"/>
        <v>0</v>
      </c>
      <c r="Z394" s="477">
        <f t="shared" si="133"/>
        <v>0</v>
      </c>
      <c r="AA394" s="477">
        <f t="shared" si="134"/>
        <v>0</v>
      </c>
      <c r="AB394" s="477">
        <f t="shared" si="135"/>
        <v>0</v>
      </c>
      <c r="AC394" s="477">
        <f t="shared" si="136"/>
        <v>0</v>
      </c>
      <c r="AD394" s="477">
        <f t="shared" si="137"/>
        <v>0</v>
      </c>
      <c r="AE394" s="477">
        <f t="shared" si="138"/>
        <v>0</v>
      </c>
      <c r="AF394" s="480">
        <f t="shared" si="139"/>
        <v>0</v>
      </c>
      <c r="AH394" s="469" t="str">
        <f t="shared" si="121"/>
        <v/>
      </c>
      <c r="AI394" s="469" t="str">
        <f t="shared" si="120"/>
        <v>助産師常勤</v>
      </c>
      <c r="AJ394" s="469">
        <f t="shared" si="122"/>
        <v>1</v>
      </c>
      <c r="AK394" s="469" t="str">
        <f t="shared" si="123"/>
        <v>助産師</v>
      </c>
      <c r="AL394" s="469" t="str">
        <f t="shared" si="124"/>
        <v>常勤</v>
      </c>
    </row>
    <row r="395" spans="1:38" ht="13.5" customHeight="1">
      <c r="A395" s="423" t="str">
        <f>IF(COUNTA(病棟!A393)&gt;=1,病棟!A393,"")</f>
        <v/>
      </c>
      <c r="B395" s="486" t="str">
        <f>IF(COUNTA(病棟!B393)&gt;=1,病棟!B393,"")</f>
        <v/>
      </c>
      <c r="C395" s="425" t="str">
        <f>IF(COUNTA(病棟!C393)&gt;=1,病棟!C393,"")</f>
        <v/>
      </c>
      <c r="D395" s="422" t="str">
        <f>IF(COUNTA(病棟!D393)&gt;=1,病棟!D393,"")</f>
        <v/>
      </c>
      <c r="E395" s="422" t="str">
        <f>IF(COUNTA(病棟!E393)&gt;=1,病棟!E393,"")</f>
        <v/>
      </c>
      <c r="F395" s="422" t="str">
        <f>IF(COUNTA(病棟!F393)&gt;=1,病棟!F393,"")</f>
        <v/>
      </c>
      <c r="G395" s="497" t="str">
        <f>IF(COUNTA(病棟!G393)&gt;=1,病棟!G393,"")</f>
        <v/>
      </c>
      <c r="H395" s="425" t="str">
        <f>IF(COUNTA(病棟!H393)&gt;=1,病棟!H393,"")</f>
        <v/>
      </c>
      <c r="I395" s="426" t="str">
        <f>IF(COUNTA(病棟!I393)&gt;=1,病棟!I393,"")</f>
        <v/>
      </c>
      <c r="J395" s="485" t="str">
        <f>IF(COUNTA(病棟!J393)&gt;=1,病棟!J393,"")</f>
        <v/>
      </c>
      <c r="K395" s="423" t="str">
        <f>IF(COUNTA(病棟!L393)&gt;=1,病棟!L393,"")</f>
        <v/>
      </c>
      <c r="L395" s="430" t="str">
        <f>IF(K395&lt;基本!$D$9,"非常勤","常勤")</f>
        <v>常勤</v>
      </c>
      <c r="M395" s="433">
        <f>IF(L395="非常勤",K395/基本!$D$9,1)</f>
        <v>1</v>
      </c>
      <c r="N395" s="204" t="e">
        <f>IF(DAYS360(P395,メイン!$N$3)&lt;500,"新"," ")</f>
        <v>#VALUE!</v>
      </c>
      <c r="O395" s="293"/>
      <c r="P395" s="483" t="str">
        <f>IF(COUNTA(病棟!K393)&gt;=1,病棟!K393,"")</f>
        <v/>
      </c>
      <c r="R395" s="477">
        <f t="shared" si="125"/>
        <v>0</v>
      </c>
      <c r="S395" s="477">
        <f t="shared" si="126"/>
        <v>0</v>
      </c>
      <c r="T395" s="477">
        <f t="shared" si="127"/>
        <v>0</v>
      </c>
      <c r="U395" s="477">
        <f t="shared" si="128"/>
        <v>0</v>
      </c>
      <c r="V395" s="477">
        <f t="shared" si="129"/>
        <v>0</v>
      </c>
      <c r="W395" s="477">
        <f t="shared" si="130"/>
        <v>0</v>
      </c>
      <c r="X395" s="477">
        <f t="shared" si="131"/>
        <v>0</v>
      </c>
      <c r="Y395" s="477">
        <f t="shared" si="132"/>
        <v>0</v>
      </c>
      <c r="Z395" s="477">
        <f t="shared" si="133"/>
        <v>0</v>
      </c>
      <c r="AA395" s="477">
        <f t="shared" si="134"/>
        <v>0</v>
      </c>
      <c r="AB395" s="477">
        <f t="shared" si="135"/>
        <v>0</v>
      </c>
      <c r="AC395" s="477">
        <f t="shared" si="136"/>
        <v>0</v>
      </c>
      <c r="AD395" s="477">
        <f t="shared" si="137"/>
        <v>0</v>
      </c>
      <c r="AE395" s="477">
        <f t="shared" si="138"/>
        <v>0</v>
      </c>
      <c r="AF395" s="480">
        <f t="shared" si="139"/>
        <v>0</v>
      </c>
      <c r="AH395" s="469" t="str">
        <f t="shared" si="121"/>
        <v/>
      </c>
      <c r="AI395" s="469" t="str">
        <f t="shared" si="120"/>
        <v>助産師常勤</v>
      </c>
      <c r="AJ395" s="469">
        <f t="shared" si="122"/>
        <v>1</v>
      </c>
      <c r="AK395" s="469" t="str">
        <f t="shared" si="123"/>
        <v>助産師</v>
      </c>
      <c r="AL395" s="469" t="str">
        <f t="shared" si="124"/>
        <v>常勤</v>
      </c>
    </row>
    <row r="396" spans="1:38" ht="13.5" customHeight="1">
      <c r="A396" s="423" t="str">
        <f>IF(COUNTA(病棟!A394)&gt;=1,病棟!A394,"")</f>
        <v/>
      </c>
      <c r="B396" s="486" t="str">
        <f>IF(COUNTA(病棟!B394)&gt;=1,病棟!B394,"")</f>
        <v/>
      </c>
      <c r="C396" s="425" t="str">
        <f>IF(COUNTA(病棟!C394)&gt;=1,病棟!C394,"")</f>
        <v/>
      </c>
      <c r="D396" s="422" t="str">
        <f>IF(COUNTA(病棟!D394)&gt;=1,病棟!D394,"")</f>
        <v/>
      </c>
      <c r="E396" s="422" t="str">
        <f>IF(COUNTA(病棟!E394)&gt;=1,病棟!E394,"")</f>
        <v/>
      </c>
      <c r="F396" s="422" t="str">
        <f>IF(COUNTA(病棟!F394)&gt;=1,病棟!F394,"")</f>
        <v/>
      </c>
      <c r="G396" s="497" t="str">
        <f>IF(COUNTA(病棟!G394)&gt;=1,病棟!G394,"")</f>
        <v/>
      </c>
      <c r="H396" s="425" t="str">
        <f>IF(COUNTA(病棟!H394)&gt;=1,病棟!H394,"")</f>
        <v/>
      </c>
      <c r="I396" s="426" t="str">
        <f>IF(COUNTA(病棟!I394)&gt;=1,病棟!I394,"")</f>
        <v/>
      </c>
      <c r="J396" s="485" t="str">
        <f>IF(COUNTA(病棟!J394)&gt;=1,病棟!J394,"")</f>
        <v/>
      </c>
      <c r="K396" s="423" t="str">
        <f>IF(COUNTA(病棟!L394)&gt;=1,病棟!L394,"")</f>
        <v/>
      </c>
      <c r="L396" s="430" t="str">
        <f>IF(K396&lt;基本!$D$9,"非常勤","常勤")</f>
        <v>常勤</v>
      </c>
      <c r="M396" s="433">
        <f>IF(L396="非常勤",K396/基本!$D$9,1)</f>
        <v>1</v>
      </c>
      <c r="N396" s="204" t="e">
        <f>IF(DAYS360(P396,メイン!$N$3)&lt;500,"新"," ")</f>
        <v>#VALUE!</v>
      </c>
      <c r="O396" s="293"/>
      <c r="P396" s="483" t="str">
        <f>IF(COUNTA(病棟!K394)&gt;=1,病棟!K394,"")</f>
        <v/>
      </c>
      <c r="R396" s="477">
        <f t="shared" si="125"/>
        <v>0</v>
      </c>
      <c r="S396" s="477">
        <f t="shared" si="126"/>
        <v>0</v>
      </c>
      <c r="T396" s="477">
        <f t="shared" si="127"/>
        <v>0</v>
      </c>
      <c r="U396" s="477">
        <f t="shared" si="128"/>
        <v>0</v>
      </c>
      <c r="V396" s="477">
        <f t="shared" si="129"/>
        <v>0</v>
      </c>
      <c r="W396" s="477">
        <f t="shared" si="130"/>
        <v>0</v>
      </c>
      <c r="X396" s="477">
        <f t="shared" si="131"/>
        <v>0</v>
      </c>
      <c r="Y396" s="477">
        <f t="shared" si="132"/>
        <v>0</v>
      </c>
      <c r="Z396" s="477">
        <f t="shared" si="133"/>
        <v>0</v>
      </c>
      <c r="AA396" s="477">
        <f t="shared" si="134"/>
        <v>0</v>
      </c>
      <c r="AB396" s="477">
        <f t="shared" si="135"/>
        <v>0</v>
      </c>
      <c r="AC396" s="477">
        <f t="shared" si="136"/>
        <v>0</v>
      </c>
      <c r="AD396" s="477">
        <f t="shared" si="137"/>
        <v>0</v>
      </c>
      <c r="AE396" s="477">
        <f t="shared" si="138"/>
        <v>0</v>
      </c>
      <c r="AF396" s="480">
        <f t="shared" si="139"/>
        <v>0</v>
      </c>
      <c r="AH396" s="469" t="str">
        <f t="shared" si="121"/>
        <v/>
      </c>
      <c r="AI396" s="469" t="str">
        <f t="shared" si="120"/>
        <v>助産師常勤</v>
      </c>
      <c r="AJ396" s="469">
        <f t="shared" si="122"/>
        <v>1</v>
      </c>
      <c r="AK396" s="469" t="str">
        <f t="shared" si="123"/>
        <v>助産師</v>
      </c>
      <c r="AL396" s="469" t="str">
        <f t="shared" si="124"/>
        <v>常勤</v>
      </c>
    </row>
    <row r="397" spans="1:38" ht="13.5" customHeight="1">
      <c r="A397" s="423" t="str">
        <f>IF(COUNTA(病棟!A395)&gt;=1,病棟!A395,"")</f>
        <v/>
      </c>
      <c r="B397" s="486" t="str">
        <f>IF(COUNTA(病棟!B395)&gt;=1,病棟!B395,"")</f>
        <v/>
      </c>
      <c r="C397" s="425" t="str">
        <f>IF(COUNTA(病棟!C395)&gt;=1,病棟!C395,"")</f>
        <v/>
      </c>
      <c r="D397" s="422" t="str">
        <f>IF(COUNTA(病棟!D395)&gt;=1,病棟!D395,"")</f>
        <v/>
      </c>
      <c r="E397" s="422" t="str">
        <f>IF(COUNTA(病棟!E395)&gt;=1,病棟!E395,"")</f>
        <v/>
      </c>
      <c r="F397" s="422" t="str">
        <f>IF(COUNTA(病棟!F395)&gt;=1,病棟!F395,"")</f>
        <v/>
      </c>
      <c r="G397" s="497" t="str">
        <f>IF(COUNTA(病棟!G395)&gt;=1,病棟!G395,"")</f>
        <v/>
      </c>
      <c r="H397" s="425" t="str">
        <f>IF(COUNTA(病棟!H395)&gt;=1,病棟!H395,"")</f>
        <v/>
      </c>
      <c r="I397" s="426" t="str">
        <f>IF(COUNTA(病棟!I395)&gt;=1,病棟!I395,"")</f>
        <v/>
      </c>
      <c r="J397" s="485" t="str">
        <f>IF(COUNTA(病棟!J395)&gt;=1,病棟!J395,"")</f>
        <v/>
      </c>
      <c r="K397" s="423" t="str">
        <f>IF(COUNTA(病棟!L395)&gt;=1,病棟!L395,"")</f>
        <v/>
      </c>
      <c r="L397" s="430" t="str">
        <f>IF(K397&lt;基本!$D$9,"非常勤","常勤")</f>
        <v>常勤</v>
      </c>
      <c r="M397" s="433">
        <f>IF(L397="非常勤",K397/基本!$D$9,1)</f>
        <v>1</v>
      </c>
      <c r="N397" s="204" t="e">
        <f>IF(DAYS360(P397,メイン!$N$3)&lt;500,"新"," ")</f>
        <v>#VALUE!</v>
      </c>
      <c r="O397" s="293"/>
      <c r="P397" s="483" t="str">
        <f>IF(COUNTA(病棟!K395)&gt;=1,病棟!K395,"")</f>
        <v/>
      </c>
      <c r="R397" s="477">
        <f t="shared" si="125"/>
        <v>0</v>
      </c>
      <c r="S397" s="477">
        <f t="shared" si="126"/>
        <v>0</v>
      </c>
      <c r="T397" s="477">
        <f t="shared" si="127"/>
        <v>0</v>
      </c>
      <c r="U397" s="477">
        <f t="shared" si="128"/>
        <v>0</v>
      </c>
      <c r="V397" s="477">
        <f t="shared" si="129"/>
        <v>0</v>
      </c>
      <c r="W397" s="477">
        <f t="shared" si="130"/>
        <v>0</v>
      </c>
      <c r="X397" s="477">
        <f t="shared" si="131"/>
        <v>0</v>
      </c>
      <c r="Y397" s="477">
        <f t="shared" si="132"/>
        <v>0</v>
      </c>
      <c r="Z397" s="477">
        <f t="shared" si="133"/>
        <v>0</v>
      </c>
      <c r="AA397" s="477">
        <f t="shared" si="134"/>
        <v>0</v>
      </c>
      <c r="AB397" s="477">
        <f t="shared" si="135"/>
        <v>0</v>
      </c>
      <c r="AC397" s="477">
        <f t="shared" si="136"/>
        <v>0</v>
      </c>
      <c r="AD397" s="477">
        <f t="shared" si="137"/>
        <v>0</v>
      </c>
      <c r="AE397" s="477">
        <f t="shared" si="138"/>
        <v>0</v>
      </c>
      <c r="AF397" s="480">
        <f t="shared" si="139"/>
        <v>0</v>
      </c>
      <c r="AH397" s="469" t="str">
        <f t="shared" si="121"/>
        <v/>
      </c>
      <c r="AI397" s="469" t="str">
        <f t="shared" si="120"/>
        <v>助産師常勤</v>
      </c>
      <c r="AJ397" s="469">
        <f t="shared" si="122"/>
        <v>1</v>
      </c>
      <c r="AK397" s="469" t="str">
        <f t="shared" si="123"/>
        <v>助産師</v>
      </c>
      <c r="AL397" s="469" t="str">
        <f t="shared" si="124"/>
        <v>常勤</v>
      </c>
    </row>
    <row r="398" spans="1:38" ht="13.5" customHeight="1">
      <c r="A398" s="423" t="str">
        <f>IF(COUNTA(病棟!A396)&gt;=1,病棟!A396,"")</f>
        <v/>
      </c>
      <c r="B398" s="486" t="str">
        <f>IF(COUNTA(病棟!B396)&gt;=1,病棟!B396,"")</f>
        <v/>
      </c>
      <c r="C398" s="425" t="str">
        <f>IF(COUNTA(病棟!C396)&gt;=1,病棟!C396,"")</f>
        <v/>
      </c>
      <c r="D398" s="422" t="str">
        <f>IF(COUNTA(病棟!D396)&gt;=1,病棟!D396,"")</f>
        <v/>
      </c>
      <c r="E398" s="422" t="str">
        <f>IF(COUNTA(病棟!E396)&gt;=1,病棟!E396,"")</f>
        <v/>
      </c>
      <c r="F398" s="422" t="str">
        <f>IF(COUNTA(病棟!F396)&gt;=1,病棟!F396,"")</f>
        <v/>
      </c>
      <c r="G398" s="497" t="str">
        <f>IF(COUNTA(病棟!G396)&gt;=1,病棟!G396,"")</f>
        <v/>
      </c>
      <c r="H398" s="425" t="str">
        <f>IF(COUNTA(病棟!H396)&gt;=1,病棟!H396,"")</f>
        <v/>
      </c>
      <c r="I398" s="426" t="str">
        <f>IF(COUNTA(病棟!I396)&gt;=1,病棟!I396,"")</f>
        <v/>
      </c>
      <c r="J398" s="485" t="str">
        <f>IF(COUNTA(病棟!J396)&gt;=1,病棟!J396,"")</f>
        <v/>
      </c>
      <c r="K398" s="423" t="str">
        <f>IF(COUNTA(病棟!L396)&gt;=1,病棟!L396,"")</f>
        <v/>
      </c>
      <c r="L398" s="430" t="str">
        <f>IF(K398&lt;基本!$D$9,"非常勤","常勤")</f>
        <v>常勤</v>
      </c>
      <c r="M398" s="433">
        <f>IF(L398="非常勤",K398/基本!$D$9,1)</f>
        <v>1</v>
      </c>
      <c r="N398" s="204" t="e">
        <f>IF(DAYS360(P398,メイン!$N$3)&lt;500,"新"," ")</f>
        <v>#VALUE!</v>
      </c>
      <c r="O398" s="293"/>
      <c r="P398" s="483" t="str">
        <f>IF(COUNTA(病棟!K396)&gt;=1,病棟!K396,"")</f>
        <v/>
      </c>
      <c r="R398" s="477">
        <f t="shared" si="125"/>
        <v>0</v>
      </c>
      <c r="S398" s="477">
        <f t="shared" si="126"/>
        <v>0</v>
      </c>
      <c r="T398" s="477">
        <f t="shared" si="127"/>
        <v>0</v>
      </c>
      <c r="U398" s="477">
        <f t="shared" si="128"/>
        <v>0</v>
      </c>
      <c r="V398" s="477">
        <f t="shared" si="129"/>
        <v>0</v>
      </c>
      <c r="W398" s="477">
        <f t="shared" si="130"/>
        <v>0</v>
      </c>
      <c r="X398" s="477">
        <f t="shared" si="131"/>
        <v>0</v>
      </c>
      <c r="Y398" s="477">
        <f t="shared" si="132"/>
        <v>0</v>
      </c>
      <c r="Z398" s="477">
        <f t="shared" si="133"/>
        <v>0</v>
      </c>
      <c r="AA398" s="477">
        <f t="shared" si="134"/>
        <v>0</v>
      </c>
      <c r="AB398" s="477">
        <f t="shared" si="135"/>
        <v>0</v>
      </c>
      <c r="AC398" s="477">
        <f t="shared" si="136"/>
        <v>0</v>
      </c>
      <c r="AD398" s="477">
        <f t="shared" si="137"/>
        <v>0</v>
      </c>
      <c r="AE398" s="477">
        <f t="shared" si="138"/>
        <v>0</v>
      </c>
      <c r="AF398" s="480">
        <f t="shared" si="139"/>
        <v>0</v>
      </c>
      <c r="AH398" s="469" t="str">
        <f t="shared" si="121"/>
        <v/>
      </c>
      <c r="AI398" s="469" t="str">
        <f t="shared" si="120"/>
        <v>助産師常勤</v>
      </c>
      <c r="AJ398" s="469">
        <f t="shared" si="122"/>
        <v>1</v>
      </c>
      <c r="AK398" s="469" t="str">
        <f t="shared" si="123"/>
        <v>助産師</v>
      </c>
      <c r="AL398" s="469" t="str">
        <f t="shared" si="124"/>
        <v>常勤</v>
      </c>
    </row>
    <row r="399" spans="1:38" ht="13.5" customHeight="1">
      <c r="A399" s="423" t="str">
        <f>IF(COUNTA(病棟!A397)&gt;=1,病棟!A397,"")</f>
        <v/>
      </c>
      <c r="B399" s="486" t="str">
        <f>IF(COUNTA(病棟!B397)&gt;=1,病棟!B397,"")</f>
        <v/>
      </c>
      <c r="C399" s="425" t="str">
        <f>IF(COUNTA(病棟!C397)&gt;=1,病棟!C397,"")</f>
        <v/>
      </c>
      <c r="D399" s="422" t="str">
        <f>IF(COUNTA(病棟!D397)&gt;=1,病棟!D397,"")</f>
        <v/>
      </c>
      <c r="E399" s="422" t="str">
        <f>IF(COUNTA(病棟!E397)&gt;=1,病棟!E397,"")</f>
        <v/>
      </c>
      <c r="F399" s="422" t="str">
        <f>IF(COUNTA(病棟!F397)&gt;=1,病棟!F397,"")</f>
        <v/>
      </c>
      <c r="G399" s="497" t="str">
        <f>IF(COUNTA(病棟!G397)&gt;=1,病棟!G397,"")</f>
        <v/>
      </c>
      <c r="H399" s="425" t="str">
        <f>IF(COUNTA(病棟!H397)&gt;=1,病棟!H397,"")</f>
        <v/>
      </c>
      <c r="I399" s="426" t="str">
        <f>IF(COUNTA(病棟!I397)&gt;=1,病棟!I397,"")</f>
        <v/>
      </c>
      <c r="J399" s="485" t="str">
        <f>IF(COUNTA(病棟!J397)&gt;=1,病棟!J397,"")</f>
        <v/>
      </c>
      <c r="K399" s="423" t="str">
        <f>IF(COUNTA(病棟!L397)&gt;=1,病棟!L397,"")</f>
        <v/>
      </c>
      <c r="L399" s="430" t="str">
        <f>IF(K399&lt;基本!$D$9,"非常勤","常勤")</f>
        <v>常勤</v>
      </c>
      <c r="M399" s="433">
        <f>IF(L399="非常勤",K399/基本!$D$9,1)</f>
        <v>1</v>
      </c>
      <c r="N399" s="204" t="e">
        <f>IF(DAYS360(P399,メイン!$N$3)&lt;500,"新"," ")</f>
        <v>#VALUE!</v>
      </c>
      <c r="O399" s="293"/>
      <c r="P399" s="483" t="str">
        <f>IF(COUNTA(病棟!K397)&gt;=1,病棟!K397,"")</f>
        <v/>
      </c>
      <c r="R399" s="477">
        <f t="shared" si="125"/>
        <v>0</v>
      </c>
      <c r="S399" s="477">
        <f t="shared" si="126"/>
        <v>0</v>
      </c>
      <c r="T399" s="477">
        <f t="shared" si="127"/>
        <v>0</v>
      </c>
      <c r="U399" s="477">
        <f t="shared" si="128"/>
        <v>0</v>
      </c>
      <c r="V399" s="477">
        <f t="shared" si="129"/>
        <v>0</v>
      </c>
      <c r="W399" s="477">
        <f t="shared" si="130"/>
        <v>0</v>
      </c>
      <c r="X399" s="477">
        <f t="shared" si="131"/>
        <v>0</v>
      </c>
      <c r="Y399" s="477">
        <f t="shared" si="132"/>
        <v>0</v>
      </c>
      <c r="Z399" s="477">
        <f t="shared" si="133"/>
        <v>0</v>
      </c>
      <c r="AA399" s="477">
        <f t="shared" si="134"/>
        <v>0</v>
      </c>
      <c r="AB399" s="477">
        <f t="shared" si="135"/>
        <v>0</v>
      </c>
      <c r="AC399" s="477">
        <f t="shared" si="136"/>
        <v>0</v>
      </c>
      <c r="AD399" s="477">
        <f t="shared" si="137"/>
        <v>0</v>
      </c>
      <c r="AE399" s="477">
        <f t="shared" si="138"/>
        <v>0</v>
      </c>
      <c r="AF399" s="480">
        <f t="shared" si="139"/>
        <v>0</v>
      </c>
      <c r="AH399" s="469" t="str">
        <f t="shared" si="121"/>
        <v/>
      </c>
      <c r="AI399" s="469" t="str">
        <f t="shared" si="120"/>
        <v>助産師常勤</v>
      </c>
      <c r="AJ399" s="469">
        <f t="shared" si="122"/>
        <v>1</v>
      </c>
      <c r="AK399" s="469" t="str">
        <f t="shared" si="123"/>
        <v>助産師</v>
      </c>
      <c r="AL399" s="469" t="str">
        <f t="shared" si="124"/>
        <v>常勤</v>
      </c>
    </row>
    <row r="400" spans="1:38" ht="13.5" customHeight="1" thickBot="1">
      <c r="A400" s="424" t="str">
        <f>IF(COUNTA(病棟!A398)&gt;=1,病棟!A398,"")</f>
        <v/>
      </c>
      <c r="B400" s="526" t="str">
        <f>IF(COUNTA(病棟!B398)&gt;=1,病棟!B398,"")</f>
        <v/>
      </c>
      <c r="C400" s="427" t="str">
        <f>IF(COUNTA(病棟!C398)&gt;=1,病棟!C398,"")</f>
        <v/>
      </c>
      <c r="D400" s="428" t="str">
        <f>IF(COUNTA(病棟!D398)&gt;=1,病棟!D398,"")</f>
        <v/>
      </c>
      <c r="E400" s="428" t="str">
        <f>IF(COUNTA(病棟!E398)&gt;=1,病棟!E398,"")</f>
        <v/>
      </c>
      <c r="F400" s="428" t="str">
        <f>IF(COUNTA(病棟!F398)&gt;=1,病棟!F398,"")</f>
        <v/>
      </c>
      <c r="G400" s="498" t="str">
        <f>IF(COUNTA(病棟!G398)&gt;=1,病棟!G398,"")</f>
        <v/>
      </c>
      <c r="H400" s="427" t="str">
        <f>IF(COUNTA(病棟!H398)&gt;=1,病棟!H398,"")</f>
        <v/>
      </c>
      <c r="I400" s="429" t="str">
        <f>IF(COUNTA(病棟!I398)&gt;=1,病棟!I398,"")</f>
        <v/>
      </c>
      <c r="J400" s="510" t="str">
        <f>IF(COUNTA(病棟!J398)&gt;=1,病棟!J398,"")</f>
        <v/>
      </c>
      <c r="K400" s="424" t="str">
        <f>IF(COUNTA(病棟!L398)&gt;=1,病棟!L398,"")</f>
        <v/>
      </c>
      <c r="L400" s="505" t="str">
        <f>IF(K400&lt;基本!$D$9,"非常勤","常勤")</f>
        <v>常勤</v>
      </c>
      <c r="M400" s="512">
        <f>IF(L400="非常勤",K400/基本!$D$9,1)</f>
        <v>1</v>
      </c>
      <c r="N400" s="527" t="e">
        <f>IF(DAYS360(P400,メイン!$N$3)&lt;500,"新"," ")</f>
        <v>#VALUE!</v>
      </c>
      <c r="O400" s="294"/>
      <c r="P400" s="483" t="str">
        <f>IF(COUNTA(病棟!K398)&gt;=1,病棟!K398,"")</f>
        <v/>
      </c>
      <c r="R400" s="477">
        <f t="shared" si="125"/>
        <v>0</v>
      </c>
      <c r="S400" s="477">
        <f t="shared" si="126"/>
        <v>0</v>
      </c>
      <c r="T400" s="477">
        <f t="shared" si="127"/>
        <v>0</v>
      </c>
      <c r="U400" s="477">
        <f t="shared" si="128"/>
        <v>0</v>
      </c>
      <c r="V400" s="477">
        <f t="shared" si="129"/>
        <v>0</v>
      </c>
      <c r="W400" s="477">
        <f t="shared" si="130"/>
        <v>0</v>
      </c>
      <c r="X400" s="477">
        <f t="shared" si="131"/>
        <v>0</v>
      </c>
      <c r="Y400" s="477">
        <f t="shared" si="132"/>
        <v>0</v>
      </c>
      <c r="Z400" s="477">
        <f t="shared" si="133"/>
        <v>0</v>
      </c>
      <c r="AA400" s="477">
        <f t="shared" si="134"/>
        <v>0</v>
      </c>
      <c r="AB400" s="477">
        <f t="shared" si="135"/>
        <v>0</v>
      </c>
      <c r="AC400" s="477">
        <f t="shared" si="136"/>
        <v>0</v>
      </c>
      <c r="AD400" s="477">
        <f t="shared" si="137"/>
        <v>0</v>
      </c>
      <c r="AE400" s="477">
        <f t="shared" si="138"/>
        <v>0</v>
      </c>
      <c r="AF400" s="480">
        <f t="shared" si="139"/>
        <v>0</v>
      </c>
      <c r="AH400" s="469" t="str">
        <f t="shared" si="121"/>
        <v/>
      </c>
      <c r="AI400" s="469" t="str">
        <f t="shared" si="120"/>
        <v>助産師常勤</v>
      </c>
      <c r="AJ400" s="469">
        <f t="shared" si="122"/>
        <v>1</v>
      </c>
      <c r="AK400" s="469" t="str">
        <f t="shared" si="123"/>
        <v>助産師</v>
      </c>
      <c r="AL400" s="469" t="str">
        <f t="shared" si="124"/>
        <v>常勤</v>
      </c>
    </row>
    <row r="401" spans="8:68" s="36" customFormat="1">
      <c r="H401" s="37"/>
      <c r="I401" s="37"/>
      <c r="J401" s="37"/>
      <c r="K401" s="37"/>
      <c r="L401" s="37"/>
      <c r="P401" s="478"/>
      <c r="Q401" s="420"/>
      <c r="R401" s="479">
        <f t="shared" ref="R401:AF401" si="140">SUM(R6:R400)</f>
        <v>0</v>
      </c>
      <c r="S401" s="479">
        <f t="shared" si="140"/>
        <v>0</v>
      </c>
      <c r="T401" s="479">
        <f t="shared" si="140"/>
        <v>0</v>
      </c>
      <c r="U401" s="479">
        <f t="shared" si="140"/>
        <v>0</v>
      </c>
      <c r="V401" s="479">
        <f t="shared" si="140"/>
        <v>0</v>
      </c>
      <c r="W401" s="479">
        <f t="shared" si="140"/>
        <v>0</v>
      </c>
      <c r="X401" s="479">
        <f t="shared" si="140"/>
        <v>0</v>
      </c>
      <c r="Y401" s="479">
        <f t="shared" si="140"/>
        <v>0</v>
      </c>
      <c r="Z401" s="479">
        <f t="shared" si="140"/>
        <v>0</v>
      </c>
      <c r="AA401" s="479">
        <f t="shared" si="140"/>
        <v>0</v>
      </c>
      <c r="AB401" s="479">
        <f t="shared" si="140"/>
        <v>0</v>
      </c>
      <c r="AC401" s="479">
        <f t="shared" si="140"/>
        <v>0</v>
      </c>
      <c r="AD401" s="479">
        <f t="shared" si="140"/>
        <v>0</v>
      </c>
      <c r="AE401" s="479">
        <f t="shared" si="140"/>
        <v>0</v>
      </c>
      <c r="AF401" s="484">
        <f t="shared" si="140"/>
        <v>0</v>
      </c>
      <c r="AG401" s="420"/>
      <c r="AH401" s="420"/>
      <c r="AI401" s="420"/>
      <c r="AJ401" s="420"/>
      <c r="AK401" s="420"/>
      <c r="AL401" s="420"/>
      <c r="AM401" s="272"/>
      <c r="AN401" s="272"/>
      <c r="AO401" s="272"/>
      <c r="AP401" s="272"/>
      <c r="AQ401" s="272"/>
      <c r="AR401" s="272"/>
      <c r="AS401" s="272"/>
      <c r="AT401" s="272"/>
      <c r="AU401" s="272"/>
      <c r="AV401" s="272"/>
      <c r="AW401" s="272"/>
      <c r="AX401" s="272"/>
      <c r="AY401" s="272"/>
      <c r="AZ401" s="272"/>
      <c r="BA401" s="272"/>
      <c r="BB401" s="272"/>
      <c r="BC401" s="272"/>
      <c r="BD401" s="272"/>
      <c r="BE401" s="272"/>
      <c r="BF401" s="272"/>
      <c r="BG401" s="272"/>
      <c r="BH401" s="272"/>
    </row>
    <row r="402" spans="8:68" s="30" customFormat="1">
      <c r="H402" s="34"/>
      <c r="I402" s="34"/>
      <c r="J402" s="34"/>
      <c r="P402" s="478"/>
      <c r="Q402" s="420"/>
      <c r="R402" s="479"/>
      <c r="S402" s="479"/>
      <c r="T402" s="479"/>
      <c r="U402" s="479"/>
      <c r="V402" s="479"/>
      <c r="W402" s="479"/>
      <c r="X402" s="479"/>
      <c r="Y402" s="479"/>
      <c r="Z402" s="479"/>
      <c r="AA402" s="479"/>
      <c r="AB402" s="479"/>
      <c r="AC402" s="479"/>
      <c r="AD402" s="479"/>
      <c r="AE402" s="479"/>
      <c r="AF402" s="484"/>
      <c r="AG402" s="420"/>
      <c r="AH402" s="420"/>
      <c r="AI402" s="420"/>
      <c r="AJ402" s="420"/>
      <c r="AK402" s="420"/>
      <c r="AL402" s="420"/>
      <c r="AM402" s="272"/>
      <c r="AN402" s="272"/>
      <c r="AO402" s="272"/>
      <c r="AP402" s="272"/>
      <c r="AQ402" s="272"/>
      <c r="AR402" s="272"/>
      <c r="AS402" s="272"/>
      <c r="AT402" s="272"/>
      <c r="AU402" s="272"/>
      <c r="AV402" s="272"/>
      <c r="AW402" s="272"/>
      <c r="AX402" s="272"/>
      <c r="AY402" s="272"/>
      <c r="AZ402" s="272"/>
      <c r="BA402" s="272"/>
      <c r="BB402" s="272"/>
      <c r="BC402" s="272"/>
      <c r="BD402" s="272"/>
      <c r="BE402" s="272"/>
      <c r="BF402" s="272"/>
      <c r="BG402" s="272"/>
      <c r="BH402" s="272"/>
      <c r="BI402" s="36"/>
      <c r="BJ402" s="36"/>
      <c r="BK402" s="36"/>
      <c r="BL402" s="36"/>
      <c r="BM402" s="36"/>
      <c r="BN402" s="36"/>
      <c r="BO402" s="36"/>
      <c r="BP402" s="36"/>
    </row>
    <row r="403" spans="8:68" s="30" customFormat="1">
      <c r="H403" s="34"/>
      <c r="I403" s="34"/>
      <c r="J403" s="34"/>
      <c r="P403" s="478"/>
      <c r="Q403" s="420"/>
      <c r="R403" s="479">
        <f>SUM(R6:R402)</f>
        <v>0</v>
      </c>
      <c r="S403" s="479"/>
      <c r="T403" s="479"/>
      <c r="U403" s="479">
        <f>SUM(U6:U402)</f>
        <v>0</v>
      </c>
      <c r="V403" s="479"/>
      <c r="W403" s="479"/>
      <c r="X403" s="479"/>
      <c r="Y403" s="479"/>
      <c r="Z403" s="479"/>
      <c r="AA403" s="479"/>
      <c r="AB403" s="479"/>
      <c r="AC403" s="479"/>
      <c r="AD403" s="479"/>
      <c r="AE403" s="479"/>
      <c r="AF403" s="484"/>
      <c r="AG403" s="420"/>
      <c r="AH403" s="420"/>
      <c r="AI403" s="420"/>
      <c r="AJ403" s="420"/>
      <c r="AK403" s="420"/>
      <c r="AL403" s="420"/>
      <c r="AM403" s="272"/>
      <c r="AN403" s="272"/>
      <c r="AO403" s="272"/>
      <c r="AP403" s="272"/>
      <c r="AQ403" s="272"/>
      <c r="AR403" s="272"/>
      <c r="AS403" s="272"/>
      <c r="AT403" s="272"/>
      <c r="AU403" s="272"/>
      <c r="AV403" s="272"/>
      <c r="AW403" s="272"/>
      <c r="AX403" s="272"/>
      <c r="AY403" s="272"/>
      <c r="AZ403" s="272"/>
      <c r="BA403" s="272"/>
      <c r="BB403" s="272"/>
      <c r="BC403" s="272"/>
      <c r="BD403" s="272"/>
      <c r="BE403" s="272"/>
      <c r="BF403" s="272"/>
      <c r="BG403" s="272"/>
      <c r="BH403" s="272"/>
      <c r="BI403" s="36"/>
      <c r="BJ403" s="36"/>
      <c r="BK403" s="36"/>
      <c r="BL403" s="36"/>
      <c r="BM403" s="36"/>
      <c r="BN403" s="36"/>
      <c r="BO403" s="36"/>
      <c r="BP403" s="36"/>
    </row>
    <row r="404" spans="8:68" s="30" customFormat="1">
      <c r="H404" s="34"/>
      <c r="I404" s="34"/>
      <c r="J404" s="34"/>
      <c r="K404" s="34"/>
      <c r="L404" s="34"/>
      <c r="P404" s="478"/>
      <c r="Q404" s="420"/>
      <c r="R404" s="479"/>
      <c r="S404" s="479"/>
      <c r="T404" s="479"/>
      <c r="U404" s="479"/>
      <c r="V404" s="479"/>
      <c r="W404" s="479"/>
      <c r="X404" s="479"/>
      <c r="Y404" s="479"/>
      <c r="Z404" s="479"/>
      <c r="AA404" s="479"/>
      <c r="AB404" s="479"/>
      <c r="AC404" s="479"/>
      <c r="AD404" s="479"/>
      <c r="AE404" s="479"/>
      <c r="AF404" s="484"/>
      <c r="AG404" s="420"/>
      <c r="AH404" s="420"/>
      <c r="AI404" s="420"/>
      <c r="AJ404" s="420"/>
      <c r="AK404" s="420"/>
      <c r="AL404" s="420"/>
      <c r="AM404" s="272"/>
      <c r="AN404" s="272"/>
      <c r="AO404" s="272"/>
      <c r="AP404" s="272"/>
      <c r="AQ404" s="272"/>
      <c r="AR404" s="272"/>
      <c r="AS404" s="272"/>
      <c r="AT404" s="272"/>
      <c r="AU404" s="272"/>
      <c r="AV404" s="272"/>
      <c r="AW404" s="272"/>
      <c r="AX404" s="272"/>
      <c r="AY404" s="272"/>
      <c r="AZ404" s="272"/>
      <c r="BA404" s="272"/>
      <c r="BB404" s="272"/>
      <c r="BC404" s="272"/>
      <c r="BD404" s="272"/>
      <c r="BE404" s="272"/>
      <c r="BF404" s="272"/>
      <c r="BG404" s="272"/>
      <c r="BH404" s="272"/>
      <c r="BI404" s="36"/>
      <c r="BJ404" s="36"/>
      <c r="BK404" s="36"/>
      <c r="BL404" s="36"/>
      <c r="BM404" s="36"/>
      <c r="BN404" s="36"/>
      <c r="BO404" s="36"/>
      <c r="BP404" s="36"/>
    </row>
    <row r="405" spans="8:68" s="30" customFormat="1">
      <c r="H405" s="34"/>
      <c r="I405" s="34"/>
      <c r="J405" s="34"/>
      <c r="K405" s="34"/>
      <c r="L405" s="34"/>
      <c r="P405" s="478"/>
      <c r="Q405" s="420"/>
      <c r="R405" s="479"/>
      <c r="S405" s="479"/>
      <c r="T405" s="479"/>
      <c r="U405" s="479"/>
      <c r="V405" s="479"/>
      <c r="W405" s="479"/>
      <c r="X405" s="479"/>
      <c r="Y405" s="479"/>
      <c r="Z405" s="479"/>
      <c r="AA405" s="479"/>
      <c r="AB405" s="479"/>
      <c r="AC405" s="479"/>
      <c r="AD405" s="479"/>
      <c r="AE405" s="479"/>
      <c r="AF405" s="484"/>
      <c r="AG405" s="420"/>
      <c r="AH405" s="420"/>
      <c r="AI405" s="420"/>
      <c r="AJ405" s="420"/>
      <c r="AK405" s="420"/>
      <c r="AL405" s="420"/>
      <c r="AM405" s="272"/>
      <c r="AN405" s="272"/>
      <c r="AO405" s="272"/>
      <c r="AP405" s="272"/>
      <c r="AQ405" s="272"/>
      <c r="AR405" s="272"/>
      <c r="AS405" s="272"/>
      <c r="AT405" s="272"/>
      <c r="AU405" s="272"/>
      <c r="AV405" s="272"/>
      <c r="AW405" s="272"/>
      <c r="AX405" s="272"/>
      <c r="AY405" s="272"/>
      <c r="AZ405" s="272"/>
      <c r="BA405" s="272"/>
      <c r="BB405" s="272"/>
      <c r="BC405" s="272"/>
      <c r="BD405" s="272"/>
      <c r="BE405" s="272"/>
      <c r="BF405" s="272"/>
      <c r="BG405" s="272"/>
      <c r="BH405" s="272"/>
      <c r="BI405" s="36"/>
      <c r="BJ405" s="36"/>
      <c r="BK405" s="36"/>
      <c r="BL405" s="36"/>
      <c r="BM405" s="36"/>
      <c r="BN405" s="36"/>
      <c r="BO405" s="36"/>
      <c r="BP405" s="36"/>
    </row>
    <row r="406" spans="8:68" s="30" customFormat="1">
      <c r="H406" s="34"/>
      <c r="I406" s="34"/>
      <c r="J406" s="34"/>
      <c r="K406" s="34"/>
      <c r="L406" s="34"/>
      <c r="P406" s="478"/>
      <c r="Q406" s="420"/>
      <c r="R406" s="479"/>
      <c r="S406" s="479"/>
      <c r="T406" s="479"/>
      <c r="U406" s="479"/>
      <c r="V406" s="479"/>
      <c r="W406" s="479"/>
      <c r="X406" s="479"/>
      <c r="Y406" s="479"/>
      <c r="Z406" s="479"/>
      <c r="AA406" s="479"/>
      <c r="AB406" s="479"/>
      <c r="AC406" s="479"/>
      <c r="AD406" s="479"/>
      <c r="AE406" s="479"/>
      <c r="AF406" s="484"/>
      <c r="AG406" s="420"/>
      <c r="AH406" s="420"/>
      <c r="AI406" s="420"/>
      <c r="AJ406" s="420"/>
      <c r="AK406" s="420"/>
      <c r="AL406" s="420"/>
      <c r="AM406" s="272"/>
      <c r="AN406" s="272"/>
      <c r="AO406" s="272"/>
      <c r="AP406" s="272"/>
      <c r="AQ406" s="272"/>
      <c r="AR406" s="272"/>
      <c r="AS406" s="272"/>
      <c r="AT406" s="272"/>
      <c r="AU406" s="272"/>
      <c r="AV406" s="272"/>
      <c r="AW406" s="272"/>
      <c r="AX406" s="272"/>
      <c r="AY406" s="272"/>
      <c r="AZ406" s="272"/>
      <c r="BA406" s="272"/>
      <c r="BB406" s="272"/>
      <c r="BC406" s="272"/>
      <c r="BD406" s="272"/>
      <c r="BE406" s="272"/>
      <c r="BF406" s="272"/>
      <c r="BG406" s="272"/>
      <c r="BH406" s="272"/>
      <c r="BI406" s="36"/>
      <c r="BJ406" s="36"/>
      <c r="BK406" s="36"/>
      <c r="BL406" s="36"/>
      <c r="BM406" s="36"/>
      <c r="BN406" s="36"/>
      <c r="BO406" s="36"/>
      <c r="BP406" s="36"/>
    </row>
    <row r="407" spans="8:68" s="30" customFormat="1">
      <c r="H407" s="34"/>
      <c r="I407" s="34"/>
      <c r="J407" s="34"/>
      <c r="K407" s="34"/>
      <c r="L407" s="34"/>
      <c r="P407" s="478"/>
      <c r="Q407" s="420"/>
      <c r="R407" s="479"/>
      <c r="S407" s="479"/>
      <c r="T407" s="479"/>
      <c r="U407" s="479"/>
      <c r="V407" s="479"/>
      <c r="W407" s="479"/>
      <c r="X407" s="479"/>
      <c r="Y407" s="479"/>
      <c r="Z407" s="479"/>
      <c r="AA407" s="479"/>
      <c r="AB407" s="479"/>
      <c r="AC407" s="479"/>
      <c r="AD407" s="479"/>
      <c r="AE407" s="479"/>
      <c r="AF407" s="484"/>
      <c r="AG407" s="420"/>
      <c r="AH407" s="420"/>
      <c r="AI407" s="420"/>
      <c r="AJ407" s="420"/>
      <c r="AK407" s="420"/>
      <c r="AL407" s="420"/>
      <c r="AM407" s="272"/>
      <c r="AN407" s="272"/>
      <c r="AO407" s="272"/>
      <c r="AP407" s="272"/>
      <c r="AQ407" s="272"/>
      <c r="AR407" s="272"/>
      <c r="AS407" s="272"/>
      <c r="AT407" s="272"/>
      <c r="AU407" s="272"/>
      <c r="AV407" s="272"/>
      <c r="AW407" s="272"/>
      <c r="AX407" s="272"/>
      <c r="AY407" s="272"/>
      <c r="AZ407" s="272"/>
      <c r="BA407" s="272"/>
      <c r="BB407" s="272"/>
      <c r="BC407" s="272"/>
      <c r="BD407" s="272"/>
      <c r="BE407" s="272"/>
      <c r="BF407" s="272"/>
      <c r="BG407" s="272"/>
      <c r="BH407" s="272"/>
      <c r="BI407" s="36"/>
      <c r="BJ407" s="36"/>
      <c r="BK407" s="36"/>
      <c r="BL407" s="36"/>
      <c r="BM407" s="36"/>
      <c r="BN407" s="36"/>
      <c r="BO407" s="36"/>
      <c r="BP407" s="36"/>
    </row>
    <row r="408" spans="8:68" s="30" customFormat="1">
      <c r="H408" s="34"/>
      <c r="I408" s="34"/>
      <c r="J408" s="34"/>
      <c r="K408" s="34"/>
      <c r="L408" s="34"/>
      <c r="P408" s="478"/>
      <c r="Q408" s="420"/>
      <c r="R408" s="479"/>
      <c r="S408" s="479"/>
      <c r="T408" s="479"/>
      <c r="U408" s="479"/>
      <c r="V408" s="479"/>
      <c r="W408" s="479"/>
      <c r="X408" s="479"/>
      <c r="Y408" s="479"/>
      <c r="Z408" s="479"/>
      <c r="AA408" s="479"/>
      <c r="AB408" s="479"/>
      <c r="AC408" s="479"/>
      <c r="AD408" s="479"/>
      <c r="AE408" s="479"/>
      <c r="AF408" s="484"/>
      <c r="AG408" s="420"/>
      <c r="AH408" s="420"/>
      <c r="AI408" s="420"/>
      <c r="AJ408" s="420"/>
      <c r="AK408" s="420"/>
      <c r="AL408" s="420"/>
      <c r="AM408" s="272"/>
      <c r="AN408" s="272"/>
      <c r="AO408" s="272"/>
      <c r="AP408" s="272"/>
      <c r="AQ408" s="272"/>
      <c r="AR408" s="272"/>
      <c r="AS408" s="272"/>
      <c r="AT408" s="272"/>
      <c r="AU408" s="272"/>
      <c r="AV408" s="272"/>
      <c r="AW408" s="272"/>
      <c r="AX408" s="272"/>
      <c r="AY408" s="272"/>
      <c r="AZ408" s="272"/>
      <c r="BA408" s="272"/>
      <c r="BB408" s="272"/>
      <c r="BC408" s="272"/>
      <c r="BD408" s="272"/>
      <c r="BE408" s="272"/>
      <c r="BF408" s="272"/>
      <c r="BG408" s="272"/>
      <c r="BH408" s="272"/>
      <c r="BI408" s="36"/>
      <c r="BJ408" s="36"/>
      <c r="BK408" s="36"/>
      <c r="BL408" s="36"/>
      <c r="BM408" s="36"/>
      <c r="BN408" s="36"/>
      <c r="BO408" s="36"/>
      <c r="BP408" s="36"/>
    </row>
    <row r="409" spans="8:68" s="30" customFormat="1">
      <c r="H409" s="34"/>
      <c r="I409" s="34"/>
      <c r="J409" s="34"/>
      <c r="K409" s="34"/>
      <c r="L409" s="34"/>
      <c r="P409" s="478"/>
      <c r="Q409" s="420"/>
      <c r="R409" s="479"/>
      <c r="S409" s="479"/>
      <c r="T409" s="479"/>
      <c r="U409" s="479"/>
      <c r="V409" s="479"/>
      <c r="W409" s="479"/>
      <c r="X409" s="479"/>
      <c r="Y409" s="479"/>
      <c r="Z409" s="479"/>
      <c r="AA409" s="479"/>
      <c r="AB409" s="479"/>
      <c r="AC409" s="479"/>
      <c r="AD409" s="479"/>
      <c r="AE409" s="479"/>
      <c r="AF409" s="484"/>
      <c r="AG409" s="420"/>
      <c r="AH409" s="420"/>
      <c r="AI409" s="420"/>
      <c r="AJ409" s="420"/>
      <c r="AK409" s="420"/>
      <c r="AL409" s="420"/>
      <c r="AM409" s="272"/>
      <c r="AN409" s="272"/>
      <c r="AO409" s="272"/>
      <c r="AP409" s="272"/>
      <c r="AQ409" s="272"/>
      <c r="AR409" s="272"/>
      <c r="AS409" s="272"/>
      <c r="AT409" s="272"/>
      <c r="AU409" s="272"/>
      <c r="AV409" s="272"/>
      <c r="AW409" s="272"/>
      <c r="AX409" s="272"/>
      <c r="AY409" s="272"/>
      <c r="AZ409" s="272"/>
      <c r="BA409" s="272"/>
      <c r="BB409" s="272"/>
      <c r="BC409" s="272"/>
      <c r="BD409" s="272"/>
      <c r="BE409" s="272"/>
      <c r="BF409" s="272"/>
      <c r="BG409" s="272"/>
      <c r="BH409" s="272"/>
      <c r="BI409" s="36"/>
      <c r="BJ409" s="36"/>
      <c r="BK409" s="36"/>
      <c r="BL409" s="36"/>
      <c r="BM409" s="36"/>
      <c r="BN409" s="36"/>
      <c r="BO409" s="36"/>
      <c r="BP409" s="36"/>
    </row>
    <row r="410" spans="8:68" s="30" customFormat="1">
      <c r="H410" s="34"/>
      <c r="I410" s="34"/>
      <c r="J410" s="34"/>
      <c r="K410" s="34"/>
      <c r="L410" s="34"/>
      <c r="P410" s="478"/>
      <c r="Q410" s="420"/>
      <c r="R410" s="479"/>
      <c r="S410" s="479"/>
      <c r="T410" s="479"/>
      <c r="U410" s="479"/>
      <c r="V410" s="479"/>
      <c r="W410" s="479"/>
      <c r="X410" s="479"/>
      <c r="Y410" s="479"/>
      <c r="Z410" s="479"/>
      <c r="AA410" s="479"/>
      <c r="AB410" s="479"/>
      <c r="AC410" s="479"/>
      <c r="AD410" s="479"/>
      <c r="AE410" s="479"/>
      <c r="AF410" s="484"/>
      <c r="AG410" s="420"/>
      <c r="AH410" s="420"/>
      <c r="AI410" s="420"/>
      <c r="AJ410" s="420"/>
      <c r="AK410" s="420"/>
      <c r="AL410" s="420"/>
      <c r="AM410" s="272"/>
      <c r="AN410" s="272"/>
      <c r="AO410" s="272"/>
      <c r="AP410" s="272"/>
      <c r="AQ410" s="272"/>
      <c r="AR410" s="272"/>
      <c r="AS410" s="272"/>
      <c r="AT410" s="272"/>
      <c r="AU410" s="272"/>
      <c r="AV410" s="272"/>
      <c r="AW410" s="272"/>
      <c r="AX410" s="272"/>
      <c r="AY410" s="272"/>
      <c r="AZ410" s="272"/>
      <c r="BA410" s="272"/>
      <c r="BB410" s="272"/>
      <c r="BC410" s="272"/>
      <c r="BD410" s="272"/>
      <c r="BE410" s="272"/>
      <c r="BF410" s="272"/>
      <c r="BG410" s="272"/>
      <c r="BH410" s="272"/>
      <c r="BI410" s="36"/>
      <c r="BJ410" s="36"/>
      <c r="BK410" s="36"/>
      <c r="BL410" s="36"/>
      <c r="BM410" s="36"/>
      <c r="BN410" s="36"/>
      <c r="BO410" s="36"/>
      <c r="BP410" s="36"/>
    </row>
    <row r="411" spans="8:68" s="30" customFormat="1">
      <c r="H411" s="34"/>
      <c r="I411" s="34"/>
      <c r="J411" s="34"/>
      <c r="K411" s="34"/>
      <c r="L411" s="34"/>
      <c r="P411" s="478"/>
      <c r="Q411" s="420"/>
      <c r="R411" s="479"/>
      <c r="S411" s="479"/>
      <c r="T411" s="479"/>
      <c r="U411" s="479"/>
      <c r="V411" s="479"/>
      <c r="W411" s="479"/>
      <c r="X411" s="479"/>
      <c r="Y411" s="479"/>
      <c r="Z411" s="479"/>
      <c r="AA411" s="479"/>
      <c r="AB411" s="479"/>
      <c r="AC411" s="479"/>
      <c r="AD411" s="479"/>
      <c r="AE411" s="479"/>
      <c r="AF411" s="484"/>
      <c r="AG411" s="420"/>
      <c r="AH411" s="420"/>
      <c r="AI411" s="420"/>
      <c r="AJ411" s="420"/>
      <c r="AK411" s="420"/>
      <c r="AL411" s="420"/>
      <c r="AM411" s="272"/>
      <c r="AN411" s="272"/>
      <c r="AO411" s="272"/>
      <c r="AP411" s="272"/>
      <c r="AQ411" s="272"/>
      <c r="AR411" s="272"/>
      <c r="AS411" s="272"/>
      <c r="AT411" s="272"/>
      <c r="AU411" s="272"/>
      <c r="AV411" s="272"/>
      <c r="AW411" s="272"/>
      <c r="AX411" s="272"/>
      <c r="AY411" s="272"/>
      <c r="AZ411" s="272"/>
      <c r="BA411" s="272"/>
      <c r="BB411" s="272"/>
      <c r="BC411" s="272"/>
      <c r="BD411" s="272"/>
      <c r="BE411" s="272"/>
      <c r="BF411" s="272"/>
      <c r="BG411" s="272"/>
      <c r="BH411" s="272"/>
      <c r="BI411" s="36"/>
      <c r="BJ411" s="36"/>
      <c r="BK411" s="36"/>
      <c r="BL411" s="36"/>
      <c r="BM411" s="36"/>
      <c r="BN411" s="36"/>
      <c r="BO411" s="36"/>
      <c r="BP411" s="36"/>
    </row>
    <row r="412" spans="8:68" s="30" customFormat="1">
      <c r="H412" s="34"/>
      <c r="I412" s="34"/>
      <c r="J412" s="34"/>
      <c r="K412" s="34"/>
      <c r="L412" s="34"/>
      <c r="P412" s="478"/>
      <c r="Q412" s="420"/>
      <c r="R412" s="479"/>
      <c r="S412" s="479"/>
      <c r="T412" s="479"/>
      <c r="U412" s="479"/>
      <c r="V412" s="479"/>
      <c r="W412" s="479"/>
      <c r="X412" s="479"/>
      <c r="Y412" s="479"/>
      <c r="Z412" s="479"/>
      <c r="AA412" s="479"/>
      <c r="AB412" s="479"/>
      <c r="AC412" s="479"/>
      <c r="AD412" s="479"/>
      <c r="AE412" s="479"/>
      <c r="AF412" s="484"/>
      <c r="AG412" s="420"/>
      <c r="AH412" s="420"/>
      <c r="AI412" s="420"/>
      <c r="AJ412" s="420"/>
      <c r="AK412" s="420"/>
      <c r="AL412" s="420"/>
      <c r="AM412" s="272"/>
      <c r="AN412" s="272"/>
      <c r="AO412" s="272"/>
      <c r="AP412" s="272"/>
      <c r="AQ412" s="272"/>
      <c r="AR412" s="272"/>
      <c r="AS412" s="272"/>
      <c r="AT412" s="272"/>
      <c r="AU412" s="272"/>
      <c r="AV412" s="272"/>
      <c r="AW412" s="272"/>
      <c r="AX412" s="272"/>
      <c r="AY412" s="272"/>
      <c r="AZ412" s="272"/>
      <c r="BA412" s="272"/>
      <c r="BB412" s="272"/>
      <c r="BC412" s="272"/>
      <c r="BD412" s="272"/>
      <c r="BE412" s="272"/>
      <c r="BF412" s="272"/>
      <c r="BG412" s="272"/>
      <c r="BH412" s="272"/>
      <c r="BI412" s="36"/>
      <c r="BJ412" s="36"/>
      <c r="BK412" s="36"/>
      <c r="BL412" s="36"/>
      <c r="BM412" s="36"/>
      <c r="BN412" s="36"/>
      <c r="BO412" s="36"/>
      <c r="BP412" s="36"/>
    </row>
    <row r="413" spans="8:68" s="30" customFormat="1">
      <c r="H413" s="34"/>
      <c r="I413" s="34"/>
      <c r="J413" s="34"/>
      <c r="K413" s="34"/>
      <c r="L413" s="34"/>
      <c r="P413" s="478"/>
      <c r="Q413" s="420"/>
      <c r="R413" s="479"/>
      <c r="S413" s="479"/>
      <c r="T413" s="479"/>
      <c r="U413" s="479"/>
      <c r="V413" s="479"/>
      <c r="W413" s="479"/>
      <c r="X413" s="479"/>
      <c r="Y413" s="479"/>
      <c r="Z413" s="479"/>
      <c r="AA413" s="479"/>
      <c r="AB413" s="479"/>
      <c r="AC413" s="479"/>
      <c r="AD413" s="479"/>
      <c r="AE413" s="479"/>
      <c r="AF413" s="484"/>
      <c r="AG413" s="420"/>
      <c r="AH413" s="420"/>
      <c r="AI413" s="420"/>
      <c r="AJ413" s="420"/>
      <c r="AK413" s="420"/>
      <c r="AL413" s="420"/>
      <c r="AM413" s="272"/>
      <c r="AN413" s="272"/>
      <c r="AO413" s="272"/>
      <c r="AP413" s="272"/>
      <c r="AQ413" s="272"/>
      <c r="AR413" s="272"/>
      <c r="AS413" s="272"/>
      <c r="AT413" s="272"/>
      <c r="AU413" s="272"/>
      <c r="AV413" s="272"/>
      <c r="AW413" s="272"/>
      <c r="AX413" s="272"/>
      <c r="AY413" s="272"/>
      <c r="AZ413" s="272"/>
      <c r="BA413" s="272"/>
      <c r="BB413" s="272"/>
      <c r="BC413" s="272"/>
      <c r="BD413" s="272"/>
      <c r="BE413" s="272"/>
      <c r="BF413" s="272"/>
      <c r="BG413" s="272"/>
      <c r="BH413" s="272"/>
      <c r="BI413" s="36"/>
      <c r="BJ413" s="36"/>
      <c r="BK413" s="36"/>
      <c r="BL413" s="36"/>
      <c r="BM413" s="36"/>
      <c r="BN413" s="36"/>
      <c r="BO413" s="36"/>
      <c r="BP413" s="36"/>
    </row>
    <row r="414" spans="8:68" s="30" customFormat="1">
      <c r="H414" s="34"/>
      <c r="I414" s="34"/>
      <c r="J414" s="34"/>
      <c r="K414" s="34"/>
      <c r="L414" s="34"/>
      <c r="P414" s="478"/>
      <c r="Q414" s="420"/>
      <c r="R414" s="479"/>
      <c r="S414" s="479"/>
      <c r="T414" s="479"/>
      <c r="U414" s="479"/>
      <c r="V414" s="479"/>
      <c r="W414" s="479"/>
      <c r="X414" s="479"/>
      <c r="Y414" s="479"/>
      <c r="Z414" s="479"/>
      <c r="AA414" s="479"/>
      <c r="AB414" s="479"/>
      <c r="AC414" s="479"/>
      <c r="AD414" s="479"/>
      <c r="AE414" s="479"/>
      <c r="AF414" s="484"/>
      <c r="AG414" s="420"/>
      <c r="AH414" s="420"/>
      <c r="AI414" s="420"/>
      <c r="AJ414" s="420"/>
      <c r="AK414" s="420"/>
      <c r="AL414" s="420"/>
      <c r="AM414" s="272"/>
      <c r="AN414" s="272"/>
      <c r="AO414" s="272"/>
      <c r="AP414" s="272"/>
      <c r="AQ414" s="272"/>
      <c r="AR414" s="272"/>
      <c r="AS414" s="272"/>
      <c r="AT414" s="272"/>
      <c r="AU414" s="272"/>
      <c r="AV414" s="272"/>
      <c r="AW414" s="272"/>
      <c r="AX414" s="272"/>
      <c r="AY414" s="272"/>
      <c r="AZ414" s="272"/>
      <c r="BA414" s="272"/>
      <c r="BB414" s="272"/>
      <c r="BC414" s="272"/>
      <c r="BD414" s="272"/>
      <c r="BE414" s="272"/>
      <c r="BF414" s="272"/>
      <c r="BG414" s="272"/>
      <c r="BH414" s="272"/>
      <c r="BI414" s="36"/>
      <c r="BJ414" s="36"/>
      <c r="BK414" s="36"/>
      <c r="BL414" s="36"/>
      <c r="BM414" s="36"/>
      <c r="BN414" s="36"/>
      <c r="BO414" s="36"/>
      <c r="BP414" s="36"/>
    </row>
    <row r="415" spans="8:68" s="30" customFormat="1">
      <c r="H415" s="34"/>
      <c r="I415" s="34"/>
      <c r="J415" s="34"/>
      <c r="K415" s="34"/>
      <c r="L415" s="34"/>
      <c r="P415" s="478"/>
      <c r="Q415" s="420"/>
      <c r="R415" s="479"/>
      <c r="S415" s="479"/>
      <c r="T415" s="479"/>
      <c r="U415" s="479"/>
      <c r="V415" s="479"/>
      <c r="W415" s="479"/>
      <c r="X415" s="479"/>
      <c r="Y415" s="479"/>
      <c r="Z415" s="479"/>
      <c r="AA415" s="479"/>
      <c r="AB415" s="479"/>
      <c r="AC415" s="479"/>
      <c r="AD415" s="479"/>
      <c r="AE415" s="479"/>
      <c r="AF415" s="484"/>
      <c r="AG415" s="420"/>
      <c r="AH415" s="420"/>
      <c r="AI415" s="420"/>
      <c r="AJ415" s="420"/>
      <c r="AK415" s="420"/>
      <c r="AL415" s="420"/>
      <c r="AM415" s="272"/>
      <c r="AN415" s="272"/>
      <c r="AO415" s="272"/>
      <c r="AP415" s="272"/>
      <c r="AQ415" s="272"/>
      <c r="AR415" s="272"/>
      <c r="AS415" s="272"/>
      <c r="AT415" s="272"/>
      <c r="AU415" s="272"/>
      <c r="AV415" s="272"/>
      <c r="AW415" s="272"/>
      <c r="AX415" s="272"/>
      <c r="AY415" s="272"/>
      <c r="AZ415" s="272"/>
      <c r="BA415" s="272"/>
      <c r="BB415" s="272"/>
      <c r="BC415" s="272"/>
      <c r="BD415" s="272"/>
      <c r="BE415" s="272"/>
      <c r="BF415" s="272"/>
      <c r="BG415" s="272"/>
      <c r="BH415" s="272"/>
      <c r="BI415" s="36"/>
      <c r="BJ415" s="36"/>
      <c r="BK415" s="36"/>
      <c r="BL415" s="36"/>
      <c r="BM415" s="36"/>
      <c r="BN415" s="36"/>
      <c r="BO415" s="36"/>
      <c r="BP415" s="36"/>
    </row>
    <row r="416" spans="8:68" s="30" customFormat="1">
      <c r="H416" s="34"/>
      <c r="I416" s="34"/>
      <c r="J416" s="34"/>
      <c r="K416" s="34"/>
      <c r="L416" s="34"/>
      <c r="P416" s="478"/>
      <c r="Q416" s="420"/>
      <c r="R416" s="479"/>
      <c r="S416" s="479"/>
      <c r="T416" s="479"/>
      <c r="U416" s="479"/>
      <c r="V416" s="479"/>
      <c r="W416" s="479"/>
      <c r="X416" s="479"/>
      <c r="Y416" s="479"/>
      <c r="Z416" s="479"/>
      <c r="AA416" s="479"/>
      <c r="AB416" s="479"/>
      <c r="AC416" s="479"/>
      <c r="AD416" s="479"/>
      <c r="AE416" s="479"/>
      <c r="AF416" s="484"/>
      <c r="AG416" s="420"/>
      <c r="AH416" s="420"/>
      <c r="AI416" s="420"/>
      <c r="AJ416" s="420"/>
      <c r="AK416" s="420"/>
      <c r="AL416" s="420"/>
      <c r="AM416" s="272"/>
      <c r="AN416" s="272"/>
      <c r="AO416" s="272"/>
      <c r="AP416" s="272"/>
      <c r="AQ416" s="272"/>
      <c r="AR416" s="272"/>
      <c r="AS416" s="272"/>
      <c r="AT416" s="272"/>
      <c r="AU416" s="272"/>
      <c r="AV416" s="272"/>
      <c r="AW416" s="272"/>
      <c r="AX416" s="272"/>
      <c r="AY416" s="272"/>
      <c r="AZ416" s="272"/>
      <c r="BA416" s="272"/>
      <c r="BB416" s="272"/>
      <c r="BC416" s="272"/>
      <c r="BD416" s="272"/>
      <c r="BE416" s="272"/>
      <c r="BF416" s="272"/>
      <c r="BG416" s="272"/>
      <c r="BH416" s="272"/>
      <c r="BI416" s="36"/>
      <c r="BJ416" s="36"/>
      <c r="BK416" s="36"/>
      <c r="BL416" s="36"/>
      <c r="BM416" s="36"/>
      <c r="BN416" s="36"/>
      <c r="BO416" s="36"/>
      <c r="BP416" s="36"/>
    </row>
    <row r="417" spans="8:68" s="30" customFormat="1">
      <c r="H417" s="34"/>
      <c r="I417" s="34"/>
      <c r="J417" s="34"/>
      <c r="K417" s="34"/>
      <c r="L417" s="34"/>
      <c r="P417" s="478"/>
      <c r="Q417" s="420"/>
      <c r="R417" s="479"/>
      <c r="S417" s="479"/>
      <c r="T417" s="479"/>
      <c r="U417" s="479"/>
      <c r="V417" s="479"/>
      <c r="W417" s="479"/>
      <c r="X417" s="479"/>
      <c r="Y417" s="479"/>
      <c r="Z417" s="479"/>
      <c r="AA417" s="479"/>
      <c r="AB417" s="479"/>
      <c r="AC417" s="479"/>
      <c r="AD417" s="479"/>
      <c r="AE417" s="479"/>
      <c r="AF417" s="484"/>
      <c r="AG417" s="420"/>
      <c r="AH417" s="420"/>
      <c r="AI417" s="420"/>
      <c r="AJ417" s="420"/>
      <c r="AK417" s="420"/>
      <c r="AL417" s="420"/>
      <c r="AM417" s="272"/>
      <c r="AN417" s="272"/>
      <c r="AO417" s="272"/>
      <c r="AP417" s="272"/>
      <c r="AQ417" s="272"/>
      <c r="AR417" s="272"/>
      <c r="AS417" s="272"/>
      <c r="AT417" s="272"/>
      <c r="AU417" s="272"/>
      <c r="AV417" s="272"/>
      <c r="AW417" s="272"/>
      <c r="AX417" s="272"/>
      <c r="AY417" s="272"/>
      <c r="AZ417" s="272"/>
      <c r="BA417" s="272"/>
      <c r="BB417" s="272"/>
      <c r="BC417" s="272"/>
      <c r="BD417" s="272"/>
      <c r="BE417" s="272"/>
      <c r="BF417" s="272"/>
      <c r="BG417" s="272"/>
      <c r="BH417" s="272"/>
      <c r="BI417" s="36"/>
      <c r="BJ417" s="36"/>
      <c r="BK417" s="36"/>
      <c r="BL417" s="36"/>
      <c r="BM417" s="36"/>
      <c r="BN417" s="36"/>
      <c r="BO417" s="36"/>
      <c r="BP417" s="36"/>
    </row>
    <row r="418" spans="8:68" s="30" customFormat="1">
      <c r="H418" s="34"/>
      <c r="I418" s="34"/>
      <c r="J418" s="34"/>
      <c r="K418" s="34"/>
      <c r="L418" s="34"/>
      <c r="P418" s="478"/>
      <c r="Q418" s="420"/>
      <c r="R418" s="479"/>
      <c r="S418" s="479"/>
      <c r="T418" s="479"/>
      <c r="U418" s="479"/>
      <c r="V418" s="479"/>
      <c r="W418" s="479"/>
      <c r="X418" s="479"/>
      <c r="Y418" s="479"/>
      <c r="Z418" s="479"/>
      <c r="AA418" s="479"/>
      <c r="AB418" s="479"/>
      <c r="AC418" s="479"/>
      <c r="AD418" s="479"/>
      <c r="AE418" s="479"/>
      <c r="AF418" s="484"/>
      <c r="AG418" s="420"/>
      <c r="AH418" s="420"/>
      <c r="AI418" s="420"/>
      <c r="AJ418" s="420"/>
      <c r="AK418" s="420"/>
      <c r="AL418" s="420"/>
      <c r="AM418" s="272"/>
      <c r="AN418" s="272"/>
      <c r="AO418" s="272"/>
      <c r="AP418" s="272"/>
      <c r="AQ418" s="272"/>
      <c r="AR418" s="272"/>
      <c r="AS418" s="272"/>
      <c r="AT418" s="272"/>
      <c r="AU418" s="272"/>
      <c r="AV418" s="272"/>
      <c r="AW418" s="272"/>
      <c r="AX418" s="272"/>
      <c r="AY418" s="272"/>
      <c r="AZ418" s="272"/>
      <c r="BA418" s="272"/>
      <c r="BB418" s="272"/>
      <c r="BC418" s="272"/>
      <c r="BD418" s="272"/>
      <c r="BE418" s="272"/>
      <c r="BF418" s="272"/>
      <c r="BG418" s="272"/>
      <c r="BH418" s="272"/>
      <c r="BI418" s="36"/>
      <c r="BJ418" s="36"/>
      <c r="BK418" s="36"/>
      <c r="BL418" s="36"/>
      <c r="BM418" s="36"/>
      <c r="BN418" s="36"/>
      <c r="BO418" s="36"/>
      <c r="BP418" s="36"/>
    </row>
    <row r="419" spans="8:68" s="30" customFormat="1">
      <c r="H419" s="34"/>
      <c r="I419" s="34"/>
      <c r="J419" s="34"/>
      <c r="K419" s="34"/>
      <c r="L419" s="34"/>
      <c r="P419" s="478"/>
      <c r="Q419" s="420"/>
      <c r="R419" s="479"/>
      <c r="S419" s="479"/>
      <c r="T419" s="479"/>
      <c r="U419" s="479"/>
      <c r="V419" s="479"/>
      <c r="W419" s="479"/>
      <c r="X419" s="479"/>
      <c r="Y419" s="479"/>
      <c r="Z419" s="479"/>
      <c r="AA419" s="479"/>
      <c r="AB419" s="479"/>
      <c r="AC419" s="479"/>
      <c r="AD419" s="479"/>
      <c r="AE419" s="479"/>
      <c r="AF419" s="484"/>
      <c r="AG419" s="420"/>
      <c r="AH419" s="420"/>
      <c r="AI419" s="420"/>
      <c r="AJ419" s="420"/>
      <c r="AK419" s="420"/>
      <c r="AL419" s="420"/>
      <c r="AM419" s="272"/>
      <c r="AN419" s="272"/>
      <c r="AO419" s="272"/>
      <c r="AP419" s="272"/>
      <c r="AQ419" s="272"/>
      <c r="AR419" s="272"/>
      <c r="AS419" s="272"/>
      <c r="AT419" s="272"/>
      <c r="AU419" s="272"/>
      <c r="AV419" s="272"/>
      <c r="AW419" s="272"/>
      <c r="AX419" s="272"/>
      <c r="AY419" s="272"/>
      <c r="AZ419" s="272"/>
      <c r="BA419" s="272"/>
      <c r="BB419" s="272"/>
      <c r="BC419" s="272"/>
      <c r="BD419" s="272"/>
      <c r="BE419" s="272"/>
      <c r="BF419" s="272"/>
      <c r="BG419" s="272"/>
      <c r="BH419" s="272"/>
      <c r="BI419" s="36"/>
      <c r="BJ419" s="36"/>
      <c r="BK419" s="36"/>
      <c r="BL419" s="36"/>
      <c r="BM419" s="36"/>
      <c r="BN419" s="36"/>
      <c r="BO419" s="36"/>
      <c r="BP419" s="36"/>
    </row>
    <row r="420" spans="8:68" s="30" customFormat="1">
      <c r="H420" s="34"/>
      <c r="I420" s="34"/>
      <c r="J420" s="34"/>
      <c r="K420" s="34"/>
      <c r="L420" s="34"/>
      <c r="P420" s="478"/>
      <c r="Q420" s="420"/>
      <c r="R420" s="479"/>
      <c r="S420" s="479"/>
      <c r="T420" s="479"/>
      <c r="U420" s="479"/>
      <c r="V420" s="479"/>
      <c r="W420" s="479"/>
      <c r="X420" s="479"/>
      <c r="Y420" s="479"/>
      <c r="Z420" s="479"/>
      <c r="AA420" s="479"/>
      <c r="AB420" s="479"/>
      <c r="AC420" s="479"/>
      <c r="AD420" s="479"/>
      <c r="AE420" s="479"/>
      <c r="AF420" s="484"/>
      <c r="AG420" s="420"/>
      <c r="AH420" s="420"/>
      <c r="AI420" s="420"/>
      <c r="AJ420" s="420"/>
      <c r="AK420" s="420"/>
      <c r="AL420" s="420"/>
      <c r="AM420" s="272"/>
      <c r="AN420" s="272"/>
      <c r="AO420" s="272"/>
      <c r="AP420" s="272"/>
      <c r="AQ420" s="272"/>
      <c r="AR420" s="272"/>
      <c r="AS420" s="272"/>
      <c r="AT420" s="272"/>
      <c r="AU420" s="272"/>
      <c r="AV420" s="272"/>
      <c r="AW420" s="272"/>
      <c r="AX420" s="272"/>
      <c r="AY420" s="272"/>
      <c r="AZ420" s="272"/>
      <c r="BA420" s="272"/>
      <c r="BB420" s="272"/>
      <c r="BC420" s="272"/>
      <c r="BD420" s="272"/>
      <c r="BE420" s="272"/>
      <c r="BF420" s="272"/>
      <c r="BG420" s="272"/>
      <c r="BH420" s="272"/>
      <c r="BI420" s="36"/>
      <c r="BJ420" s="36"/>
      <c r="BK420" s="36"/>
      <c r="BL420" s="36"/>
      <c r="BM420" s="36"/>
      <c r="BN420" s="36"/>
      <c r="BO420" s="36"/>
      <c r="BP420" s="36"/>
    </row>
  </sheetData>
  <sheetProtection sheet="1" selectLockedCells="1"/>
  <mergeCells count="32">
    <mergeCell ref="B1:J1"/>
    <mergeCell ref="A2:O2"/>
    <mergeCell ref="O4:O5"/>
    <mergeCell ref="J4:J5"/>
    <mergeCell ref="N4:N5"/>
    <mergeCell ref="K4:K5"/>
    <mergeCell ref="A4:A5"/>
    <mergeCell ref="B4:B5"/>
    <mergeCell ref="L4:L5"/>
    <mergeCell ref="M4:M5"/>
    <mergeCell ref="C4:C5"/>
    <mergeCell ref="E4:E5"/>
    <mergeCell ref="F4:F5"/>
    <mergeCell ref="G4:G5"/>
    <mergeCell ref="D4:D5"/>
    <mergeCell ref="H4:I5"/>
    <mergeCell ref="P4:P5"/>
    <mergeCell ref="AD3:AF3"/>
    <mergeCell ref="AD4:AD5"/>
    <mergeCell ref="AE4:AF4"/>
    <mergeCell ref="U3:W3"/>
    <mergeCell ref="U4:U5"/>
    <mergeCell ref="V4:W4"/>
    <mergeCell ref="R3:T3"/>
    <mergeCell ref="X3:Z3"/>
    <mergeCell ref="AA3:AC3"/>
    <mergeCell ref="AA4:AA5"/>
    <mergeCell ref="AB4:AC4"/>
    <mergeCell ref="X4:X5"/>
    <mergeCell ref="Y4:Z4"/>
    <mergeCell ref="R4:R5"/>
    <mergeCell ref="S4:T4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9"/>
  </sheetPr>
  <dimension ref="A1:AY220"/>
  <sheetViews>
    <sheetView zoomScaleNormal="100" zoomScaleSheetLayoutView="100" workbookViewId="0">
      <selection activeCell="A4" sqref="A4:A5"/>
    </sheetView>
  </sheetViews>
  <sheetFormatPr defaultRowHeight="13.5"/>
  <cols>
    <col min="1" max="1" width="11.25" style="275" customWidth="1"/>
    <col min="2" max="6" width="2" style="275" customWidth="1"/>
    <col min="7" max="7" width="6.75" style="277" customWidth="1"/>
    <col min="8" max="8" width="7.75" style="277" customWidth="1"/>
    <col min="9" max="9" width="11.5" style="412" customWidth="1"/>
    <col min="10" max="10" width="4.5" style="277" customWidth="1"/>
    <col min="11" max="11" width="5.375" style="277" customWidth="1"/>
    <col min="12" max="12" width="3.75" style="275" customWidth="1"/>
    <col min="13" max="13" width="3.25" style="275" customWidth="1"/>
    <col min="14" max="14" width="23.375" style="275" customWidth="1"/>
    <col min="15" max="15" width="9" style="290"/>
    <col min="16" max="16" width="38.75" style="274" customWidth="1"/>
    <col min="17" max="31" width="6" style="299" bestFit="1" customWidth="1"/>
    <col min="32" max="32" width="4.25" style="274" customWidth="1"/>
    <col min="33" max="33" width="17.25" style="274" customWidth="1"/>
    <col min="34" max="35" width="23.625" style="274" customWidth="1"/>
    <col min="36" max="36" width="14.75" style="274" customWidth="1"/>
    <col min="37" max="37" width="11.5" style="274" customWidth="1"/>
    <col min="38" max="40" width="8.375" style="274" customWidth="1"/>
    <col min="41" max="51" width="9" style="274"/>
    <col min="52" max="16384" width="9" style="275"/>
  </cols>
  <sheetData>
    <row r="1" spans="1:51">
      <c r="A1" s="32" t="s">
        <v>74</v>
      </c>
      <c r="B1" s="960">
        <f>メイン!C3</f>
        <v>0</v>
      </c>
      <c r="C1" s="960"/>
      <c r="D1" s="960"/>
      <c r="E1" s="960"/>
      <c r="F1" s="960"/>
      <c r="G1" s="960"/>
      <c r="H1" s="960"/>
      <c r="I1" s="960"/>
      <c r="J1" s="960"/>
      <c r="K1" s="32"/>
      <c r="L1" s="32"/>
      <c r="M1" s="32"/>
      <c r="N1" s="9" t="s">
        <v>76</v>
      </c>
    </row>
    <row r="2" spans="1:51" ht="22.5" customHeight="1" thickBot="1">
      <c r="A2" s="919" t="s">
        <v>182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AF2" s="301"/>
    </row>
    <row r="3" spans="1:51" ht="22.5" customHeight="1" thickBot="1">
      <c r="A3" s="222"/>
      <c r="B3" s="222"/>
      <c r="C3" s="222"/>
      <c r="D3" s="222"/>
      <c r="E3" s="222"/>
      <c r="F3" s="222"/>
      <c r="G3" s="222"/>
      <c r="H3" s="222"/>
      <c r="I3" s="409"/>
      <c r="J3" s="222"/>
      <c r="K3" s="222"/>
      <c r="L3" s="222"/>
      <c r="M3" s="222"/>
      <c r="N3" s="222"/>
      <c r="Q3" s="958" t="s">
        <v>176</v>
      </c>
      <c r="R3" s="958"/>
      <c r="S3" s="958"/>
      <c r="T3" s="958" t="s">
        <v>88</v>
      </c>
      <c r="U3" s="958"/>
      <c r="V3" s="958"/>
      <c r="W3" s="958" t="s">
        <v>153</v>
      </c>
      <c r="X3" s="958"/>
      <c r="Y3" s="958"/>
      <c r="Z3" s="958" t="s">
        <v>109</v>
      </c>
      <c r="AA3" s="958"/>
      <c r="AB3" s="958"/>
      <c r="AC3" s="958" t="s">
        <v>137</v>
      </c>
      <c r="AD3" s="958"/>
      <c r="AE3" s="958"/>
      <c r="AF3" s="301"/>
    </row>
    <row r="4" spans="1:51" s="277" customFormat="1" ht="15.75" customHeight="1">
      <c r="A4" s="929" t="s">
        <v>180</v>
      </c>
      <c r="B4" s="951" t="s">
        <v>176</v>
      </c>
      <c r="C4" s="968" t="s">
        <v>178</v>
      </c>
      <c r="D4" s="953" t="s">
        <v>72</v>
      </c>
      <c r="E4" s="953" t="s">
        <v>109</v>
      </c>
      <c r="F4" s="970" t="s">
        <v>137</v>
      </c>
      <c r="G4" s="929" t="s">
        <v>17</v>
      </c>
      <c r="H4" s="961"/>
      <c r="I4" s="965" t="s">
        <v>181</v>
      </c>
      <c r="J4" s="925" t="s">
        <v>54</v>
      </c>
      <c r="K4" s="932" t="s">
        <v>68</v>
      </c>
      <c r="L4" s="934" t="s">
        <v>106</v>
      </c>
      <c r="M4" s="915" t="s">
        <v>22</v>
      </c>
      <c r="N4" s="923" t="s">
        <v>70</v>
      </c>
      <c r="O4" s="963" t="s">
        <v>69</v>
      </c>
      <c r="P4" s="276"/>
      <c r="Q4" s="958" t="s">
        <v>57</v>
      </c>
      <c r="R4" s="958" t="s">
        <v>58</v>
      </c>
      <c r="S4" s="958"/>
      <c r="T4" s="958" t="s">
        <v>57</v>
      </c>
      <c r="U4" s="958" t="s">
        <v>58</v>
      </c>
      <c r="V4" s="958"/>
      <c r="W4" s="958" t="s">
        <v>57</v>
      </c>
      <c r="X4" s="958" t="s">
        <v>58</v>
      </c>
      <c r="Y4" s="958"/>
      <c r="Z4" s="958" t="s">
        <v>57</v>
      </c>
      <c r="AA4" s="958" t="s">
        <v>58</v>
      </c>
      <c r="AB4" s="958"/>
      <c r="AC4" s="958" t="s">
        <v>57</v>
      </c>
      <c r="AD4" s="958" t="s">
        <v>58</v>
      </c>
      <c r="AE4" s="958"/>
      <c r="AF4" s="301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</row>
    <row r="5" spans="1:51" s="277" customFormat="1" ht="18.75" customHeight="1" thickBot="1">
      <c r="A5" s="930"/>
      <c r="B5" s="967"/>
      <c r="C5" s="969"/>
      <c r="D5" s="964"/>
      <c r="E5" s="964"/>
      <c r="F5" s="971"/>
      <c r="G5" s="930"/>
      <c r="H5" s="962"/>
      <c r="I5" s="966"/>
      <c r="J5" s="957"/>
      <c r="K5" s="933"/>
      <c r="L5" s="935"/>
      <c r="M5" s="916"/>
      <c r="N5" s="959"/>
      <c r="O5" s="963"/>
      <c r="P5" s="276"/>
      <c r="Q5" s="958"/>
      <c r="R5" s="302" t="s">
        <v>59</v>
      </c>
      <c r="S5" s="302" t="s">
        <v>73</v>
      </c>
      <c r="T5" s="958"/>
      <c r="U5" s="302" t="s">
        <v>59</v>
      </c>
      <c r="V5" s="302" t="s">
        <v>73</v>
      </c>
      <c r="W5" s="958"/>
      <c r="X5" s="302" t="s">
        <v>59</v>
      </c>
      <c r="Y5" s="302" t="s">
        <v>73</v>
      </c>
      <c r="Z5" s="958"/>
      <c r="AA5" s="302" t="s">
        <v>59</v>
      </c>
      <c r="AB5" s="302" t="s">
        <v>73</v>
      </c>
      <c r="AC5" s="958"/>
      <c r="AD5" s="302" t="s">
        <v>59</v>
      </c>
      <c r="AE5" s="302" t="s">
        <v>73</v>
      </c>
      <c r="AF5" s="301"/>
      <c r="AG5" s="276" t="s">
        <v>120</v>
      </c>
      <c r="AH5" s="276" t="s">
        <v>156</v>
      </c>
      <c r="AI5" s="276" t="s">
        <v>61</v>
      </c>
      <c r="AJ5" s="276" t="s">
        <v>154</v>
      </c>
      <c r="AK5" s="276" t="s">
        <v>155</v>
      </c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</row>
    <row r="6" spans="1:51" ht="13.5" customHeight="1">
      <c r="A6" s="495" t="str">
        <f>IF(COUNTA(外来!A4)&gt;=1,外来!A4,"")</f>
        <v/>
      </c>
      <c r="B6" s="492" t="str">
        <f>IF(COUNTA(外来!B4)&gt;=1,外来!B4,"")</f>
        <v/>
      </c>
      <c r="C6" s="490" t="str">
        <f>IF(COUNTA(外来!C4)&gt;=1,外来!C4,"")</f>
        <v/>
      </c>
      <c r="D6" s="490" t="str">
        <f>IF(COUNTA(外来!D4)&gt;=1,外来!D4,"")</f>
        <v/>
      </c>
      <c r="E6" s="490" t="str">
        <f>IF(COUNTA(外来!E4)&gt;=1,外来!E4,"")</f>
        <v/>
      </c>
      <c r="F6" s="496" t="str">
        <f>IF(COUNTA(外来!F4)&gt;=1,外来!F4,"")</f>
        <v/>
      </c>
      <c r="G6" s="489" t="str">
        <f>IF(COUNTA(外来!G4)&gt;=1,外来!G4,"")</f>
        <v/>
      </c>
      <c r="H6" s="496" t="str">
        <f>IF(COUNTA(外来!H4)&gt;=1,外来!H4,"")</f>
        <v/>
      </c>
      <c r="I6" s="499" t="str">
        <f>IF(COUNTA(外来!I4)&gt;=1,外来!I4,"")</f>
        <v/>
      </c>
      <c r="J6" s="495" t="str">
        <f>IF(COUNTA(外来!K4)&gt;=1,外来!K4,"")</f>
        <v/>
      </c>
      <c r="K6" s="504" t="str">
        <f>IF(J6&lt;基本!$D$9,"非常勤","常勤")</f>
        <v>常勤</v>
      </c>
      <c r="L6" s="502">
        <f>IF(K6="非常勤",J6/基本!$D$9,1)</f>
        <v>1</v>
      </c>
      <c r="M6" s="203" t="e">
        <f>IF(DAYS360(O6,メイン!$N$3)&lt;500,"新"," ")</f>
        <v>#VALUE!</v>
      </c>
      <c r="N6" s="291"/>
      <c r="O6" t="str">
        <f>IF(COUNTA(外来!J4)&gt;=1,外来!J4,"")</f>
        <v/>
      </c>
      <c r="Q6" s="299">
        <f>IF(AND(COUNTBLANK($B6)=0,$K6="常勤"),1,0)</f>
        <v>0</v>
      </c>
      <c r="R6" s="299">
        <f>IF(S6&gt;0,1,0)</f>
        <v>0</v>
      </c>
      <c r="S6" s="299">
        <f>IF(AND(COUNTBLANK($B6)=0,$K6="非常勤"),F6,0)</f>
        <v>0</v>
      </c>
      <c r="T6" s="299">
        <f>IF(AND(COUNTBLANK($C6)=0,$K6="常勤"),1,0)</f>
        <v>0</v>
      </c>
      <c r="U6" s="299">
        <f>IF(V6&gt;0,1,0)</f>
        <v>0</v>
      </c>
      <c r="V6" s="299">
        <f t="shared" ref="V6:V69" si="0">IF(AND(COUNTBLANK($C6)=0,$K6="非常勤"),L6,0)</f>
        <v>0</v>
      </c>
      <c r="W6" s="299">
        <f>IF(AND(COUNTBLANK($D6)=0,$K6="常勤"),1,0)</f>
        <v>0</v>
      </c>
      <c r="X6" s="299">
        <f>IF(Y6&gt;0,1,0)</f>
        <v>0</v>
      </c>
      <c r="Y6" s="299">
        <f t="shared" ref="Y6" si="1">IF(AND(COUNTBLANK($D6)=0,$K6="非常勤"),L6,0)</f>
        <v>0</v>
      </c>
      <c r="Z6" s="299">
        <f>IF(AND(COUNTBLANK($E6)=0,$K6="常勤"),1,0)</f>
        <v>0</v>
      </c>
      <c r="AA6" s="299">
        <f>IF(AB6&gt;0,1,0)</f>
        <v>0</v>
      </c>
      <c r="AB6" s="299">
        <f>IF(AND(COUNTBLANK($E6)=0,$K6="非常勤"),L6,0)</f>
        <v>0</v>
      </c>
      <c r="AC6" s="299">
        <f>IF(AND(COUNTBLANK($F6)=0,$K6="常勤"),1,0)</f>
        <v>0</v>
      </c>
      <c r="AD6" s="299">
        <f>IF(AE6&gt;0,1,0)</f>
        <v>0</v>
      </c>
      <c r="AE6" s="299">
        <f>IF(AND(COUNTBLANK($F6)=0,$K6="非常勤"),L6,0)</f>
        <v>0</v>
      </c>
      <c r="AG6" s="274" t="e">
        <f>#REF!</f>
        <v>#REF!</v>
      </c>
      <c r="AH6" s="274" t="str">
        <f>CONCATENATE(AJ6,AK6)</f>
        <v>助産師常勤</v>
      </c>
      <c r="AI6" s="274">
        <f t="shared" ref="AI6:AI69" si="2">L6</f>
        <v>1</v>
      </c>
      <c r="AJ6" s="274" t="str">
        <f t="shared" ref="AJ6:AJ69" si="3">IF(COUNTA(B6)=1,"助産師",IF(COUNTA(D6)=1,"看護師",IF(COUNTA(E6)=1,"准看護師",IF(COUNTA(F6)=1,"看護補助者",""))))</f>
        <v>助産師</v>
      </c>
      <c r="AK6" s="274" t="str">
        <f t="shared" ref="AK6:AK69" si="4">IF(K6="常勤","常勤",IF(L6&gt;0,"非常勤",""))</f>
        <v>常勤</v>
      </c>
    </row>
    <row r="7" spans="1:51" ht="13.5" customHeight="1">
      <c r="A7" s="423" t="str">
        <f>IF(COUNTA(外来!A5)&gt;=1,外来!A5,"")</f>
        <v/>
      </c>
      <c r="B7" s="493" t="str">
        <f>IF(COUNTA(外来!B5)&gt;=1,外来!B5,"")</f>
        <v/>
      </c>
      <c r="C7" s="422" t="str">
        <f>IF(COUNTA(外来!C5)&gt;=1,外来!C5,"")</f>
        <v/>
      </c>
      <c r="D7" s="422" t="str">
        <f>IF(COUNTA(外来!D5)&gt;=1,外来!D5,"")</f>
        <v/>
      </c>
      <c r="E7" s="422" t="str">
        <f>IF(COUNTA(外来!E5)&gt;=1,外来!E5,"")</f>
        <v/>
      </c>
      <c r="F7" s="497" t="str">
        <f>IF(COUNTA(外来!F5)&gt;=1,外来!F5,"")</f>
        <v/>
      </c>
      <c r="G7" s="425" t="str">
        <f>IF(COUNTA(外来!G5)&gt;=1,外来!G5,"")</f>
        <v/>
      </c>
      <c r="H7" s="497" t="str">
        <f>IF(COUNTA(外来!H5)&gt;=1,外来!H5,"")</f>
        <v/>
      </c>
      <c r="I7" s="500" t="str">
        <f>IF(COUNTA(外来!I5)&gt;=1,外来!I5,"")</f>
        <v/>
      </c>
      <c r="J7" s="423" t="str">
        <f>IF(COUNTA(外来!K5)&gt;=1,外来!K5,"")</f>
        <v/>
      </c>
      <c r="K7" s="430" t="str">
        <f>IF(J7&lt;基本!$D$9,"非常勤","常勤")</f>
        <v>常勤</v>
      </c>
      <c r="L7" s="503">
        <f>IF(K7="非常勤",J7/基本!$D$9,1)</f>
        <v>1</v>
      </c>
      <c r="M7" s="203" t="e">
        <f>IF(DAYS360(O7,メイン!$N$3)&lt;500,"新"," ")</f>
        <v>#VALUE!</v>
      </c>
      <c r="N7" s="293"/>
      <c r="O7" t="str">
        <f>IF(COUNTA(外来!J5)&gt;=1,外来!J5,"")</f>
        <v/>
      </c>
      <c r="Q7" s="299">
        <f t="shared" ref="Q7:Q70" si="5">IF(AND(COUNTBLANK($B7)=0,$K7="常勤"),1,0)</f>
        <v>0</v>
      </c>
      <c r="R7" s="299">
        <f t="shared" ref="R7:R70" si="6">IF(S7&gt;0,1,0)</f>
        <v>0</v>
      </c>
      <c r="S7" s="299">
        <f t="shared" ref="S7:S70" si="7">IF(AND(COUNTBLANK($B7)=0,$K7="非常勤"),F7,0)</f>
        <v>0</v>
      </c>
      <c r="T7" s="299">
        <f t="shared" ref="T7:T70" si="8">IF(AND(COUNTBLANK($C7)=0,$K7="常勤"),1,0)</f>
        <v>0</v>
      </c>
      <c r="U7" s="299">
        <f t="shared" ref="U7:U70" si="9">IF(V7&gt;0,1,0)</f>
        <v>0</v>
      </c>
      <c r="V7" s="299">
        <f t="shared" si="0"/>
        <v>0</v>
      </c>
      <c r="W7" s="299">
        <f t="shared" ref="W7:W70" si="10">IF(AND(COUNTBLANK($D7)=0,$K7="常勤"),1,0)</f>
        <v>0</v>
      </c>
      <c r="X7" s="299">
        <f t="shared" ref="X7:X70" si="11">IF(Y7&gt;0,1,0)</f>
        <v>0</v>
      </c>
      <c r="Y7" s="299">
        <f t="shared" ref="Y7:Y70" si="12">IF(AND(COUNTBLANK($D7)=0,$K7="非常勤"),L7,0)</f>
        <v>0</v>
      </c>
      <c r="Z7" s="299">
        <f t="shared" ref="Z7:Z70" si="13">IF(AND(COUNTBLANK($E7)=0,$K7="常勤"),1,0)</f>
        <v>0</v>
      </c>
      <c r="AA7" s="299">
        <f t="shared" ref="AA7:AA70" si="14">IF(AB7&gt;0,1,0)</f>
        <v>0</v>
      </c>
      <c r="AB7" s="299">
        <f t="shared" ref="AB7:AB70" si="15">IF(AND(COUNTBLANK($E7)=0,$K7="非常勤"),L7,0)</f>
        <v>0</v>
      </c>
      <c r="AC7" s="299">
        <f t="shared" ref="AC7:AC70" si="16">IF(AND(COUNTBLANK($F7)=0,$K7="常勤"),1,0)</f>
        <v>0</v>
      </c>
      <c r="AD7" s="299">
        <f t="shared" ref="AD7:AD70" si="17">IF(AE7&gt;0,1,0)</f>
        <v>0</v>
      </c>
      <c r="AE7" s="299">
        <f t="shared" ref="AE7:AE70" si="18">IF(AND(COUNTBLANK($F7)=0,$K7="非常勤"),L7,0)</f>
        <v>0</v>
      </c>
      <c r="AG7" s="274" t="e">
        <f>#REF!</f>
        <v>#REF!</v>
      </c>
      <c r="AH7" s="274" t="str">
        <f t="shared" ref="AH7:AH69" si="19">CONCATENATE(AJ7,AK7)</f>
        <v>助産師常勤</v>
      </c>
      <c r="AI7" s="274">
        <f t="shared" si="2"/>
        <v>1</v>
      </c>
      <c r="AJ7" s="274" t="str">
        <f t="shared" si="3"/>
        <v>助産師</v>
      </c>
      <c r="AK7" s="274" t="str">
        <f t="shared" si="4"/>
        <v>常勤</v>
      </c>
    </row>
    <row r="8" spans="1:51" ht="13.5" customHeight="1">
      <c r="A8" s="423" t="str">
        <f>IF(COUNTA(外来!A6)&gt;=1,外来!A6,"")</f>
        <v/>
      </c>
      <c r="B8" s="493" t="str">
        <f>IF(COUNTA(外来!B6)&gt;=1,外来!B6,"")</f>
        <v/>
      </c>
      <c r="C8" s="422" t="str">
        <f>IF(COUNTA(外来!C6)&gt;=1,外来!C6,"")</f>
        <v/>
      </c>
      <c r="D8" s="422" t="str">
        <f>IF(COUNTA(外来!D6)&gt;=1,外来!D6,"")</f>
        <v/>
      </c>
      <c r="E8" s="422" t="str">
        <f>IF(COUNTA(外来!E6)&gt;=1,外来!E6,"")</f>
        <v/>
      </c>
      <c r="F8" s="497" t="str">
        <f>IF(COUNTA(外来!F6)&gt;=1,外来!F6,"")</f>
        <v/>
      </c>
      <c r="G8" s="425" t="str">
        <f>IF(COUNTA(外来!G6)&gt;=1,外来!G6,"")</f>
        <v/>
      </c>
      <c r="H8" s="497" t="str">
        <f>IF(COUNTA(外来!H6)&gt;=1,外来!H6,"")</f>
        <v/>
      </c>
      <c r="I8" s="500" t="str">
        <f>IF(COUNTA(外来!I6)&gt;=1,外来!I6,"")</f>
        <v/>
      </c>
      <c r="J8" s="423" t="str">
        <f>IF(COUNTA(外来!K6)&gt;=1,外来!K6,"")</f>
        <v/>
      </c>
      <c r="K8" s="430" t="str">
        <f>IF(J8&lt;基本!$D$9,"非常勤","常勤")</f>
        <v>常勤</v>
      </c>
      <c r="L8" s="503">
        <f>IF(K8="非常勤",J8/基本!$D$9,1)</f>
        <v>1</v>
      </c>
      <c r="M8" s="203" t="e">
        <f>IF(DAYS360(O8,メイン!$N$3)&lt;500,"新"," ")</f>
        <v>#VALUE!</v>
      </c>
      <c r="N8" s="293"/>
      <c r="O8" t="str">
        <f>IF(COUNTA(外来!J6)&gt;=1,外来!J6,"")</f>
        <v/>
      </c>
      <c r="Q8" s="299">
        <f t="shared" si="5"/>
        <v>0</v>
      </c>
      <c r="R8" s="299">
        <f t="shared" si="6"/>
        <v>0</v>
      </c>
      <c r="S8" s="299">
        <f t="shared" si="7"/>
        <v>0</v>
      </c>
      <c r="T8" s="299">
        <f t="shared" si="8"/>
        <v>0</v>
      </c>
      <c r="U8" s="299">
        <f t="shared" si="9"/>
        <v>0</v>
      </c>
      <c r="V8" s="299">
        <f t="shared" si="0"/>
        <v>0</v>
      </c>
      <c r="W8" s="299">
        <f t="shared" si="10"/>
        <v>0</v>
      </c>
      <c r="X8" s="299">
        <f t="shared" si="11"/>
        <v>0</v>
      </c>
      <c r="Y8" s="299">
        <f t="shared" si="12"/>
        <v>0</v>
      </c>
      <c r="Z8" s="299">
        <f t="shared" si="13"/>
        <v>0</v>
      </c>
      <c r="AA8" s="299">
        <f t="shared" si="14"/>
        <v>0</v>
      </c>
      <c r="AB8" s="299">
        <f t="shared" si="15"/>
        <v>0</v>
      </c>
      <c r="AC8" s="299">
        <f t="shared" si="16"/>
        <v>0</v>
      </c>
      <c r="AD8" s="299">
        <f t="shared" si="17"/>
        <v>0</v>
      </c>
      <c r="AE8" s="299">
        <f t="shared" si="18"/>
        <v>0</v>
      </c>
      <c r="AG8" s="274" t="e">
        <f>#REF!</f>
        <v>#REF!</v>
      </c>
      <c r="AH8" s="274" t="str">
        <f t="shared" si="19"/>
        <v>助産師常勤</v>
      </c>
      <c r="AI8" s="274">
        <f t="shared" si="2"/>
        <v>1</v>
      </c>
      <c r="AJ8" s="274" t="str">
        <f t="shared" si="3"/>
        <v>助産師</v>
      </c>
      <c r="AK8" s="274" t="str">
        <f t="shared" si="4"/>
        <v>常勤</v>
      </c>
    </row>
    <row r="9" spans="1:51" ht="13.5" customHeight="1">
      <c r="A9" s="423" t="str">
        <f>IF(COUNTA(外来!A7)&gt;=1,外来!A7,"")</f>
        <v/>
      </c>
      <c r="B9" s="493" t="str">
        <f>IF(COUNTA(外来!B7)&gt;=1,外来!B7,"")</f>
        <v/>
      </c>
      <c r="C9" s="422" t="str">
        <f>IF(COUNTA(外来!C7)&gt;=1,外来!C7,"")</f>
        <v/>
      </c>
      <c r="D9" s="422" t="str">
        <f>IF(COUNTA(外来!D7)&gt;=1,外来!D7,"")</f>
        <v/>
      </c>
      <c r="E9" s="422" t="str">
        <f>IF(COUNTA(外来!E7)&gt;=1,外来!E7,"")</f>
        <v/>
      </c>
      <c r="F9" s="497" t="str">
        <f>IF(COUNTA(外来!F7)&gt;=1,外来!F7,"")</f>
        <v/>
      </c>
      <c r="G9" s="425" t="str">
        <f>IF(COUNTA(外来!G7)&gt;=1,外来!G7,"")</f>
        <v/>
      </c>
      <c r="H9" s="497" t="str">
        <f>IF(COUNTA(外来!H7)&gt;=1,外来!H7,"")</f>
        <v/>
      </c>
      <c r="I9" s="500" t="str">
        <f>IF(COUNTA(外来!I7)&gt;=1,外来!I7,"")</f>
        <v/>
      </c>
      <c r="J9" s="423" t="str">
        <f>IF(COUNTA(外来!K7)&gt;=1,外来!K7,"")</f>
        <v/>
      </c>
      <c r="K9" s="430" t="str">
        <f>IF(J9&lt;基本!$D$9,"非常勤","常勤")</f>
        <v>常勤</v>
      </c>
      <c r="L9" s="503">
        <f>IF(K9="非常勤",J9/基本!$D$9,1)</f>
        <v>1</v>
      </c>
      <c r="M9" s="203" t="e">
        <f>IF(DAYS360(O9,メイン!$N$3)&lt;500,"新"," ")</f>
        <v>#VALUE!</v>
      </c>
      <c r="N9" s="293"/>
      <c r="O9" t="str">
        <f>IF(COUNTA(外来!J7)&gt;=1,外来!J7,"")</f>
        <v/>
      </c>
      <c r="Q9" s="299">
        <f t="shared" si="5"/>
        <v>0</v>
      </c>
      <c r="R9" s="299">
        <f t="shared" si="6"/>
        <v>0</v>
      </c>
      <c r="S9" s="299">
        <f t="shared" si="7"/>
        <v>0</v>
      </c>
      <c r="T9" s="299">
        <f t="shared" si="8"/>
        <v>0</v>
      </c>
      <c r="U9" s="299">
        <f t="shared" si="9"/>
        <v>0</v>
      </c>
      <c r="V9" s="299">
        <f t="shared" si="0"/>
        <v>0</v>
      </c>
      <c r="W9" s="299">
        <f t="shared" si="10"/>
        <v>0</v>
      </c>
      <c r="X9" s="299">
        <f t="shared" si="11"/>
        <v>0</v>
      </c>
      <c r="Y9" s="299">
        <f t="shared" si="12"/>
        <v>0</v>
      </c>
      <c r="Z9" s="299">
        <f t="shared" si="13"/>
        <v>0</v>
      </c>
      <c r="AA9" s="299">
        <f t="shared" si="14"/>
        <v>0</v>
      </c>
      <c r="AB9" s="299">
        <f t="shared" si="15"/>
        <v>0</v>
      </c>
      <c r="AC9" s="299">
        <f t="shared" si="16"/>
        <v>0</v>
      </c>
      <c r="AD9" s="299">
        <f t="shared" si="17"/>
        <v>0</v>
      </c>
      <c r="AE9" s="299">
        <f t="shared" si="18"/>
        <v>0</v>
      </c>
      <c r="AG9" s="274" t="e">
        <f>#REF!</f>
        <v>#REF!</v>
      </c>
      <c r="AH9" s="274" t="str">
        <f t="shared" si="19"/>
        <v>助産師常勤</v>
      </c>
      <c r="AI9" s="274">
        <f t="shared" si="2"/>
        <v>1</v>
      </c>
      <c r="AJ9" s="274" t="str">
        <f t="shared" si="3"/>
        <v>助産師</v>
      </c>
      <c r="AK9" s="274" t="str">
        <f t="shared" si="4"/>
        <v>常勤</v>
      </c>
    </row>
    <row r="10" spans="1:51" ht="13.5" customHeight="1">
      <c r="A10" s="423" t="str">
        <f>IF(COUNTA(外来!A8)&gt;=1,外来!A8,"")</f>
        <v/>
      </c>
      <c r="B10" s="493" t="str">
        <f>IF(COUNTA(外来!B8)&gt;=1,外来!B8,"")</f>
        <v/>
      </c>
      <c r="C10" s="422" t="str">
        <f>IF(COUNTA(外来!C8)&gt;=1,外来!C8,"")</f>
        <v/>
      </c>
      <c r="D10" s="422" t="str">
        <f>IF(COUNTA(外来!D8)&gt;=1,外来!D8,"")</f>
        <v/>
      </c>
      <c r="E10" s="422" t="str">
        <f>IF(COUNTA(外来!E8)&gt;=1,外来!E8,"")</f>
        <v/>
      </c>
      <c r="F10" s="497" t="str">
        <f>IF(COUNTA(外来!F8)&gt;=1,外来!F8,"")</f>
        <v/>
      </c>
      <c r="G10" s="425" t="str">
        <f>IF(COUNTA(外来!G8)&gt;=1,外来!G8,"")</f>
        <v/>
      </c>
      <c r="H10" s="497" t="str">
        <f>IF(COUNTA(外来!H8)&gt;=1,外来!H8,"")</f>
        <v/>
      </c>
      <c r="I10" s="500" t="str">
        <f>IF(COUNTA(外来!I8)&gt;=1,外来!I8,"")</f>
        <v/>
      </c>
      <c r="J10" s="423" t="str">
        <f>IF(COUNTA(外来!K8)&gt;=1,外来!K8,"")</f>
        <v/>
      </c>
      <c r="K10" s="430" t="str">
        <f>IF(J10&lt;基本!$D$9,"非常勤","常勤")</f>
        <v>常勤</v>
      </c>
      <c r="L10" s="503">
        <f>IF(K10="非常勤",J10/基本!$D$9,1)</f>
        <v>1</v>
      </c>
      <c r="M10" s="203" t="e">
        <f>IF(DAYS360(O10,メイン!$N$3)&lt;500,"新"," ")</f>
        <v>#VALUE!</v>
      </c>
      <c r="N10" s="293"/>
      <c r="O10" t="str">
        <f>IF(COUNTA(外来!J8)&gt;=1,外来!J8,"")</f>
        <v/>
      </c>
      <c r="Q10" s="299">
        <f t="shared" si="5"/>
        <v>0</v>
      </c>
      <c r="R10" s="299">
        <f t="shared" si="6"/>
        <v>0</v>
      </c>
      <c r="S10" s="299">
        <f t="shared" si="7"/>
        <v>0</v>
      </c>
      <c r="T10" s="299">
        <f t="shared" si="8"/>
        <v>0</v>
      </c>
      <c r="U10" s="299">
        <f t="shared" si="9"/>
        <v>0</v>
      </c>
      <c r="V10" s="299">
        <f t="shared" si="0"/>
        <v>0</v>
      </c>
      <c r="W10" s="299">
        <f t="shared" si="10"/>
        <v>0</v>
      </c>
      <c r="X10" s="299">
        <f t="shared" si="11"/>
        <v>0</v>
      </c>
      <c r="Y10" s="299">
        <f t="shared" si="12"/>
        <v>0</v>
      </c>
      <c r="Z10" s="299">
        <f t="shared" si="13"/>
        <v>0</v>
      </c>
      <c r="AA10" s="299">
        <f t="shared" si="14"/>
        <v>0</v>
      </c>
      <c r="AB10" s="299">
        <f t="shared" si="15"/>
        <v>0</v>
      </c>
      <c r="AC10" s="299">
        <f t="shared" si="16"/>
        <v>0</v>
      </c>
      <c r="AD10" s="299">
        <f t="shared" si="17"/>
        <v>0</v>
      </c>
      <c r="AE10" s="299">
        <f t="shared" si="18"/>
        <v>0</v>
      </c>
      <c r="AG10" s="274" t="e">
        <f>#REF!</f>
        <v>#REF!</v>
      </c>
      <c r="AH10" s="274" t="str">
        <f t="shared" si="19"/>
        <v>助産師常勤</v>
      </c>
      <c r="AI10" s="274">
        <f t="shared" si="2"/>
        <v>1</v>
      </c>
      <c r="AJ10" s="274" t="str">
        <f t="shared" si="3"/>
        <v>助産師</v>
      </c>
      <c r="AK10" s="274" t="str">
        <f t="shared" si="4"/>
        <v>常勤</v>
      </c>
    </row>
    <row r="11" spans="1:51" ht="13.5" customHeight="1">
      <c r="A11" s="423" t="str">
        <f>IF(COUNTA(外来!A9)&gt;=1,外来!A9,"")</f>
        <v/>
      </c>
      <c r="B11" s="493" t="str">
        <f>IF(COUNTA(外来!B9)&gt;=1,外来!B9,"")</f>
        <v/>
      </c>
      <c r="C11" s="422" t="str">
        <f>IF(COUNTA(外来!C9)&gt;=1,外来!C9,"")</f>
        <v/>
      </c>
      <c r="D11" s="422" t="str">
        <f>IF(COUNTA(外来!D9)&gt;=1,外来!D9,"")</f>
        <v/>
      </c>
      <c r="E11" s="422" t="str">
        <f>IF(COUNTA(外来!E9)&gt;=1,外来!E9,"")</f>
        <v/>
      </c>
      <c r="F11" s="497" t="str">
        <f>IF(COUNTA(外来!F9)&gt;=1,外来!F9,"")</f>
        <v/>
      </c>
      <c r="G11" s="425" t="str">
        <f>IF(COUNTA(外来!G9)&gt;=1,外来!G9,"")</f>
        <v/>
      </c>
      <c r="H11" s="497" t="str">
        <f>IF(COUNTA(外来!H9)&gt;=1,外来!H9,"")</f>
        <v/>
      </c>
      <c r="I11" s="500" t="str">
        <f>IF(COUNTA(外来!I9)&gt;=1,外来!I9,"")</f>
        <v/>
      </c>
      <c r="J11" s="423" t="str">
        <f>IF(COUNTA(外来!K9)&gt;=1,外来!K9,"")</f>
        <v/>
      </c>
      <c r="K11" s="430" t="str">
        <f>IF(J11&lt;基本!$D$9,"非常勤","常勤")</f>
        <v>常勤</v>
      </c>
      <c r="L11" s="503">
        <f>IF(K11="非常勤",J11/基本!$D$9,1)</f>
        <v>1</v>
      </c>
      <c r="M11" s="203" t="e">
        <f>IF(DAYS360(O11,メイン!$N$3)&lt;500,"新"," ")</f>
        <v>#VALUE!</v>
      </c>
      <c r="N11" s="293"/>
      <c r="O11" t="str">
        <f>IF(COUNTA(外来!J9)&gt;=1,外来!J9,"")</f>
        <v/>
      </c>
      <c r="Q11" s="299">
        <f t="shared" si="5"/>
        <v>0</v>
      </c>
      <c r="R11" s="299">
        <f t="shared" si="6"/>
        <v>0</v>
      </c>
      <c r="S11" s="299">
        <f t="shared" si="7"/>
        <v>0</v>
      </c>
      <c r="T11" s="299">
        <f t="shared" si="8"/>
        <v>0</v>
      </c>
      <c r="U11" s="299">
        <f t="shared" si="9"/>
        <v>0</v>
      </c>
      <c r="V11" s="299">
        <f t="shared" si="0"/>
        <v>0</v>
      </c>
      <c r="W11" s="299">
        <f t="shared" si="10"/>
        <v>0</v>
      </c>
      <c r="X11" s="299">
        <f t="shared" si="11"/>
        <v>0</v>
      </c>
      <c r="Y11" s="299">
        <f t="shared" si="12"/>
        <v>0</v>
      </c>
      <c r="Z11" s="299">
        <f t="shared" si="13"/>
        <v>0</v>
      </c>
      <c r="AA11" s="299">
        <f t="shared" si="14"/>
        <v>0</v>
      </c>
      <c r="AB11" s="299">
        <f t="shared" si="15"/>
        <v>0</v>
      </c>
      <c r="AC11" s="299">
        <f t="shared" si="16"/>
        <v>0</v>
      </c>
      <c r="AD11" s="299">
        <f t="shared" si="17"/>
        <v>0</v>
      </c>
      <c r="AE11" s="299">
        <f t="shared" si="18"/>
        <v>0</v>
      </c>
      <c r="AG11" s="274" t="e">
        <f>#REF!</f>
        <v>#REF!</v>
      </c>
      <c r="AH11" s="274" t="str">
        <f t="shared" si="19"/>
        <v>助産師常勤</v>
      </c>
      <c r="AI11" s="274">
        <f t="shared" si="2"/>
        <v>1</v>
      </c>
      <c r="AJ11" s="274" t="str">
        <f t="shared" si="3"/>
        <v>助産師</v>
      </c>
      <c r="AK11" s="274" t="str">
        <f t="shared" si="4"/>
        <v>常勤</v>
      </c>
    </row>
    <row r="12" spans="1:51" ht="13.5" customHeight="1">
      <c r="A12" s="423" t="str">
        <f>IF(COUNTA(外来!A10)&gt;=1,外来!A10,"")</f>
        <v/>
      </c>
      <c r="B12" s="493" t="str">
        <f>IF(COUNTA(外来!B10)&gt;=1,外来!B10,"")</f>
        <v/>
      </c>
      <c r="C12" s="422" t="str">
        <f>IF(COUNTA(外来!C10)&gt;=1,外来!C10,"")</f>
        <v/>
      </c>
      <c r="D12" s="422" t="str">
        <f>IF(COUNTA(外来!D10)&gt;=1,外来!D10,"")</f>
        <v/>
      </c>
      <c r="E12" s="422" t="str">
        <f>IF(COUNTA(外来!E10)&gt;=1,外来!E10,"")</f>
        <v/>
      </c>
      <c r="F12" s="497" t="str">
        <f>IF(COUNTA(外来!F10)&gt;=1,外来!F10,"")</f>
        <v/>
      </c>
      <c r="G12" s="425" t="str">
        <f>IF(COUNTA(外来!G10)&gt;=1,外来!G10,"")</f>
        <v/>
      </c>
      <c r="H12" s="497" t="str">
        <f>IF(COUNTA(外来!H10)&gt;=1,外来!H10,"")</f>
        <v/>
      </c>
      <c r="I12" s="500" t="str">
        <f>IF(COUNTA(外来!I10)&gt;=1,外来!I10,"")</f>
        <v/>
      </c>
      <c r="J12" s="423" t="str">
        <f>IF(COUNTA(外来!K10)&gt;=1,外来!K10,"")</f>
        <v/>
      </c>
      <c r="K12" s="430" t="str">
        <f>IF(J12&lt;基本!$D$9,"非常勤","常勤")</f>
        <v>常勤</v>
      </c>
      <c r="L12" s="503">
        <f>IF(K12="非常勤",J12/基本!$D$9,1)</f>
        <v>1</v>
      </c>
      <c r="M12" s="203" t="e">
        <f>IF(DAYS360(O12,メイン!$N$3)&lt;500,"新"," ")</f>
        <v>#VALUE!</v>
      </c>
      <c r="N12" s="293"/>
      <c r="O12" t="str">
        <f>IF(COUNTA(外来!J10)&gt;=1,外来!J10,"")</f>
        <v/>
      </c>
      <c r="Q12" s="299">
        <f t="shared" si="5"/>
        <v>0</v>
      </c>
      <c r="R12" s="299">
        <f t="shared" si="6"/>
        <v>0</v>
      </c>
      <c r="S12" s="299">
        <f t="shared" si="7"/>
        <v>0</v>
      </c>
      <c r="T12" s="299">
        <f t="shared" si="8"/>
        <v>0</v>
      </c>
      <c r="U12" s="299">
        <f t="shared" si="9"/>
        <v>0</v>
      </c>
      <c r="V12" s="299">
        <f t="shared" si="0"/>
        <v>0</v>
      </c>
      <c r="W12" s="299">
        <f t="shared" si="10"/>
        <v>0</v>
      </c>
      <c r="X12" s="299">
        <f t="shared" si="11"/>
        <v>0</v>
      </c>
      <c r="Y12" s="299">
        <f t="shared" si="12"/>
        <v>0</v>
      </c>
      <c r="Z12" s="299">
        <f t="shared" si="13"/>
        <v>0</v>
      </c>
      <c r="AA12" s="299">
        <f t="shared" si="14"/>
        <v>0</v>
      </c>
      <c r="AB12" s="299">
        <f t="shared" si="15"/>
        <v>0</v>
      </c>
      <c r="AC12" s="299">
        <f t="shared" si="16"/>
        <v>0</v>
      </c>
      <c r="AD12" s="299">
        <f t="shared" si="17"/>
        <v>0</v>
      </c>
      <c r="AE12" s="299">
        <f t="shared" si="18"/>
        <v>0</v>
      </c>
      <c r="AG12" s="274" t="e">
        <f>#REF!</f>
        <v>#REF!</v>
      </c>
      <c r="AH12" s="274" t="str">
        <f t="shared" si="19"/>
        <v>助産師常勤</v>
      </c>
      <c r="AI12" s="274">
        <f t="shared" si="2"/>
        <v>1</v>
      </c>
      <c r="AJ12" s="274" t="str">
        <f t="shared" si="3"/>
        <v>助産師</v>
      </c>
      <c r="AK12" s="274" t="str">
        <f t="shared" si="4"/>
        <v>常勤</v>
      </c>
    </row>
    <row r="13" spans="1:51" ht="13.5" customHeight="1">
      <c r="A13" s="423" t="str">
        <f>IF(COUNTA(外来!A11)&gt;=1,外来!A11,"")</f>
        <v/>
      </c>
      <c r="B13" s="493" t="str">
        <f>IF(COUNTA(外来!B11)&gt;=1,外来!B11,"")</f>
        <v/>
      </c>
      <c r="C13" s="422" t="str">
        <f>IF(COUNTA(外来!C11)&gt;=1,外来!C11,"")</f>
        <v/>
      </c>
      <c r="D13" s="422" t="str">
        <f>IF(COUNTA(外来!D11)&gt;=1,外来!D11,"")</f>
        <v/>
      </c>
      <c r="E13" s="422" t="str">
        <f>IF(COUNTA(外来!E11)&gt;=1,外来!E11,"")</f>
        <v/>
      </c>
      <c r="F13" s="497" t="str">
        <f>IF(COUNTA(外来!F11)&gt;=1,外来!F11,"")</f>
        <v/>
      </c>
      <c r="G13" s="425" t="str">
        <f>IF(COUNTA(外来!G11)&gt;=1,外来!G11,"")</f>
        <v/>
      </c>
      <c r="H13" s="497" t="str">
        <f>IF(COUNTA(外来!H11)&gt;=1,外来!H11,"")</f>
        <v/>
      </c>
      <c r="I13" s="500" t="str">
        <f>IF(COUNTA(外来!I11)&gt;=1,外来!I11,"")</f>
        <v/>
      </c>
      <c r="J13" s="423" t="str">
        <f>IF(COUNTA(外来!K11)&gt;=1,外来!K11,"")</f>
        <v/>
      </c>
      <c r="K13" s="430" t="str">
        <f>IF(J13&lt;基本!$D$9,"非常勤","常勤")</f>
        <v>常勤</v>
      </c>
      <c r="L13" s="503">
        <f>IF(K13="非常勤",J13/基本!$D$9,1)</f>
        <v>1</v>
      </c>
      <c r="M13" s="203" t="e">
        <f>IF(DAYS360(O13,メイン!$N$3)&lt;500,"新"," ")</f>
        <v>#VALUE!</v>
      </c>
      <c r="N13" s="293"/>
      <c r="O13" t="str">
        <f>IF(COUNTA(外来!J11)&gt;=1,外来!J11,"")</f>
        <v/>
      </c>
      <c r="Q13" s="299">
        <f t="shared" si="5"/>
        <v>0</v>
      </c>
      <c r="R13" s="299">
        <f t="shared" si="6"/>
        <v>0</v>
      </c>
      <c r="S13" s="299">
        <f t="shared" si="7"/>
        <v>0</v>
      </c>
      <c r="T13" s="299">
        <f t="shared" si="8"/>
        <v>0</v>
      </c>
      <c r="U13" s="299">
        <f t="shared" si="9"/>
        <v>0</v>
      </c>
      <c r="V13" s="299">
        <f t="shared" si="0"/>
        <v>0</v>
      </c>
      <c r="W13" s="299">
        <f t="shared" si="10"/>
        <v>0</v>
      </c>
      <c r="X13" s="299">
        <f t="shared" si="11"/>
        <v>0</v>
      </c>
      <c r="Y13" s="299">
        <f t="shared" si="12"/>
        <v>0</v>
      </c>
      <c r="Z13" s="299">
        <f t="shared" si="13"/>
        <v>0</v>
      </c>
      <c r="AA13" s="299">
        <f t="shared" si="14"/>
        <v>0</v>
      </c>
      <c r="AB13" s="299">
        <f t="shared" si="15"/>
        <v>0</v>
      </c>
      <c r="AC13" s="299">
        <f t="shared" si="16"/>
        <v>0</v>
      </c>
      <c r="AD13" s="299">
        <f t="shared" si="17"/>
        <v>0</v>
      </c>
      <c r="AE13" s="299">
        <f t="shared" si="18"/>
        <v>0</v>
      </c>
      <c r="AG13" s="274" t="e">
        <f>#REF!</f>
        <v>#REF!</v>
      </c>
      <c r="AH13" s="274" t="str">
        <f t="shared" si="19"/>
        <v>助産師常勤</v>
      </c>
      <c r="AI13" s="274">
        <f t="shared" si="2"/>
        <v>1</v>
      </c>
      <c r="AJ13" s="274" t="str">
        <f t="shared" si="3"/>
        <v>助産師</v>
      </c>
      <c r="AK13" s="274" t="str">
        <f t="shared" si="4"/>
        <v>常勤</v>
      </c>
    </row>
    <row r="14" spans="1:51" ht="13.5" customHeight="1">
      <c r="A14" s="423" t="str">
        <f>IF(COUNTA(外来!A12)&gt;=1,外来!A12,"")</f>
        <v/>
      </c>
      <c r="B14" s="493" t="str">
        <f>IF(COUNTA(外来!B12)&gt;=1,外来!B12,"")</f>
        <v/>
      </c>
      <c r="C14" s="422" t="str">
        <f>IF(COUNTA(外来!C12)&gt;=1,外来!C12,"")</f>
        <v/>
      </c>
      <c r="D14" s="422" t="str">
        <f>IF(COUNTA(外来!D12)&gt;=1,外来!D12,"")</f>
        <v/>
      </c>
      <c r="E14" s="422" t="str">
        <f>IF(COUNTA(外来!E12)&gt;=1,外来!E12,"")</f>
        <v/>
      </c>
      <c r="F14" s="497" t="str">
        <f>IF(COUNTA(外来!F12)&gt;=1,外来!F12,"")</f>
        <v/>
      </c>
      <c r="G14" s="425" t="str">
        <f>IF(COUNTA(外来!G12)&gt;=1,外来!G12,"")</f>
        <v/>
      </c>
      <c r="H14" s="497" t="str">
        <f>IF(COUNTA(外来!H12)&gt;=1,外来!H12,"")</f>
        <v/>
      </c>
      <c r="I14" s="500" t="str">
        <f>IF(COUNTA(外来!I12)&gt;=1,外来!I12,"")</f>
        <v/>
      </c>
      <c r="J14" s="423" t="str">
        <f>IF(COUNTA(外来!K12)&gt;=1,外来!K12,"")</f>
        <v/>
      </c>
      <c r="K14" s="430" t="str">
        <f>IF(J14&lt;基本!$D$9,"非常勤","常勤")</f>
        <v>常勤</v>
      </c>
      <c r="L14" s="503">
        <f>IF(K14="非常勤",J14/基本!$D$9,1)</f>
        <v>1</v>
      </c>
      <c r="M14" s="203" t="e">
        <f>IF(DAYS360(O14,メイン!$N$3)&lt;500,"新"," ")</f>
        <v>#VALUE!</v>
      </c>
      <c r="N14" s="293"/>
      <c r="O14" t="str">
        <f>IF(COUNTA(外来!J12)&gt;=1,外来!J12,"")</f>
        <v/>
      </c>
      <c r="Q14" s="299">
        <f t="shared" si="5"/>
        <v>0</v>
      </c>
      <c r="R14" s="299">
        <f t="shared" si="6"/>
        <v>0</v>
      </c>
      <c r="S14" s="299">
        <f t="shared" si="7"/>
        <v>0</v>
      </c>
      <c r="T14" s="299">
        <f t="shared" si="8"/>
        <v>0</v>
      </c>
      <c r="U14" s="299">
        <f t="shared" si="9"/>
        <v>0</v>
      </c>
      <c r="V14" s="299">
        <f t="shared" si="0"/>
        <v>0</v>
      </c>
      <c r="W14" s="299">
        <f t="shared" si="10"/>
        <v>0</v>
      </c>
      <c r="X14" s="299">
        <f t="shared" si="11"/>
        <v>0</v>
      </c>
      <c r="Y14" s="299">
        <f t="shared" si="12"/>
        <v>0</v>
      </c>
      <c r="Z14" s="299">
        <f t="shared" si="13"/>
        <v>0</v>
      </c>
      <c r="AA14" s="299">
        <f t="shared" si="14"/>
        <v>0</v>
      </c>
      <c r="AB14" s="299">
        <f t="shared" si="15"/>
        <v>0</v>
      </c>
      <c r="AC14" s="299">
        <f t="shared" si="16"/>
        <v>0</v>
      </c>
      <c r="AD14" s="299">
        <f t="shared" si="17"/>
        <v>0</v>
      </c>
      <c r="AE14" s="299">
        <f t="shared" si="18"/>
        <v>0</v>
      </c>
      <c r="AG14" s="274" t="e">
        <f>#REF!</f>
        <v>#REF!</v>
      </c>
      <c r="AH14" s="274" t="str">
        <f t="shared" si="19"/>
        <v>助産師常勤</v>
      </c>
      <c r="AI14" s="274">
        <f t="shared" si="2"/>
        <v>1</v>
      </c>
      <c r="AJ14" s="274" t="str">
        <f t="shared" si="3"/>
        <v>助産師</v>
      </c>
      <c r="AK14" s="274" t="str">
        <f t="shared" si="4"/>
        <v>常勤</v>
      </c>
    </row>
    <row r="15" spans="1:51" ht="13.5" customHeight="1">
      <c r="A15" s="423" t="str">
        <f>IF(COUNTA(外来!A13)&gt;=1,外来!A13,"")</f>
        <v/>
      </c>
      <c r="B15" s="493" t="str">
        <f>IF(COUNTA(外来!B13)&gt;=1,外来!B13,"")</f>
        <v/>
      </c>
      <c r="C15" s="422" t="str">
        <f>IF(COUNTA(外来!C13)&gt;=1,外来!C13,"")</f>
        <v/>
      </c>
      <c r="D15" s="422" t="str">
        <f>IF(COUNTA(外来!D13)&gt;=1,外来!D13,"")</f>
        <v/>
      </c>
      <c r="E15" s="422" t="str">
        <f>IF(COUNTA(外来!E13)&gt;=1,外来!E13,"")</f>
        <v/>
      </c>
      <c r="F15" s="497" t="str">
        <f>IF(COUNTA(外来!F13)&gt;=1,外来!F13,"")</f>
        <v/>
      </c>
      <c r="G15" s="425" t="str">
        <f>IF(COUNTA(外来!G13)&gt;=1,外来!G13,"")</f>
        <v/>
      </c>
      <c r="H15" s="497" t="str">
        <f>IF(COUNTA(外来!H13)&gt;=1,外来!H13,"")</f>
        <v/>
      </c>
      <c r="I15" s="500" t="str">
        <f>IF(COUNTA(外来!I13)&gt;=1,外来!I13,"")</f>
        <v/>
      </c>
      <c r="J15" s="423" t="str">
        <f>IF(COUNTA(外来!K13)&gt;=1,外来!K13,"")</f>
        <v/>
      </c>
      <c r="K15" s="430" t="str">
        <f>IF(J15&lt;基本!$D$9,"非常勤","常勤")</f>
        <v>常勤</v>
      </c>
      <c r="L15" s="503">
        <f>IF(K15="非常勤",J15/基本!$D$9,1)</f>
        <v>1</v>
      </c>
      <c r="M15" s="203" t="e">
        <f>IF(DAYS360(O15,メイン!$N$3)&lt;500,"新"," ")</f>
        <v>#VALUE!</v>
      </c>
      <c r="N15" s="293"/>
      <c r="O15" t="str">
        <f>IF(COUNTA(外来!J13)&gt;=1,外来!J13,"")</f>
        <v/>
      </c>
      <c r="Q15" s="299">
        <f t="shared" si="5"/>
        <v>0</v>
      </c>
      <c r="R15" s="299">
        <f t="shared" si="6"/>
        <v>0</v>
      </c>
      <c r="S15" s="299">
        <f t="shared" si="7"/>
        <v>0</v>
      </c>
      <c r="T15" s="299">
        <f t="shared" si="8"/>
        <v>0</v>
      </c>
      <c r="U15" s="299">
        <f t="shared" si="9"/>
        <v>0</v>
      </c>
      <c r="V15" s="299">
        <f t="shared" si="0"/>
        <v>0</v>
      </c>
      <c r="W15" s="299">
        <f t="shared" si="10"/>
        <v>0</v>
      </c>
      <c r="X15" s="299">
        <f t="shared" si="11"/>
        <v>0</v>
      </c>
      <c r="Y15" s="299">
        <f t="shared" si="12"/>
        <v>0</v>
      </c>
      <c r="Z15" s="299">
        <f t="shared" si="13"/>
        <v>0</v>
      </c>
      <c r="AA15" s="299">
        <f t="shared" si="14"/>
        <v>0</v>
      </c>
      <c r="AB15" s="299">
        <f t="shared" si="15"/>
        <v>0</v>
      </c>
      <c r="AC15" s="299">
        <f t="shared" si="16"/>
        <v>0</v>
      </c>
      <c r="AD15" s="299">
        <f t="shared" si="17"/>
        <v>0</v>
      </c>
      <c r="AE15" s="299">
        <f t="shared" si="18"/>
        <v>0</v>
      </c>
      <c r="AG15" s="274" t="e">
        <f>#REF!</f>
        <v>#REF!</v>
      </c>
      <c r="AH15" s="274" t="str">
        <f t="shared" si="19"/>
        <v>助産師常勤</v>
      </c>
      <c r="AI15" s="274">
        <f t="shared" si="2"/>
        <v>1</v>
      </c>
      <c r="AJ15" s="274" t="str">
        <f t="shared" si="3"/>
        <v>助産師</v>
      </c>
      <c r="AK15" s="274" t="str">
        <f t="shared" si="4"/>
        <v>常勤</v>
      </c>
    </row>
    <row r="16" spans="1:51" ht="13.5" customHeight="1">
      <c r="A16" s="423" t="str">
        <f>IF(COUNTA(外来!A14)&gt;=1,外来!A14,"")</f>
        <v/>
      </c>
      <c r="B16" s="493" t="str">
        <f>IF(COUNTA(外来!B14)&gt;=1,外来!B14,"")</f>
        <v/>
      </c>
      <c r="C16" s="422" t="str">
        <f>IF(COUNTA(外来!C14)&gt;=1,外来!C14,"")</f>
        <v/>
      </c>
      <c r="D16" s="422" t="str">
        <f>IF(COUNTA(外来!D14)&gt;=1,外来!D14,"")</f>
        <v/>
      </c>
      <c r="E16" s="422" t="str">
        <f>IF(COUNTA(外来!E14)&gt;=1,外来!E14,"")</f>
        <v/>
      </c>
      <c r="F16" s="497" t="str">
        <f>IF(COUNTA(外来!F14)&gt;=1,外来!F14,"")</f>
        <v/>
      </c>
      <c r="G16" s="425" t="str">
        <f>IF(COUNTA(外来!G14)&gt;=1,外来!G14,"")</f>
        <v/>
      </c>
      <c r="H16" s="497" t="str">
        <f>IF(COUNTA(外来!H14)&gt;=1,外来!H14,"")</f>
        <v/>
      </c>
      <c r="I16" s="500" t="str">
        <f>IF(COUNTA(外来!I14)&gt;=1,外来!I14,"")</f>
        <v/>
      </c>
      <c r="J16" s="423" t="str">
        <f>IF(COUNTA(外来!K14)&gt;=1,外来!K14,"")</f>
        <v/>
      </c>
      <c r="K16" s="430" t="str">
        <f>IF(J16&lt;基本!$D$9,"非常勤","常勤")</f>
        <v>常勤</v>
      </c>
      <c r="L16" s="503">
        <f>IF(K16="非常勤",J16/基本!$D$9,1)</f>
        <v>1</v>
      </c>
      <c r="M16" s="203" t="e">
        <f>IF(DAYS360(O16,メイン!$N$3)&lt;500,"新"," ")</f>
        <v>#VALUE!</v>
      </c>
      <c r="N16" s="293"/>
      <c r="O16" t="str">
        <f>IF(COUNTA(外来!J14)&gt;=1,外来!J14,"")</f>
        <v/>
      </c>
      <c r="Q16" s="299">
        <f t="shared" si="5"/>
        <v>0</v>
      </c>
      <c r="R16" s="299">
        <f t="shared" si="6"/>
        <v>0</v>
      </c>
      <c r="S16" s="299">
        <f t="shared" si="7"/>
        <v>0</v>
      </c>
      <c r="T16" s="299">
        <f t="shared" si="8"/>
        <v>0</v>
      </c>
      <c r="U16" s="299">
        <f t="shared" si="9"/>
        <v>0</v>
      </c>
      <c r="V16" s="299">
        <f t="shared" si="0"/>
        <v>0</v>
      </c>
      <c r="W16" s="299">
        <f t="shared" si="10"/>
        <v>0</v>
      </c>
      <c r="X16" s="299">
        <f t="shared" si="11"/>
        <v>0</v>
      </c>
      <c r="Y16" s="299">
        <f t="shared" si="12"/>
        <v>0</v>
      </c>
      <c r="Z16" s="299">
        <f t="shared" si="13"/>
        <v>0</v>
      </c>
      <c r="AA16" s="299">
        <f t="shared" si="14"/>
        <v>0</v>
      </c>
      <c r="AB16" s="299">
        <f t="shared" si="15"/>
        <v>0</v>
      </c>
      <c r="AC16" s="299">
        <f t="shared" si="16"/>
        <v>0</v>
      </c>
      <c r="AD16" s="299">
        <f t="shared" si="17"/>
        <v>0</v>
      </c>
      <c r="AE16" s="299">
        <f t="shared" si="18"/>
        <v>0</v>
      </c>
      <c r="AG16" s="274" t="e">
        <f>#REF!</f>
        <v>#REF!</v>
      </c>
      <c r="AH16" s="274" t="str">
        <f t="shared" si="19"/>
        <v>助産師常勤</v>
      </c>
      <c r="AI16" s="274">
        <f t="shared" si="2"/>
        <v>1</v>
      </c>
      <c r="AJ16" s="274" t="str">
        <f t="shared" si="3"/>
        <v>助産師</v>
      </c>
      <c r="AK16" s="274" t="str">
        <f t="shared" si="4"/>
        <v>常勤</v>
      </c>
    </row>
    <row r="17" spans="1:37" ht="13.5" customHeight="1">
      <c r="A17" s="423" t="str">
        <f>IF(COUNTA(外来!A15)&gt;=1,外来!A15,"")</f>
        <v/>
      </c>
      <c r="B17" s="493" t="str">
        <f>IF(COUNTA(外来!B15)&gt;=1,外来!B15,"")</f>
        <v/>
      </c>
      <c r="C17" s="422" t="str">
        <f>IF(COUNTA(外来!C15)&gt;=1,外来!C15,"")</f>
        <v/>
      </c>
      <c r="D17" s="422" t="str">
        <f>IF(COUNTA(外来!D15)&gt;=1,外来!D15,"")</f>
        <v/>
      </c>
      <c r="E17" s="422" t="str">
        <f>IF(COUNTA(外来!E15)&gt;=1,外来!E15,"")</f>
        <v/>
      </c>
      <c r="F17" s="497" t="str">
        <f>IF(COUNTA(外来!F15)&gt;=1,外来!F15,"")</f>
        <v/>
      </c>
      <c r="G17" s="425" t="str">
        <f>IF(COUNTA(外来!G15)&gt;=1,外来!G15,"")</f>
        <v/>
      </c>
      <c r="H17" s="497" t="str">
        <f>IF(COUNTA(外来!H15)&gt;=1,外来!H15,"")</f>
        <v/>
      </c>
      <c r="I17" s="500" t="str">
        <f>IF(COUNTA(外来!I15)&gt;=1,外来!I15,"")</f>
        <v/>
      </c>
      <c r="J17" s="423" t="str">
        <f>IF(COUNTA(外来!K15)&gt;=1,外来!K15,"")</f>
        <v/>
      </c>
      <c r="K17" s="430" t="str">
        <f>IF(J17&lt;基本!$D$9,"非常勤","常勤")</f>
        <v>常勤</v>
      </c>
      <c r="L17" s="503">
        <f>IF(K17="非常勤",J17/基本!$D$9,1)</f>
        <v>1</v>
      </c>
      <c r="M17" s="203" t="e">
        <f>IF(DAYS360(O17,メイン!$N$3)&lt;500,"新"," ")</f>
        <v>#VALUE!</v>
      </c>
      <c r="N17" s="293"/>
      <c r="O17" t="str">
        <f>IF(COUNTA(外来!J15)&gt;=1,外来!J15,"")</f>
        <v/>
      </c>
      <c r="Q17" s="299">
        <f t="shared" si="5"/>
        <v>0</v>
      </c>
      <c r="R17" s="299">
        <f t="shared" si="6"/>
        <v>0</v>
      </c>
      <c r="S17" s="299">
        <f t="shared" si="7"/>
        <v>0</v>
      </c>
      <c r="T17" s="299">
        <f t="shared" si="8"/>
        <v>0</v>
      </c>
      <c r="U17" s="299">
        <f t="shared" si="9"/>
        <v>0</v>
      </c>
      <c r="V17" s="299">
        <f t="shared" si="0"/>
        <v>0</v>
      </c>
      <c r="W17" s="299">
        <f t="shared" si="10"/>
        <v>0</v>
      </c>
      <c r="X17" s="299">
        <f t="shared" si="11"/>
        <v>0</v>
      </c>
      <c r="Y17" s="299">
        <f t="shared" si="12"/>
        <v>0</v>
      </c>
      <c r="Z17" s="299">
        <f t="shared" si="13"/>
        <v>0</v>
      </c>
      <c r="AA17" s="299">
        <f t="shared" si="14"/>
        <v>0</v>
      </c>
      <c r="AB17" s="299">
        <f t="shared" si="15"/>
        <v>0</v>
      </c>
      <c r="AC17" s="299">
        <f t="shared" si="16"/>
        <v>0</v>
      </c>
      <c r="AD17" s="299">
        <f t="shared" si="17"/>
        <v>0</v>
      </c>
      <c r="AE17" s="299">
        <f t="shared" si="18"/>
        <v>0</v>
      </c>
      <c r="AG17" s="274" t="e">
        <f>#REF!</f>
        <v>#REF!</v>
      </c>
      <c r="AH17" s="274" t="str">
        <f t="shared" si="19"/>
        <v>助産師常勤</v>
      </c>
      <c r="AI17" s="274">
        <f t="shared" si="2"/>
        <v>1</v>
      </c>
      <c r="AJ17" s="274" t="str">
        <f t="shared" si="3"/>
        <v>助産師</v>
      </c>
      <c r="AK17" s="274" t="str">
        <f t="shared" si="4"/>
        <v>常勤</v>
      </c>
    </row>
    <row r="18" spans="1:37" ht="13.5" customHeight="1">
      <c r="A18" s="423" t="str">
        <f>IF(COUNTA(外来!A16)&gt;=1,外来!A16,"")</f>
        <v/>
      </c>
      <c r="B18" s="493" t="str">
        <f>IF(COUNTA(外来!B16)&gt;=1,外来!B16,"")</f>
        <v/>
      </c>
      <c r="C18" s="422" t="str">
        <f>IF(COUNTA(外来!C16)&gt;=1,外来!C16,"")</f>
        <v/>
      </c>
      <c r="D18" s="422" t="str">
        <f>IF(COUNTA(外来!D16)&gt;=1,外来!D16,"")</f>
        <v/>
      </c>
      <c r="E18" s="422" t="str">
        <f>IF(COUNTA(外来!E16)&gt;=1,外来!E16,"")</f>
        <v/>
      </c>
      <c r="F18" s="497" t="str">
        <f>IF(COUNTA(外来!F16)&gt;=1,外来!F16,"")</f>
        <v/>
      </c>
      <c r="G18" s="425" t="str">
        <f>IF(COUNTA(外来!G16)&gt;=1,外来!G16,"")</f>
        <v/>
      </c>
      <c r="H18" s="497" t="str">
        <f>IF(COUNTA(外来!H16)&gt;=1,外来!H16,"")</f>
        <v/>
      </c>
      <c r="I18" s="500" t="str">
        <f>IF(COUNTA(外来!I16)&gt;=1,外来!I16,"")</f>
        <v/>
      </c>
      <c r="J18" s="423" t="str">
        <f>IF(COUNTA(外来!K16)&gt;=1,外来!K16,"")</f>
        <v/>
      </c>
      <c r="K18" s="430" t="str">
        <f>IF(J18&lt;基本!$D$9,"非常勤","常勤")</f>
        <v>常勤</v>
      </c>
      <c r="L18" s="503">
        <f>IF(K18="非常勤",J18/基本!$D$9,1)</f>
        <v>1</v>
      </c>
      <c r="M18" s="203" t="e">
        <f>IF(DAYS360(O18,メイン!$N$3)&lt;500,"新"," ")</f>
        <v>#VALUE!</v>
      </c>
      <c r="N18" s="293"/>
      <c r="O18" t="str">
        <f>IF(COUNTA(外来!J16)&gt;=1,外来!J16,"")</f>
        <v/>
      </c>
      <c r="Q18" s="299">
        <f t="shared" si="5"/>
        <v>0</v>
      </c>
      <c r="R18" s="299">
        <f t="shared" si="6"/>
        <v>0</v>
      </c>
      <c r="S18" s="299">
        <f t="shared" si="7"/>
        <v>0</v>
      </c>
      <c r="T18" s="299">
        <f t="shared" si="8"/>
        <v>0</v>
      </c>
      <c r="U18" s="299">
        <f t="shared" si="9"/>
        <v>0</v>
      </c>
      <c r="V18" s="299">
        <f t="shared" si="0"/>
        <v>0</v>
      </c>
      <c r="W18" s="299">
        <f t="shared" si="10"/>
        <v>0</v>
      </c>
      <c r="X18" s="299">
        <f t="shared" si="11"/>
        <v>0</v>
      </c>
      <c r="Y18" s="299">
        <f t="shared" si="12"/>
        <v>0</v>
      </c>
      <c r="Z18" s="299">
        <f t="shared" si="13"/>
        <v>0</v>
      </c>
      <c r="AA18" s="299">
        <f t="shared" si="14"/>
        <v>0</v>
      </c>
      <c r="AB18" s="299">
        <f t="shared" si="15"/>
        <v>0</v>
      </c>
      <c r="AC18" s="299">
        <f t="shared" si="16"/>
        <v>0</v>
      </c>
      <c r="AD18" s="299">
        <f t="shared" si="17"/>
        <v>0</v>
      </c>
      <c r="AE18" s="299">
        <f t="shared" si="18"/>
        <v>0</v>
      </c>
      <c r="AG18" s="274" t="e">
        <f>#REF!</f>
        <v>#REF!</v>
      </c>
      <c r="AH18" s="274" t="str">
        <f t="shared" si="19"/>
        <v>助産師常勤</v>
      </c>
      <c r="AI18" s="274">
        <f t="shared" si="2"/>
        <v>1</v>
      </c>
      <c r="AJ18" s="274" t="str">
        <f t="shared" si="3"/>
        <v>助産師</v>
      </c>
      <c r="AK18" s="274" t="str">
        <f t="shared" si="4"/>
        <v>常勤</v>
      </c>
    </row>
    <row r="19" spans="1:37" ht="13.5" customHeight="1">
      <c r="A19" s="423" t="str">
        <f>IF(COUNTA(外来!A17)&gt;=1,外来!A17,"")</f>
        <v/>
      </c>
      <c r="B19" s="493" t="str">
        <f>IF(COUNTA(外来!B17)&gt;=1,外来!B17,"")</f>
        <v/>
      </c>
      <c r="C19" s="422" t="str">
        <f>IF(COUNTA(外来!C17)&gt;=1,外来!C17,"")</f>
        <v/>
      </c>
      <c r="D19" s="422" t="str">
        <f>IF(COUNTA(外来!D17)&gt;=1,外来!D17,"")</f>
        <v/>
      </c>
      <c r="E19" s="422" t="str">
        <f>IF(COUNTA(外来!E17)&gt;=1,外来!E17,"")</f>
        <v/>
      </c>
      <c r="F19" s="497" t="str">
        <f>IF(COUNTA(外来!F17)&gt;=1,外来!F17,"")</f>
        <v/>
      </c>
      <c r="G19" s="425" t="str">
        <f>IF(COUNTA(外来!G17)&gt;=1,外来!G17,"")</f>
        <v/>
      </c>
      <c r="H19" s="497" t="str">
        <f>IF(COUNTA(外来!H17)&gt;=1,外来!H17,"")</f>
        <v/>
      </c>
      <c r="I19" s="500" t="str">
        <f>IF(COUNTA(外来!I17)&gt;=1,外来!I17,"")</f>
        <v/>
      </c>
      <c r="J19" s="423" t="str">
        <f>IF(COUNTA(外来!K17)&gt;=1,外来!K17,"")</f>
        <v/>
      </c>
      <c r="K19" s="430" t="str">
        <f>IF(J19&lt;基本!$D$9,"非常勤","常勤")</f>
        <v>常勤</v>
      </c>
      <c r="L19" s="503">
        <f>IF(K19="非常勤",J19/基本!$D$9,1)</f>
        <v>1</v>
      </c>
      <c r="M19" s="203" t="e">
        <f>IF(DAYS360(O19,メイン!$N$3)&lt;500,"新"," ")</f>
        <v>#VALUE!</v>
      </c>
      <c r="N19" s="293"/>
      <c r="O19" t="str">
        <f>IF(COUNTA(外来!J17)&gt;=1,外来!J17,"")</f>
        <v/>
      </c>
      <c r="Q19" s="299">
        <f t="shared" si="5"/>
        <v>0</v>
      </c>
      <c r="R19" s="299">
        <f t="shared" si="6"/>
        <v>0</v>
      </c>
      <c r="S19" s="299">
        <f t="shared" si="7"/>
        <v>0</v>
      </c>
      <c r="T19" s="299">
        <f t="shared" si="8"/>
        <v>0</v>
      </c>
      <c r="U19" s="299">
        <f t="shared" si="9"/>
        <v>0</v>
      </c>
      <c r="V19" s="299">
        <f t="shared" si="0"/>
        <v>0</v>
      </c>
      <c r="W19" s="299">
        <f t="shared" si="10"/>
        <v>0</v>
      </c>
      <c r="X19" s="299">
        <f t="shared" si="11"/>
        <v>0</v>
      </c>
      <c r="Y19" s="299">
        <f t="shared" si="12"/>
        <v>0</v>
      </c>
      <c r="Z19" s="299">
        <f t="shared" si="13"/>
        <v>0</v>
      </c>
      <c r="AA19" s="299">
        <f t="shared" si="14"/>
        <v>0</v>
      </c>
      <c r="AB19" s="299">
        <f t="shared" si="15"/>
        <v>0</v>
      </c>
      <c r="AC19" s="299">
        <f t="shared" si="16"/>
        <v>0</v>
      </c>
      <c r="AD19" s="299">
        <f t="shared" si="17"/>
        <v>0</v>
      </c>
      <c r="AE19" s="299">
        <f t="shared" si="18"/>
        <v>0</v>
      </c>
      <c r="AG19" s="274" t="e">
        <f>#REF!</f>
        <v>#REF!</v>
      </c>
      <c r="AH19" s="274" t="str">
        <f t="shared" si="19"/>
        <v>助産師常勤</v>
      </c>
      <c r="AI19" s="274">
        <f t="shared" si="2"/>
        <v>1</v>
      </c>
      <c r="AJ19" s="274" t="str">
        <f t="shared" si="3"/>
        <v>助産師</v>
      </c>
      <c r="AK19" s="274" t="str">
        <f t="shared" si="4"/>
        <v>常勤</v>
      </c>
    </row>
    <row r="20" spans="1:37" ht="13.5" customHeight="1">
      <c r="A20" s="423" t="str">
        <f>IF(COUNTA(外来!A18)&gt;=1,外来!A18,"")</f>
        <v/>
      </c>
      <c r="B20" s="493" t="str">
        <f>IF(COUNTA(外来!B18)&gt;=1,外来!B18,"")</f>
        <v/>
      </c>
      <c r="C20" s="422" t="str">
        <f>IF(COUNTA(外来!C18)&gt;=1,外来!C18,"")</f>
        <v/>
      </c>
      <c r="D20" s="422" t="str">
        <f>IF(COUNTA(外来!D18)&gt;=1,外来!D18,"")</f>
        <v/>
      </c>
      <c r="E20" s="422" t="str">
        <f>IF(COUNTA(外来!E18)&gt;=1,外来!E18,"")</f>
        <v/>
      </c>
      <c r="F20" s="497" t="str">
        <f>IF(COUNTA(外来!F18)&gt;=1,外来!F18,"")</f>
        <v/>
      </c>
      <c r="G20" s="425" t="str">
        <f>IF(COUNTA(外来!G18)&gt;=1,外来!G18,"")</f>
        <v/>
      </c>
      <c r="H20" s="497" t="str">
        <f>IF(COUNTA(外来!H18)&gt;=1,外来!H18,"")</f>
        <v/>
      </c>
      <c r="I20" s="500" t="str">
        <f>IF(COUNTA(外来!I18)&gt;=1,外来!I18,"")</f>
        <v/>
      </c>
      <c r="J20" s="423" t="str">
        <f>IF(COUNTA(外来!K18)&gt;=1,外来!K18,"")</f>
        <v/>
      </c>
      <c r="K20" s="430" t="str">
        <f>IF(J20&lt;基本!$D$9,"非常勤","常勤")</f>
        <v>常勤</v>
      </c>
      <c r="L20" s="503">
        <f>IF(K20="非常勤",J20/基本!$D$9,1)</f>
        <v>1</v>
      </c>
      <c r="M20" s="203" t="e">
        <f>IF(DAYS360(O20,メイン!$N$3)&lt;500,"新"," ")</f>
        <v>#VALUE!</v>
      </c>
      <c r="N20" s="293"/>
      <c r="O20" t="str">
        <f>IF(COUNTA(外来!J18)&gt;=1,外来!J18,"")</f>
        <v/>
      </c>
      <c r="Q20" s="299">
        <f t="shared" si="5"/>
        <v>0</v>
      </c>
      <c r="R20" s="299">
        <f t="shared" si="6"/>
        <v>0</v>
      </c>
      <c r="S20" s="299">
        <f t="shared" si="7"/>
        <v>0</v>
      </c>
      <c r="T20" s="299">
        <f t="shared" si="8"/>
        <v>0</v>
      </c>
      <c r="U20" s="299">
        <f t="shared" si="9"/>
        <v>0</v>
      </c>
      <c r="V20" s="299">
        <f t="shared" si="0"/>
        <v>0</v>
      </c>
      <c r="W20" s="299">
        <f t="shared" si="10"/>
        <v>0</v>
      </c>
      <c r="X20" s="299">
        <f t="shared" si="11"/>
        <v>0</v>
      </c>
      <c r="Y20" s="299">
        <f t="shared" si="12"/>
        <v>0</v>
      </c>
      <c r="Z20" s="299">
        <f t="shared" si="13"/>
        <v>0</v>
      </c>
      <c r="AA20" s="299">
        <f t="shared" si="14"/>
        <v>0</v>
      </c>
      <c r="AB20" s="299">
        <f t="shared" si="15"/>
        <v>0</v>
      </c>
      <c r="AC20" s="299">
        <f t="shared" si="16"/>
        <v>0</v>
      </c>
      <c r="AD20" s="299">
        <f t="shared" si="17"/>
        <v>0</v>
      </c>
      <c r="AE20" s="299">
        <f t="shared" si="18"/>
        <v>0</v>
      </c>
      <c r="AG20" s="274" t="e">
        <f>#REF!</f>
        <v>#REF!</v>
      </c>
      <c r="AH20" s="274" t="str">
        <f t="shared" si="19"/>
        <v>助産師常勤</v>
      </c>
      <c r="AI20" s="274">
        <f t="shared" si="2"/>
        <v>1</v>
      </c>
      <c r="AJ20" s="274" t="str">
        <f t="shared" si="3"/>
        <v>助産師</v>
      </c>
      <c r="AK20" s="274" t="str">
        <f t="shared" si="4"/>
        <v>常勤</v>
      </c>
    </row>
    <row r="21" spans="1:37" ht="13.5" customHeight="1">
      <c r="A21" s="423" t="str">
        <f>IF(COUNTA(外来!A19)&gt;=1,外来!A19,"")</f>
        <v/>
      </c>
      <c r="B21" s="493" t="str">
        <f>IF(COUNTA(外来!B19)&gt;=1,外来!B19,"")</f>
        <v/>
      </c>
      <c r="C21" s="422" t="str">
        <f>IF(COUNTA(外来!C19)&gt;=1,外来!C19,"")</f>
        <v/>
      </c>
      <c r="D21" s="422" t="str">
        <f>IF(COUNTA(外来!D19)&gt;=1,外来!D19,"")</f>
        <v/>
      </c>
      <c r="E21" s="422" t="str">
        <f>IF(COUNTA(外来!E19)&gt;=1,外来!E19,"")</f>
        <v/>
      </c>
      <c r="F21" s="497" t="str">
        <f>IF(COUNTA(外来!F19)&gt;=1,外来!F19,"")</f>
        <v/>
      </c>
      <c r="G21" s="425" t="str">
        <f>IF(COUNTA(外来!G19)&gt;=1,外来!G19,"")</f>
        <v/>
      </c>
      <c r="H21" s="497" t="str">
        <f>IF(COUNTA(外来!H19)&gt;=1,外来!H19,"")</f>
        <v/>
      </c>
      <c r="I21" s="500" t="str">
        <f>IF(COUNTA(外来!I19)&gt;=1,外来!I19,"")</f>
        <v/>
      </c>
      <c r="J21" s="423" t="str">
        <f>IF(COUNTA(外来!K19)&gt;=1,外来!K19,"")</f>
        <v/>
      </c>
      <c r="K21" s="430" t="str">
        <f>IF(J21&lt;基本!$D$9,"非常勤","常勤")</f>
        <v>常勤</v>
      </c>
      <c r="L21" s="503">
        <f>IF(K21="非常勤",J21/基本!$D$9,1)</f>
        <v>1</v>
      </c>
      <c r="M21" s="203" t="e">
        <f>IF(DAYS360(O21,メイン!$N$3)&lt;500,"新"," ")</f>
        <v>#VALUE!</v>
      </c>
      <c r="N21" s="293"/>
      <c r="O21" t="str">
        <f>IF(COUNTA(外来!J19)&gt;=1,外来!J19,"")</f>
        <v/>
      </c>
      <c r="Q21" s="299">
        <f t="shared" si="5"/>
        <v>0</v>
      </c>
      <c r="R21" s="299">
        <f t="shared" si="6"/>
        <v>0</v>
      </c>
      <c r="S21" s="299">
        <f t="shared" si="7"/>
        <v>0</v>
      </c>
      <c r="T21" s="299">
        <f t="shared" si="8"/>
        <v>0</v>
      </c>
      <c r="U21" s="299">
        <f t="shared" si="9"/>
        <v>0</v>
      </c>
      <c r="V21" s="299">
        <f t="shared" si="0"/>
        <v>0</v>
      </c>
      <c r="W21" s="299">
        <f t="shared" si="10"/>
        <v>0</v>
      </c>
      <c r="X21" s="299">
        <f t="shared" si="11"/>
        <v>0</v>
      </c>
      <c r="Y21" s="299">
        <f t="shared" si="12"/>
        <v>0</v>
      </c>
      <c r="Z21" s="299">
        <f t="shared" si="13"/>
        <v>0</v>
      </c>
      <c r="AA21" s="299">
        <f t="shared" si="14"/>
        <v>0</v>
      </c>
      <c r="AB21" s="299">
        <f t="shared" si="15"/>
        <v>0</v>
      </c>
      <c r="AC21" s="299">
        <f t="shared" si="16"/>
        <v>0</v>
      </c>
      <c r="AD21" s="299">
        <f t="shared" si="17"/>
        <v>0</v>
      </c>
      <c r="AE21" s="299">
        <f t="shared" si="18"/>
        <v>0</v>
      </c>
      <c r="AG21" s="274" t="e">
        <f>#REF!</f>
        <v>#REF!</v>
      </c>
      <c r="AH21" s="274" t="str">
        <f t="shared" si="19"/>
        <v>助産師常勤</v>
      </c>
      <c r="AI21" s="274">
        <f t="shared" si="2"/>
        <v>1</v>
      </c>
      <c r="AJ21" s="274" t="str">
        <f t="shared" si="3"/>
        <v>助産師</v>
      </c>
      <c r="AK21" s="274" t="str">
        <f t="shared" si="4"/>
        <v>常勤</v>
      </c>
    </row>
    <row r="22" spans="1:37" ht="13.5" customHeight="1">
      <c r="A22" s="423" t="str">
        <f>IF(COUNTA(外来!A20)&gt;=1,外来!A20,"")</f>
        <v/>
      </c>
      <c r="B22" s="493" t="str">
        <f>IF(COUNTA(外来!B20)&gt;=1,外来!B20,"")</f>
        <v/>
      </c>
      <c r="C22" s="422" t="str">
        <f>IF(COUNTA(外来!C20)&gt;=1,外来!C20,"")</f>
        <v/>
      </c>
      <c r="D22" s="422" t="str">
        <f>IF(COUNTA(外来!D20)&gt;=1,外来!D20,"")</f>
        <v/>
      </c>
      <c r="E22" s="422" t="str">
        <f>IF(COUNTA(外来!E20)&gt;=1,外来!E20,"")</f>
        <v/>
      </c>
      <c r="F22" s="497" t="str">
        <f>IF(COUNTA(外来!F20)&gt;=1,外来!F20,"")</f>
        <v/>
      </c>
      <c r="G22" s="425" t="str">
        <f>IF(COUNTA(外来!G20)&gt;=1,外来!G20,"")</f>
        <v/>
      </c>
      <c r="H22" s="497" t="str">
        <f>IF(COUNTA(外来!H20)&gt;=1,外来!H20,"")</f>
        <v/>
      </c>
      <c r="I22" s="500" t="str">
        <f>IF(COUNTA(外来!I20)&gt;=1,外来!I20,"")</f>
        <v/>
      </c>
      <c r="J22" s="423" t="str">
        <f>IF(COUNTA(外来!K20)&gt;=1,外来!K20,"")</f>
        <v/>
      </c>
      <c r="K22" s="430" t="str">
        <f>IF(J22&lt;基本!$D$9,"非常勤","常勤")</f>
        <v>常勤</v>
      </c>
      <c r="L22" s="503">
        <f>IF(K22="非常勤",J22/基本!$D$9,1)</f>
        <v>1</v>
      </c>
      <c r="M22" s="203" t="e">
        <f>IF(DAYS360(O22,メイン!$N$3)&lt;500,"新"," ")</f>
        <v>#VALUE!</v>
      </c>
      <c r="N22" s="293"/>
      <c r="O22" t="str">
        <f>IF(COUNTA(外来!J20)&gt;=1,外来!J20,"")</f>
        <v/>
      </c>
      <c r="Q22" s="299">
        <f t="shared" si="5"/>
        <v>0</v>
      </c>
      <c r="R22" s="299">
        <f t="shared" si="6"/>
        <v>0</v>
      </c>
      <c r="S22" s="299">
        <f t="shared" si="7"/>
        <v>0</v>
      </c>
      <c r="T22" s="299">
        <f t="shared" si="8"/>
        <v>0</v>
      </c>
      <c r="U22" s="299">
        <f t="shared" si="9"/>
        <v>0</v>
      </c>
      <c r="V22" s="299">
        <f t="shared" si="0"/>
        <v>0</v>
      </c>
      <c r="W22" s="299">
        <f t="shared" si="10"/>
        <v>0</v>
      </c>
      <c r="X22" s="299">
        <f t="shared" si="11"/>
        <v>0</v>
      </c>
      <c r="Y22" s="299">
        <f t="shared" si="12"/>
        <v>0</v>
      </c>
      <c r="Z22" s="299">
        <f t="shared" si="13"/>
        <v>0</v>
      </c>
      <c r="AA22" s="299">
        <f t="shared" si="14"/>
        <v>0</v>
      </c>
      <c r="AB22" s="299">
        <f t="shared" si="15"/>
        <v>0</v>
      </c>
      <c r="AC22" s="299">
        <f t="shared" si="16"/>
        <v>0</v>
      </c>
      <c r="AD22" s="299">
        <f t="shared" si="17"/>
        <v>0</v>
      </c>
      <c r="AE22" s="299">
        <f t="shared" si="18"/>
        <v>0</v>
      </c>
      <c r="AG22" s="274" t="e">
        <f>#REF!</f>
        <v>#REF!</v>
      </c>
      <c r="AH22" s="274" t="str">
        <f t="shared" si="19"/>
        <v>助産師常勤</v>
      </c>
      <c r="AI22" s="274">
        <f t="shared" si="2"/>
        <v>1</v>
      </c>
      <c r="AJ22" s="274" t="str">
        <f t="shared" si="3"/>
        <v>助産師</v>
      </c>
      <c r="AK22" s="274" t="str">
        <f t="shared" si="4"/>
        <v>常勤</v>
      </c>
    </row>
    <row r="23" spans="1:37" ht="13.5" customHeight="1">
      <c r="A23" s="423" t="str">
        <f>IF(COUNTA(外来!A21)&gt;=1,外来!A21,"")</f>
        <v/>
      </c>
      <c r="B23" s="493" t="str">
        <f>IF(COUNTA(外来!B21)&gt;=1,外来!B21,"")</f>
        <v/>
      </c>
      <c r="C23" s="422" t="str">
        <f>IF(COUNTA(外来!C21)&gt;=1,外来!C21,"")</f>
        <v/>
      </c>
      <c r="D23" s="422" t="str">
        <f>IF(COUNTA(外来!D21)&gt;=1,外来!D21,"")</f>
        <v/>
      </c>
      <c r="E23" s="422" t="str">
        <f>IF(COUNTA(外来!E21)&gt;=1,外来!E21,"")</f>
        <v/>
      </c>
      <c r="F23" s="497" t="str">
        <f>IF(COUNTA(外来!F21)&gt;=1,外来!F21,"")</f>
        <v/>
      </c>
      <c r="G23" s="425" t="str">
        <f>IF(COUNTA(外来!G21)&gt;=1,外来!G21,"")</f>
        <v/>
      </c>
      <c r="H23" s="497" t="str">
        <f>IF(COUNTA(外来!H21)&gt;=1,外来!H21,"")</f>
        <v/>
      </c>
      <c r="I23" s="500" t="str">
        <f>IF(COUNTA(外来!I21)&gt;=1,外来!I21,"")</f>
        <v/>
      </c>
      <c r="J23" s="423" t="str">
        <f>IF(COUNTA(外来!K21)&gt;=1,外来!K21,"")</f>
        <v/>
      </c>
      <c r="K23" s="430" t="str">
        <f>IF(J23&lt;基本!$D$9,"非常勤","常勤")</f>
        <v>常勤</v>
      </c>
      <c r="L23" s="503">
        <f>IF(K23="非常勤",J23/基本!$D$9,1)</f>
        <v>1</v>
      </c>
      <c r="M23" s="203" t="e">
        <f>IF(DAYS360(O23,メイン!$N$3)&lt;500,"新"," ")</f>
        <v>#VALUE!</v>
      </c>
      <c r="N23" s="293"/>
      <c r="O23" t="str">
        <f>IF(COUNTA(外来!J21)&gt;=1,外来!J21,"")</f>
        <v/>
      </c>
      <c r="Q23" s="299">
        <f t="shared" si="5"/>
        <v>0</v>
      </c>
      <c r="R23" s="299">
        <f t="shared" si="6"/>
        <v>0</v>
      </c>
      <c r="S23" s="299">
        <f t="shared" si="7"/>
        <v>0</v>
      </c>
      <c r="T23" s="299">
        <f t="shared" si="8"/>
        <v>0</v>
      </c>
      <c r="U23" s="299">
        <f t="shared" si="9"/>
        <v>0</v>
      </c>
      <c r="V23" s="299">
        <f t="shared" si="0"/>
        <v>0</v>
      </c>
      <c r="W23" s="299">
        <f t="shared" si="10"/>
        <v>0</v>
      </c>
      <c r="X23" s="299">
        <f t="shared" si="11"/>
        <v>0</v>
      </c>
      <c r="Y23" s="299">
        <f t="shared" si="12"/>
        <v>0</v>
      </c>
      <c r="Z23" s="299">
        <f t="shared" si="13"/>
        <v>0</v>
      </c>
      <c r="AA23" s="299">
        <f t="shared" si="14"/>
        <v>0</v>
      </c>
      <c r="AB23" s="299">
        <f t="shared" si="15"/>
        <v>0</v>
      </c>
      <c r="AC23" s="299">
        <f t="shared" si="16"/>
        <v>0</v>
      </c>
      <c r="AD23" s="299">
        <f t="shared" si="17"/>
        <v>0</v>
      </c>
      <c r="AE23" s="299">
        <f t="shared" si="18"/>
        <v>0</v>
      </c>
      <c r="AG23" s="274" t="e">
        <f>#REF!</f>
        <v>#REF!</v>
      </c>
      <c r="AH23" s="274" t="str">
        <f t="shared" si="19"/>
        <v>助産師常勤</v>
      </c>
      <c r="AI23" s="274">
        <f t="shared" si="2"/>
        <v>1</v>
      </c>
      <c r="AJ23" s="274" t="str">
        <f t="shared" si="3"/>
        <v>助産師</v>
      </c>
      <c r="AK23" s="274" t="str">
        <f t="shared" si="4"/>
        <v>常勤</v>
      </c>
    </row>
    <row r="24" spans="1:37" ht="13.5" customHeight="1">
      <c r="A24" s="423" t="str">
        <f>IF(COUNTA(外来!A22)&gt;=1,外来!A22,"")</f>
        <v/>
      </c>
      <c r="B24" s="493" t="str">
        <f>IF(COUNTA(外来!B22)&gt;=1,外来!B22,"")</f>
        <v/>
      </c>
      <c r="C24" s="422" t="str">
        <f>IF(COUNTA(外来!C22)&gt;=1,外来!C22,"")</f>
        <v/>
      </c>
      <c r="D24" s="422" t="str">
        <f>IF(COUNTA(外来!D22)&gt;=1,外来!D22,"")</f>
        <v/>
      </c>
      <c r="E24" s="422" t="str">
        <f>IF(COUNTA(外来!E22)&gt;=1,外来!E22,"")</f>
        <v/>
      </c>
      <c r="F24" s="497" t="str">
        <f>IF(COUNTA(外来!F22)&gt;=1,外来!F22,"")</f>
        <v/>
      </c>
      <c r="G24" s="425" t="str">
        <f>IF(COUNTA(外来!G22)&gt;=1,外来!G22,"")</f>
        <v/>
      </c>
      <c r="H24" s="497" t="str">
        <f>IF(COUNTA(外来!H22)&gt;=1,外来!H22,"")</f>
        <v/>
      </c>
      <c r="I24" s="500" t="str">
        <f>IF(COUNTA(外来!I22)&gt;=1,外来!I22,"")</f>
        <v/>
      </c>
      <c r="J24" s="423" t="str">
        <f>IF(COUNTA(外来!K22)&gt;=1,外来!K22,"")</f>
        <v/>
      </c>
      <c r="K24" s="430" t="str">
        <f>IF(J24&lt;基本!$D$9,"非常勤","常勤")</f>
        <v>常勤</v>
      </c>
      <c r="L24" s="503">
        <f>IF(K24="非常勤",J24/基本!$D$9,1)</f>
        <v>1</v>
      </c>
      <c r="M24" s="203" t="e">
        <f>IF(DAYS360(O24,メイン!$N$3)&lt;500,"新"," ")</f>
        <v>#VALUE!</v>
      </c>
      <c r="N24" s="293"/>
      <c r="O24" t="str">
        <f>IF(COUNTA(外来!J22)&gt;=1,外来!J22,"")</f>
        <v/>
      </c>
      <c r="Q24" s="299">
        <f t="shared" si="5"/>
        <v>0</v>
      </c>
      <c r="R24" s="299">
        <f t="shared" si="6"/>
        <v>0</v>
      </c>
      <c r="S24" s="299">
        <f t="shared" si="7"/>
        <v>0</v>
      </c>
      <c r="T24" s="299">
        <f t="shared" si="8"/>
        <v>0</v>
      </c>
      <c r="U24" s="299">
        <f t="shared" si="9"/>
        <v>0</v>
      </c>
      <c r="V24" s="299">
        <f t="shared" si="0"/>
        <v>0</v>
      </c>
      <c r="W24" s="299">
        <f t="shared" si="10"/>
        <v>0</v>
      </c>
      <c r="X24" s="299">
        <f t="shared" si="11"/>
        <v>0</v>
      </c>
      <c r="Y24" s="299">
        <f t="shared" si="12"/>
        <v>0</v>
      </c>
      <c r="Z24" s="299">
        <f t="shared" si="13"/>
        <v>0</v>
      </c>
      <c r="AA24" s="299">
        <f t="shared" si="14"/>
        <v>0</v>
      </c>
      <c r="AB24" s="299">
        <f t="shared" si="15"/>
        <v>0</v>
      </c>
      <c r="AC24" s="299">
        <f t="shared" si="16"/>
        <v>0</v>
      </c>
      <c r="AD24" s="299">
        <f t="shared" si="17"/>
        <v>0</v>
      </c>
      <c r="AE24" s="299">
        <f t="shared" si="18"/>
        <v>0</v>
      </c>
      <c r="AG24" s="274" t="e">
        <f>#REF!</f>
        <v>#REF!</v>
      </c>
      <c r="AH24" s="274" t="str">
        <f t="shared" si="19"/>
        <v>助産師常勤</v>
      </c>
      <c r="AI24" s="274">
        <f t="shared" si="2"/>
        <v>1</v>
      </c>
      <c r="AJ24" s="274" t="str">
        <f t="shared" si="3"/>
        <v>助産師</v>
      </c>
      <c r="AK24" s="274" t="str">
        <f t="shared" si="4"/>
        <v>常勤</v>
      </c>
    </row>
    <row r="25" spans="1:37" ht="13.5" customHeight="1">
      <c r="A25" s="423" t="str">
        <f>IF(COUNTA(外来!A23)&gt;=1,外来!A23,"")</f>
        <v/>
      </c>
      <c r="B25" s="493" t="str">
        <f>IF(COUNTA(外来!B23)&gt;=1,外来!B23,"")</f>
        <v/>
      </c>
      <c r="C25" s="422" t="str">
        <f>IF(COUNTA(外来!C23)&gt;=1,外来!C23,"")</f>
        <v/>
      </c>
      <c r="D25" s="422" t="str">
        <f>IF(COUNTA(外来!D23)&gt;=1,外来!D23,"")</f>
        <v/>
      </c>
      <c r="E25" s="422" t="str">
        <f>IF(COUNTA(外来!E23)&gt;=1,外来!E23,"")</f>
        <v/>
      </c>
      <c r="F25" s="497" t="str">
        <f>IF(COUNTA(外来!F23)&gt;=1,外来!F23,"")</f>
        <v/>
      </c>
      <c r="G25" s="425" t="str">
        <f>IF(COUNTA(外来!G23)&gt;=1,外来!G23,"")</f>
        <v/>
      </c>
      <c r="H25" s="497" t="str">
        <f>IF(COUNTA(外来!H23)&gt;=1,外来!H23,"")</f>
        <v/>
      </c>
      <c r="I25" s="500" t="str">
        <f>IF(COUNTA(外来!I23)&gt;=1,外来!I23,"")</f>
        <v/>
      </c>
      <c r="J25" s="423" t="str">
        <f>IF(COUNTA(外来!K23)&gt;=1,外来!K23,"")</f>
        <v/>
      </c>
      <c r="K25" s="430" t="str">
        <f>IF(J25&lt;基本!$D$9,"非常勤","常勤")</f>
        <v>常勤</v>
      </c>
      <c r="L25" s="503">
        <f>IF(K25="非常勤",J25/基本!$D$9,1)</f>
        <v>1</v>
      </c>
      <c r="M25" s="203" t="e">
        <f>IF(DAYS360(O25,メイン!$N$3)&lt;500,"新"," ")</f>
        <v>#VALUE!</v>
      </c>
      <c r="N25" s="293"/>
      <c r="O25" t="str">
        <f>IF(COUNTA(外来!J23)&gt;=1,外来!J23,"")</f>
        <v/>
      </c>
      <c r="Q25" s="299">
        <f t="shared" si="5"/>
        <v>0</v>
      </c>
      <c r="R25" s="299">
        <f t="shared" si="6"/>
        <v>0</v>
      </c>
      <c r="S25" s="299">
        <f t="shared" si="7"/>
        <v>0</v>
      </c>
      <c r="T25" s="299">
        <f t="shared" si="8"/>
        <v>0</v>
      </c>
      <c r="U25" s="299">
        <f t="shared" si="9"/>
        <v>0</v>
      </c>
      <c r="V25" s="299">
        <f t="shared" si="0"/>
        <v>0</v>
      </c>
      <c r="W25" s="299">
        <f t="shared" si="10"/>
        <v>0</v>
      </c>
      <c r="X25" s="299">
        <f t="shared" si="11"/>
        <v>0</v>
      </c>
      <c r="Y25" s="299">
        <f t="shared" si="12"/>
        <v>0</v>
      </c>
      <c r="Z25" s="299">
        <f t="shared" si="13"/>
        <v>0</v>
      </c>
      <c r="AA25" s="299">
        <f t="shared" si="14"/>
        <v>0</v>
      </c>
      <c r="AB25" s="299">
        <f t="shared" si="15"/>
        <v>0</v>
      </c>
      <c r="AC25" s="299">
        <f t="shared" si="16"/>
        <v>0</v>
      </c>
      <c r="AD25" s="299">
        <f t="shared" si="17"/>
        <v>0</v>
      </c>
      <c r="AE25" s="299">
        <f t="shared" si="18"/>
        <v>0</v>
      </c>
      <c r="AG25" s="274" t="e">
        <f>#REF!</f>
        <v>#REF!</v>
      </c>
      <c r="AH25" s="274" t="str">
        <f t="shared" si="19"/>
        <v>助産師常勤</v>
      </c>
      <c r="AI25" s="274">
        <f t="shared" si="2"/>
        <v>1</v>
      </c>
      <c r="AJ25" s="274" t="str">
        <f t="shared" si="3"/>
        <v>助産師</v>
      </c>
      <c r="AK25" s="274" t="str">
        <f t="shared" si="4"/>
        <v>常勤</v>
      </c>
    </row>
    <row r="26" spans="1:37" ht="13.5" customHeight="1">
      <c r="A26" s="423" t="str">
        <f>IF(COUNTA(外来!A24)&gt;=1,外来!A24,"")</f>
        <v/>
      </c>
      <c r="B26" s="493" t="str">
        <f>IF(COUNTA(外来!B24)&gt;=1,外来!B24,"")</f>
        <v/>
      </c>
      <c r="C26" s="422" t="str">
        <f>IF(COUNTA(外来!C24)&gt;=1,外来!C24,"")</f>
        <v/>
      </c>
      <c r="D26" s="422" t="str">
        <f>IF(COUNTA(外来!D24)&gt;=1,外来!D24,"")</f>
        <v/>
      </c>
      <c r="E26" s="422" t="str">
        <f>IF(COUNTA(外来!E24)&gt;=1,外来!E24,"")</f>
        <v/>
      </c>
      <c r="F26" s="497" t="str">
        <f>IF(COUNTA(外来!F24)&gt;=1,外来!F24,"")</f>
        <v/>
      </c>
      <c r="G26" s="425" t="str">
        <f>IF(COUNTA(外来!G24)&gt;=1,外来!G24,"")</f>
        <v/>
      </c>
      <c r="H26" s="497" t="str">
        <f>IF(COUNTA(外来!H24)&gt;=1,外来!H24,"")</f>
        <v/>
      </c>
      <c r="I26" s="500" t="str">
        <f>IF(COUNTA(外来!I24)&gt;=1,外来!I24,"")</f>
        <v/>
      </c>
      <c r="J26" s="423" t="str">
        <f>IF(COUNTA(外来!K24)&gt;=1,外来!K24,"")</f>
        <v/>
      </c>
      <c r="K26" s="430" t="str">
        <f>IF(J26&lt;基本!$D$9,"非常勤","常勤")</f>
        <v>常勤</v>
      </c>
      <c r="L26" s="503">
        <f>IF(K26="非常勤",J26/基本!$D$9,1)</f>
        <v>1</v>
      </c>
      <c r="M26" s="203" t="e">
        <f>IF(DAYS360(O26,メイン!$N$3)&lt;500,"新"," ")</f>
        <v>#VALUE!</v>
      </c>
      <c r="N26" s="293"/>
      <c r="O26" t="str">
        <f>IF(COUNTA(外来!J24)&gt;=1,外来!J24,"")</f>
        <v/>
      </c>
      <c r="Q26" s="299">
        <f t="shared" si="5"/>
        <v>0</v>
      </c>
      <c r="R26" s="299">
        <f t="shared" si="6"/>
        <v>0</v>
      </c>
      <c r="S26" s="299">
        <f t="shared" si="7"/>
        <v>0</v>
      </c>
      <c r="T26" s="299">
        <f t="shared" si="8"/>
        <v>0</v>
      </c>
      <c r="U26" s="299">
        <f t="shared" si="9"/>
        <v>0</v>
      </c>
      <c r="V26" s="299">
        <f t="shared" si="0"/>
        <v>0</v>
      </c>
      <c r="W26" s="299">
        <f t="shared" si="10"/>
        <v>0</v>
      </c>
      <c r="X26" s="299">
        <f t="shared" si="11"/>
        <v>0</v>
      </c>
      <c r="Y26" s="299">
        <f t="shared" si="12"/>
        <v>0</v>
      </c>
      <c r="Z26" s="299">
        <f t="shared" si="13"/>
        <v>0</v>
      </c>
      <c r="AA26" s="299">
        <f t="shared" si="14"/>
        <v>0</v>
      </c>
      <c r="AB26" s="299">
        <f t="shared" si="15"/>
        <v>0</v>
      </c>
      <c r="AC26" s="299">
        <f t="shared" si="16"/>
        <v>0</v>
      </c>
      <c r="AD26" s="299">
        <f t="shared" si="17"/>
        <v>0</v>
      </c>
      <c r="AE26" s="299">
        <f t="shared" si="18"/>
        <v>0</v>
      </c>
      <c r="AG26" s="274" t="e">
        <f>#REF!</f>
        <v>#REF!</v>
      </c>
      <c r="AH26" s="274" t="str">
        <f t="shared" si="19"/>
        <v>助産師常勤</v>
      </c>
      <c r="AI26" s="274">
        <f t="shared" si="2"/>
        <v>1</v>
      </c>
      <c r="AJ26" s="274" t="str">
        <f t="shared" si="3"/>
        <v>助産師</v>
      </c>
      <c r="AK26" s="274" t="str">
        <f t="shared" si="4"/>
        <v>常勤</v>
      </c>
    </row>
    <row r="27" spans="1:37" ht="13.5" customHeight="1">
      <c r="A27" s="423" t="str">
        <f>IF(COUNTA(外来!A25)&gt;=1,外来!A25,"")</f>
        <v/>
      </c>
      <c r="B27" s="493" t="str">
        <f>IF(COUNTA(外来!B25)&gt;=1,外来!B25,"")</f>
        <v/>
      </c>
      <c r="C27" s="422" t="str">
        <f>IF(COUNTA(外来!C25)&gt;=1,外来!C25,"")</f>
        <v/>
      </c>
      <c r="D27" s="422" t="str">
        <f>IF(COUNTA(外来!D25)&gt;=1,外来!D25,"")</f>
        <v/>
      </c>
      <c r="E27" s="422" t="str">
        <f>IF(COUNTA(外来!E25)&gt;=1,外来!E25,"")</f>
        <v/>
      </c>
      <c r="F27" s="497" t="str">
        <f>IF(COUNTA(外来!F25)&gt;=1,外来!F25,"")</f>
        <v/>
      </c>
      <c r="G27" s="425" t="str">
        <f>IF(COUNTA(外来!G25)&gt;=1,外来!G25,"")</f>
        <v/>
      </c>
      <c r="H27" s="497" t="str">
        <f>IF(COUNTA(外来!H25)&gt;=1,外来!H25,"")</f>
        <v/>
      </c>
      <c r="I27" s="500" t="str">
        <f>IF(COUNTA(外来!I25)&gt;=1,外来!I25,"")</f>
        <v/>
      </c>
      <c r="J27" s="423" t="str">
        <f>IF(COUNTA(外来!K25)&gt;=1,外来!K25,"")</f>
        <v/>
      </c>
      <c r="K27" s="430" t="str">
        <f>IF(J27&lt;基本!$D$9,"非常勤","常勤")</f>
        <v>常勤</v>
      </c>
      <c r="L27" s="503">
        <f>IF(K27="非常勤",J27/基本!$D$9,1)</f>
        <v>1</v>
      </c>
      <c r="M27" s="203" t="e">
        <f>IF(DAYS360(O27,メイン!$N$3)&lt;500,"新"," ")</f>
        <v>#VALUE!</v>
      </c>
      <c r="N27" s="293"/>
      <c r="O27" t="str">
        <f>IF(COUNTA(外来!J25)&gt;=1,外来!J25,"")</f>
        <v/>
      </c>
      <c r="Q27" s="299">
        <f t="shared" si="5"/>
        <v>0</v>
      </c>
      <c r="R27" s="299">
        <f t="shared" si="6"/>
        <v>0</v>
      </c>
      <c r="S27" s="299">
        <f t="shared" si="7"/>
        <v>0</v>
      </c>
      <c r="T27" s="299">
        <f t="shared" si="8"/>
        <v>0</v>
      </c>
      <c r="U27" s="299">
        <f t="shared" si="9"/>
        <v>0</v>
      </c>
      <c r="V27" s="299">
        <f t="shared" si="0"/>
        <v>0</v>
      </c>
      <c r="W27" s="299">
        <f t="shared" si="10"/>
        <v>0</v>
      </c>
      <c r="X27" s="299">
        <f t="shared" si="11"/>
        <v>0</v>
      </c>
      <c r="Y27" s="299">
        <f t="shared" si="12"/>
        <v>0</v>
      </c>
      <c r="Z27" s="299">
        <f t="shared" si="13"/>
        <v>0</v>
      </c>
      <c r="AA27" s="299">
        <f t="shared" si="14"/>
        <v>0</v>
      </c>
      <c r="AB27" s="299">
        <f t="shared" si="15"/>
        <v>0</v>
      </c>
      <c r="AC27" s="299">
        <f t="shared" si="16"/>
        <v>0</v>
      </c>
      <c r="AD27" s="299">
        <f t="shared" si="17"/>
        <v>0</v>
      </c>
      <c r="AE27" s="299">
        <f t="shared" si="18"/>
        <v>0</v>
      </c>
      <c r="AG27" s="274" t="e">
        <f>#REF!</f>
        <v>#REF!</v>
      </c>
      <c r="AH27" s="274" t="str">
        <f t="shared" si="19"/>
        <v>助産師常勤</v>
      </c>
      <c r="AI27" s="274">
        <f t="shared" si="2"/>
        <v>1</v>
      </c>
      <c r="AJ27" s="274" t="str">
        <f t="shared" si="3"/>
        <v>助産師</v>
      </c>
      <c r="AK27" s="274" t="str">
        <f t="shared" si="4"/>
        <v>常勤</v>
      </c>
    </row>
    <row r="28" spans="1:37" ht="13.5" customHeight="1">
      <c r="A28" s="423" t="str">
        <f>IF(COUNTA(外来!A26)&gt;=1,外来!A26,"")</f>
        <v/>
      </c>
      <c r="B28" s="493" t="str">
        <f>IF(COUNTA(外来!B26)&gt;=1,外来!B26,"")</f>
        <v/>
      </c>
      <c r="C28" s="422" t="str">
        <f>IF(COUNTA(外来!C26)&gt;=1,外来!C26,"")</f>
        <v/>
      </c>
      <c r="D28" s="422" t="str">
        <f>IF(COUNTA(外来!D26)&gt;=1,外来!D26,"")</f>
        <v/>
      </c>
      <c r="E28" s="422" t="str">
        <f>IF(COUNTA(外来!E26)&gt;=1,外来!E26,"")</f>
        <v/>
      </c>
      <c r="F28" s="497" t="str">
        <f>IF(COUNTA(外来!F26)&gt;=1,外来!F26,"")</f>
        <v/>
      </c>
      <c r="G28" s="425" t="str">
        <f>IF(COUNTA(外来!G26)&gt;=1,外来!G26,"")</f>
        <v/>
      </c>
      <c r="H28" s="497" t="str">
        <f>IF(COUNTA(外来!H26)&gt;=1,外来!H26,"")</f>
        <v/>
      </c>
      <c r="I28" s="500" t="str">
        <f>IF(COUNTA(外来!I26)&gt;=1,外来!I26,"")</f>
        <v/>
      </c>
      <c r="J28" s="423" t="str">
        <f>IF(COUNTA(外来!K26)&gt;=1,外来!K26,"")</f>
        <v/>
      </c>
      <c r="K28" s="430" t="str">
        <f>IF(J28&lt;基本!$D$9,"非常勤","常勤")</f>
        <v>常勤</v>
      </c>
      <c r="L28" s="503">
        <f>IF(K28="非常勤",J28/基本!$D$9,1)</f>
        <v>1</v>
      </c>
      <c r="M28" s="203" t="e">
        <f>IF(DAYS360(O28,メイン!$N$3)&lt;500,"新"," ")</f>
        <v>#VALUE!</v>
      </c>
      <c r="N28" s="293"/>
      <c r="O28" t="str">
        <f>IF(COUNTA(外来!J26)&gt;=1,外来!J26,"")</f>
        <v/>
      </c>
      <c r="Q28" s="299">
        <f t="shared" si="5"/>
        <v>0</v>
      </c>
      <c r="R28" s="299">
        <f t="shared" si="6"/>
        <v>0</v>
      </c>
      <c r="S28" s="299">
        <f t="shared" si="7"/>
        <v>0</v>
      </c>
      <c r="T28" s="299">
        <f t="shared" si="8"/>
        <v>0</v>
      </c>
      <c r="U28" s="299">
        <f t="shared" si="9"/>
        <v>0</v>
      </c>
      <c r="V28" s="299">
        <f t="shared" si="0"/>
        <v>0</v>
      </c>
      <c r="W28" s="299">
        <f t="shared" si="10"/>
        <v>0</v>
      </c>
      <c r="X28" s="299">
        <f t="shared" si="11"/>
        <v>0</v>
      </c>
      <c r="Y28" s="299">
        <f t="shared" si="12"/>
        <v>0</v>
      </c>
      <c r="Z28" s="299">
        <f t="shared" si="13"/>
        <v>0</v>
      </c>
      <c r="AA28" s="299">
        <f t="shared" si="14"/>
        <v>0</v>
      </c>
      <c r="AB28" s="299">
        <f t="shared" si="15"/>
        <v>0</v>
      </c>
      <c r="AC28" s="299">
        <f t="shared" si="16"/>
        <v>0</v>
      </c>
      <c r="AD28" s="299">
        <f t="shared" si="17"/>
        <v>0</v>
      </c>
      <c r="AE28" s="299">
        <f t="shared" si="18"/>
        <v>0</v>
      </c>
      <c r="AG28" s="274" t="e">
        <f>#REF!</f>
        <v>#REF!</v>
      </c>
      <c r="AH28" s="274" t="str">
        <f t="shared" si="19"/>
        <v>助産師常勤</v>
      </c>
      <c r="AI28" s="274">
        <f t="shared" si="2"/>
        <v>1</v>
      </c>
      <c r="AJ28" s="274" t="str">
        <f t="shared" si="3"/>
        <v>助産師</v>
      </c>
      <c r="AK28" s="274" t="str">
        <f t="shared" si="4"/>
        <v>常勤</v>
      </c>
    </row>
    <row r="29" spans="1:37" ht="13.5" customHeight="1">
      <c r="A29" s="423" t="str">
        <f>IF(COUNTA(外来!A27)&gt;=1,外来!A27,"")</f>
        <v/>
      </c>
      <c r="B29" s="493" t="str">
        <f>IF(COUNTA(外来!B27)&gt;=1,外来!B27,"")</f>
        <v/>
      </c>
      <c r="C29" s="422" t="str">
        <f>IF(COUNTA(外来!C27)&gt;=1,外来!C27,"")</f>
        <v/>
      </c>
      <c r="D29" s="422" t="str">
        <f>IF(COUNTA(外来!D27)&gt;=1,外来!D27,"")</f>
        <v/>
      </c>
      <c r="E29" s="422" t="str">
        <f>IF(COUNTA(外来!E27)&gt;=1,外来!E27,"")</f>
        <v/>
      </c>
      <c r="F29" s="497" t="str">
        <f>IF(COUNTA(外来!F27)&gt;=1,外来!F27,"")</f>
        <v/>
      </c>
      <c r="G29" s="425" t="str">
        <f>IF(COUNTA(外来!G27)&gt;=1,外来!G27,"")</f>
        <v/>
      </c>
      <c r="H29" s="497" t="str">
        <f>IF(COUNTA(外来!H27)&gt;=1,外来!H27,"")</f>
        <v/>
      </c>
      <c r="I29" s="500" t="str">
        <f>IF(COUNTA(外来!I27)&gt;=1,外来!I27,"")</f>
        <v/>
      </c>
      <c r="J29" s="423" t="str">
        <f>IF(COUNTA(外来!K27)&gt;=1,外来!K27,"")</f>
        <v/>
      </c>
      <c r="K29" s="430" t="str">
        <f>IF(J29&lt;基本!$D$9,"非常勤","常勤")</f>
        <v>常勤</v>
      </c>
      <c r="L29" s="503">
        <f>IF(K29="非常勤",J29/基本!$D$9,1)</f>
        <v>1</v>
      </c>
      <c r="M29" s="203" t="e">
        <f>IF(DAYS360(O29,メイン!$N$3)&lt;500,"新"," ")</f>
        <v>#VALUE!</v>
      </c>
      <c r="N29" s="293"/>
      <c r="O29" t="str">
        <f>IF(COUNTA(外来!J27)&gt;=1,外来!J27,"")</f>
        <v/>
      </c>
      <c r="Q29" s="299">
        <f t="shared" si="5"/>
        <v>0</v>
      </c>
      <c r="R29" s="299">
        <f t="shared" si="6"/>
        <v>0</v>
      </c>
      <c r="S29" s="299">
        <f t="shared" si="7"/>
        <v>0</v>
      </c>
      <c r="T29" s="299">
        <f t="shared" si="8"/>
        <v>0</v>
      </c>
      <c r="U29" s="299">
        <f t="shared" si="9"/>
        <v>0</v>
      </c>
      <c r="V29" s="299">
        <f t="shared" si="0"/>
        <v>0</v>
      </c>
      <c r="W29" s="299">
        <f t="shared" si="10"/>
        <v>0</v>
      </c>
      <c r="X29" s="299">
        <f t="shared" si="11"/>
        <v>0</v>
      </c>
      <c r="Y29" s="299">
        <f t="shared" si="12"/>
        <v>0</v>
      </c>
      <c r="Z29" s="299">
        <f t="shared" si="13"/>
        <v>0</v>
      </c>
      <c r="AA29" s="299">
        <f t="shared" si="14"/>
        <v>0</v>
      </c>
      <c r="AB29" s="299">
        <f t="shared" si="15"/>
        <v>0</v>
      </c>
      <c r="AC29" s="299">
        <f t="shared" si="16"/>
        <v>0</v>
      </c>
      <c r="AD29" s="299">
        <f t="shared" si="17"/>
        <v>0</v>
      </c>
      <c r="AE29" s="299">
        <f t="shared" si="18"/>
        <v>0</v>
      </c>
      <c r="AG29" s="274" t="e">
        <f>#REF!</f>
        <v>#REF!</v>
      </c>
      <c r="AH29" s="274" t="str">
        <f t="shared" si="19"/>
        <v>助産師常勤</v>
      </c>
      <c r="AI29" s="274">
        <f t="shared" si="2"/>
        <v>1</v>
      </c>
      <c r="AJ29" s="274" t="str">
        <f t="shared" si="3"/>
        <v>助産師</v>
      </c>
      <c r="AK29" s="274" t="str">
        <f t="shared" si="4"/>
        <v>常勤</v>
      </c>
    </row>
    <row r="30" spans="1:37" ht="13.5" customHeight="1">
      <c r="A30" s="423" t="str">
        <f>IF(COUNTA(外来!A28)&gt;=1,外来!A28,"")</f>
        <v/>
      </c>
      <c r="B30" s="493" t="str">
        <f>IF(COUNTA(外来!B28)&gt;=1,外来!B28,"")</f>
        <v/>
      </c>
      <c r="C30" s="422" t="str">
        <f>IF(COUNTA(外来!C28)&gt;=1,外来!C28,"")</f>
        <v/>
      </c>
      <c r="D30" s="422" t="str">
        <f>IF(COUNTA(外来!D28)&gt;=1,外来!D28,"")</f>
        <v/>
      </c>
      <c r="E30" s="422" t="str">
        <f>IF(COUNTA(外来!E28)&gt;=1,外来!E28,"")</f>
        <v/>
      </c>
      <c r="F30" s="497" t="str">
        <f>IF(COUNTA(外来!F28)&gt;=1,外来!F28,"")</f>
        <v/>
      </c>
      <c r="G30" s="425" t="str">
        <f>IF(COUNTA(外来!G28)&gt;=1,外来!G28,"")</f>
        <v/>
      </c>
      <c r="H30" s="497" t="str">
        <f>IF(COUNTA(外来!H28)&gt;=1,外来!H28,"")</f>
        <v/>
      </c>
      <c r="I30" s="500" t="str">
        <f>IF(COUNTA(外来!I28)&gt;=1,外来!I28,"")</f>
        <v/>
      </c>
      <c r="J30" s="423" t="str">
        <f>IF(COUNTA(外来!K28)&gt;=1,外来!K28,"")</f>
        <v/>
      </c>
      <c r="K30" s="430" t="str">
        <f>IF(J30&lt;基本!$D$9,"非常勤","常勤")</f>
        <v>常勤</v>
      </c>
      <c r="L30" s="503">
        <f>IF(K30="非常勤",J30/基本!$D$9,1)</f>
        <v>1</v>
      </c>
      <c r="M30" s="203" t="e">
        <f>IF(DAYS360(O30,メイン!$N$3)&lt;500,"新"," ")</f>
        <v>#VALUE!</v>
      </c>
      <c r="N30" s="293"/>
      <c r="O30" t="str">
        <f>IF(COUNTA(外来!J28)&gt;=1,外来!J28,"")</f>
        <v/>
      </c>
      <c r="Q30" s="299">
        <f t="shared" si="5"/>
        <v>0</v>
      </c>
      <c r="R30" s="299">
        <f t="shared" si="6"/>
        <v>0</v>
      </c>
      <c r="S30" s="299">
        <f t="shared" si="7"/>
        <v>0</v>
      </c>
      <c r="T30" s="299">
        <f t="shared" si="8"/>
        <v>0</v>
      </c>
      <c r="U30" s="299">
        <f t="shared" si="9"/>
        <v>0</v>
      </c>
      <c r="V30" s="299">
        <f t="shared" si="0"/>
        <v>0</v>
      </c>
      <c r="W30" s="299">
        <f t="shared" si="10"/>
        <v>0</v>
      </c>
      <c r="X30" s="299">
        <f t="shared" si="11"/>
        <v>0</v>
      </c>
      <c r="Y30" s="299">
        <f t="shared" si="12"/>
        <v>0</v>
      </c>
      <c r="Z30" s="299">
        <f t="shared" si="13"/>
        <v>0</v>
      </c>
      <c r="AA30" s="299">
        <f t="shared" si="14"/>
        <v>0</v>
      </c>
      <c r="AB30" s="299">
        <f t="shared" si="15"/>
        <v>0</v>
      </c>
      <c r="AC30" s="299">
        <f t="shared" si="16"/>
        <v>0</v>
      </c>
      <c r="AD30" s="299">
        <f t="shared" si="17"/>
        <v>0</v>
      </c>
      <c r="AE30" s="299">
        <f t="shared" si="18"/>
        <v>0</v>
      </c>
      <c r="AG30" s="274" t="e">
        <f>#REF!</f>
        <v>#REF!</v>
      </c>
      <c r="AH30" s="274" t="str">
        <f t="shared" si="19"/>
        <v>助産師常勤</v>
      </c>
      <c r="AI30" s="274">
        <f t="shared" si="2"/>
        <v>1</v>
      </c>
      <c r="AJ30" s="274" t="str">
        <f t="shared" si="3"/>
        <v>助産師</v>
      </c>
      <c r="AK30" s="274" t="str">
        <f t="shared" si="4"/>
        <v>常勤</v>
      </c>
    </row>
    <row r="31" spans="1:37" ht="13.5" customHeight="1">
      <c r="A31" s="423" t="str">
        <f>IF(COUNTA(外来!A29)&gt;=1,外来!A29,"")</f>
        <v/>
      </c>
      <c r="B31" s="493" t="str">
        <f>IF(COUNTA(外来!B29)&gt;=1,外来!B29,"")</f>
        <v/>
      </c>
      <c r="C31" s="422" t="str">
        <f>IF(COUNTA(外来!C29)&gt;=1,外来!C29,"")</f>
        <v/>
      </c>
      <c r="D31" s="422" t="str">
        <f>IF(COUNTA(外来!D29)&gt;=1,外来!D29,"")</f>
        <v/>
      </c>
      <c r="E31" s="422" t="str">
        <f>IF(COUNTA(外来!E29)&gt;=1,外来!E29,"")</f>
        <v/>
      </c>
      <c r="F31" s="497" t="str">
        <f>IF(COUNTA(外来!F29)&gt;=1,外来!F29,"")</f>
        <v/>
      </c>
      <c r="G31" s="425" t="str">
        <f>IF(COUNTA(外来!G29)&gt;=1,外来!G29,"")</f>
        <v/>
      </c>
      <c r="H31" s="497" t="str">
        <f>IF(COUNTA(外来!H29)&gt;=1,外来!H29,"")</f>
        <v/>
      </c>
      <c r="I31" s="500" t="str">
        <f>IF(COUNTA(外来!I29)&gt;=1,外来!I29,"")</f>
        <v/>
      </c>
      <c r="J31" s="423" t="str">
        <f>IF(COUNTA(外来!K29)&gt;=1,外来!K29,"")</f>
        <v/>
      </c>
      <c r="K31" s="430" t="str">
        <f>IF(J31&lt;基本!$D$9,"非常勤","常勤")</f>
        <v>常勤</v>
      </c>
      <c r="L31" s="503">
        <f>IF(K31="非常勤",J31/基本!$D$9,1)</f>
        <v>1</v>
      </c>
      <c r="M31" s="203" t="e">
        <f>IF(DAYS360(O31,メイン!$N$3)&lt;500,"新"," ")</f>
        <v>#VALUE!</v>
      </c>
      <c r="N31" s="293"/>
      <c r="O31" t="str">
        <f>IF(COUNTA(外来!J29)&gt;=1,外来!J29,"")</f>
        <v/>
      </c>
      <c r="Q31" s="299">
        <f t="shared" si="5"/>
        <v>0</v>
      </c>
      <c r="R31" s="299">
        <f t="shared" si="6"/>
        <v>0</v>
      </c>
      <c r="S31" s="299">
        <f t="shared" si="7"/>
        <v>0</v>
      </c>
      <c r="T31" s="299">
        <f t="shared" si="8"/>
        <v>0</v>
      </c>
      <c r="U31" s="299">
        <f t="shared" si="9"/>
        <v>0</v>
      </c>
      <c r="V31" s="299">
        <f t="shared" si="0"/>
        <v>0</v>
      </c>
      <c r="W31" s="299">
        <f t="shared" si="10"/>
        <v>0</v>
      </c>
      <c r="X31" s="299">
        <f t="shared" si="11"/>
        <v>0</v>
      </c>
      <c r="Y31" s="299">
        <f t="shared" si="12"/>
        <v>0</v>
      </c>
      <c r="Z31" s="299">
        <f t="shared" si="13"/>
        <v>0</v>
      </c>
      <c r="AA31" s="299">
        <f t="shared" si="14"/>
        <v>0</v>
      </c>
      <c r="AB31" s="299">
        <f t="shared" si="15"/>
        <v>0</v>
      </c>
      <c r="AC31" s="299">
        <f t="shared" si="16"/>
        <v>0</v>
      </c>
      <c r="AD31" s="299">
        <f t="shared" si="17"/>
        <v>0</v>
      </c>
      <c r="AE31" s="299">
        <f t="shared" si="18"/>
        <v>0</v>
      </c>
      <c r="AG31" s="274" t="e">
        <f>#REF!</f>
        <v>#REF!</v>
      </c>
      <c r="AH31" s="274" t="str">
        <f t="shared" si="19"/>
        <v>助産師常勤</v>
      </c>
      <c r="AI31" s="274">
        <f t="shared" si="2"/>
        <v>1</v>
      </c>
      <c r="AJ31" s="274" t="str">
        <f t="shared" si="3"/>
        <v>助産師</v>
      </c>
      <c r="AK31" s="274" t="str">
        <f t="shared" si="4"/>
        <v>常勤</v>
      </c>
    </row>
    <row r="32" spans="1:37" ht="13.5" customHeight="1">
      <c r="A32" s="423" t="str">
        <f>IF(COUNTA(外来!A30)&gt;=1,外来!A30,"")</f>
        <v/>
      </c>
      <c r="B32" s="493" t="str">
        <f>IF(COUNTA(外来!B30)&gt;=1,外来!B30,"")</f>
        <v/>
      </c>
      <c r="C32" s="422" t="str">
        <f>IF(COUNTA(外来!C30)&gt;=1,外来!C30,"")</f>
        <v/>
      </c>
      <c r="D32" s="422" t="str">
        <f>IF(COUNTA(外来!D30)&gt;=1,外来!D30,"")</f>
        <v/>
      </c>
      <c r="E32" s="422" t="str">
        <f>IF(COUNTA(外来!E30)&gt;=1,外来!E30,"")</f>
        <v/>
      </c>
      <c r="F32" s="497" t="str">
        <f>IF(COUNTA(外来!F30)&gt;=1,外来!F30,"")</f>
        <v/>
      </c>
      <c r="G32" s="425" t="str">
        <f>IF(COUNTA(外来!G30)&gt;=1,外来!G30,"")</f>
        <v/>
      </c>
      <c r="H32" s="497" t="str">
        <f>IF(COUNTA(外来!H30)&gt;=1,外来!H30,"")</f>
        <v/>
      </c>
      <c r="I32" s="500" t="str">
        <f>IF(COUNTA(外来!I30)&gt;=1,外来!I30,"")</f>
        <v/>
      </c>
      <c r="J32" s="423" t="str">
        <f>IF(COUNTA(外来!K30)&gt;=1,外来!K30,"")</f>
        <v/>
      </c>
      <c r="K32" s="430" t="str">
        <f>IF(J32&lt;基本!$D$9,"非常勤","常勤")</f>
        <v>常勤</v>
      </c>
      <c r="L32" s="503">
        <f>IF(K32="非常勤",J32/基本!$D$9,1)</f>
        <v>1</v>
      </c>
      <c r="M32" s="203" t="e">
        <f>IF(DAYS360(O32,メイン!$N$3)&lt;500,"新"," ")</f>
        <v>#VALUE!</v>
      </c>
      <c r="N32" s="293"/>
      <c r="O32" t="str">
        <f>IF(COUNTA(外来!J30)&gt;=1,外来!J30,"")</f>
        <v/>
      </c>
      <c r="Q32" s="299">
        <f t="shared" si="5"/>
        <v>0</v>
      </c>
      <c r="R32" s="299">
        <f t="shared" si="6"/>
        <v>0</v>
      </c>
      <c r="S32" s="299">
        <f t="shared" si="7"/>
        <v>0</v>
      </c>
      <c r="T32" s="299">
        <f t="shared" si="8"/>
        <v>0</v>
      </c>
      <c r="U32" s="299">
        <f t="shared" si="9"/>
        <v>0</v>
      </c>
      <c r="V32" s="299">
        <f t="shared" si="0"/>
        <v>0</v>
      </c>
      <c r="W32" s="299">
        <f t="shared" si="10"/>
        <v>0</v>
      </c>
      <c r="X32" s="299">
        <f t="shared" si="11"/>
        <v>0</v>
      </c>
      <c r="Y32" s="299">
        <f t="shared" si="12"/>
        <v>0</v>
      </c>
      <c r="Z32" s="299">
        <f t="shared" si="13"/>
        <v>0</v>
      </c>
      <c r="AA32" s="299">
        <f t="shared" si="14"/>
        <v>0</v>
      </c>
      <c r="AB32" s="299">
        <f t="shared" si="15"/>
        <v>0</v>
      </c>
      <c r="AC32" s="299">
        <f t="shared" si="16"/>
        <v>0</v>
      </c>
      <c r="AD32" s="299">
        <f t="shared" si="17"/>
        <v>0</v>
      </c>
      <c r="AE32" s="299">
        <f t="shared" si="18"/>
        <v>0</v>
      </c>
      <c r="AG32" s="274" t="e">
        <f>#REF!</f>
        <v>#REF!</v>
      </c>
      <c r="AH32" s="274" t="str">
        <f t="shared" si="19"/>
        <v>助産師常勤</v>
      </c>
      <c r="AI32" s="274">
        <f t="shared" si="2"/>
        <v>1</v>
      </c>
      <c r="AJ32" s="274" t="str">
        <f t="shared" si="3"/>
        <v>助産師</v>
      </c>
      <c r="AK32" s="274" t="str">
        <f t="shared" si="4"/>
        <v>常勤</v>
      </c>
    </row>
    <row r="33" spans="1:37" ht="13.5" customHeight="1">
      <c r="A33" s="423" t="str">
        <f>IF(COUNTA(外来!A31)&gt;=1,外来!A31,"")</f>
        <v/>
      </c>
      <c r="B33" s="493" t="str">
        <f>IF(COUNTA(外来!B31)&gt;=1,外来!B31,"")</f>
        <v/>
      </c>
      <c r="C33" s="422" t="str">
        <f>IF(COUNTA(外来!C31)&gt;=1,外来!C31,"")</f>
        <v/>
      </c>
      <c r="D33" s="422" t="str">
        <f>IF(COUNTA(外来!D31)&gt;=1,外来!D31,"")</f>
        <v/>
      </c>
      <c r="E33" s="422" t="str">
        <f>IF(COUNTA(外来!E31)&gt;=1,外来!E31,"")</f>
        <v/>
      </c>
      <c r="F33" s="497" t="str">
        <f>IF(COUNTA(外来!F31)&gt;=1,外来!F31,"")</f>
        <v/>
      </c>
      <c r="G33" s="425" t="str">
        <f>IF(COUNTA(外来!G31)&gt;=1,外来!G31,"")</f>
        <v/>
      </c>
      <c r="H33" s="497" t="str">
        <f>IF(COUNTA(外来!H31)&gt;=1,外来!H31,"")</f>
        <v/>
      </c>
      <c r="I33" s="500" t="str">
        <f>IF(COUNTA(外来!I31)&gt;=1,外来!I31,"")</f>
        <v/>
      </c>
      <c r="J33" s="423" t="str">
        <f>IF(COUNTA(外来!K31)&gt;=1,外来!K31,"")</f>
        <v/>
      </c>
      <c r="K33" s="430" t="str">
        <f>IF(J33&lt;基本!$D$9,"非常勤","常勤")</f>
        <v>常勤</v>
      </c>
      <c r="L33" s="503">
        <f>IF(K33="非常勤",J33/基本!$D$9,1)</f>
        <v>1</v>
      </c>
      <c r="M33" s="203" t="e">
        <f>IF(DAYS360(O33,メイン!$N$3)&lt;500,"新"," ")</f>
        <v>#VALUE!</v>
      </c>
      <c r="N33" s="293"/>
      <c r="O33" t="str">
        <f>IF(COUNTA(外来!J31)&gt;=1,外来!J31,"")</f>
        <v/>
      </c>
      <c r="Q33" s="299">
        <f t="shared" si="5"/>
        <v>0</v>
      </c>
      <c r="R33" s="299">
        <f t="shared" si="6"/>
        <v>0</v>
      </c>
      <c r="S33" s="299">
        <f t="shared" si="7"/>
        <v>0</v>
      </c>
      <c r="T33" s="299">
        <f t="shared" si="8"/>
        <v>0</v>
      </c>
      <c r="U33" s="299">
        <f t="shared" si="9"/>
        <v>0</v>
      </c>
      <c r="V33" s="299">
        <f t="shared" si="0"/>
        <v>0</v>
      </c>
      <c r="W33" s="299">
        <f t="shared" si="10"/>
        <v>0</v>
      </c>
      <c r="X33" s="299">
        <f t="shared" si="11"/>
        <v>0</v>
      </c>
      <c r="Y33" s="299">
        <f t="shared" si="12"/>
        <v>0</v>
      </c>
      <c r="Z33" s="299">
        <f t="shared" si="13"/>
        <v>0</v>
      </c>
      <c r="AA33" s="299">
        <f t="shared" si="14"/>
        <v>0</v>
      </c>
      <c r="AB33" s="299">
        <f t="shared" si="15"/>
        <v>0</v>
      </c>
      <c r="AC33" s="299">
        <f t="shared" si="16"/>
        <v>0</v>
      </c>
      <c r="AD33" s="299">
        <f t="shared" si="17"/>
        <v>0</v>
      </c>
      <c r="AE33" s="299">
        <f t="shared" si="18"/>
        <v>0</v>
      </c>
      <c r="AG33" s="274" t="e">
        <f>#REF!</f>
        <v>#REF!</v>
      </c>
      <c r="AH33" s="274" t="str">
        <f t="shared" si="19"/>
        <v>助産師常勤</v>
      </c>
      <c r="AI33" s="274">
        <f t="shared" si="2"/>
        <v>1</v>
      </c>
      <c r="AJ33" s="274" t="str">
        <f t="shared" si="3"/>
        <v>助産師</v>
      </c>
      <c r="AK33" s="274" t="str">
        <f t="shared" si="4"/>
        <v>常勤</v>
      </c>
    </row>
    <row r="34" spans="1:37" ht="13.5" customHeight="1">
      <c r="A34" s="423" t="str">
        <f>IF(COUNTA(外来!A32)&gt;=1,外来!A32,"")</f>
        <v/>
      </c>
      <c r="B34" s="493" t="str">
        <f>IF(COUNTA(外来!B32)&gt;=1,外来!B32,"")</f>
        <v/>
      </c>
      <c r="C34" s="422" t="str">
        <f>IF(COUNTA(外来!C32)&gt;=1,外来!C32,"")</f>
        <v/>
      </c>
      <c r="D34" s="422" t="str">
        <f>IF(COUNTA(外来!D32)&gt;=1,外来!D32,"")</f>
        <v/>
      </c>
      <c r="E34" s="422" t="str">
        <f>IF(COUNTA(外来!E32)&gt;=1,外来!E32,"")</f>
        <v/>
      </c>
      <c r="F34" s="497" t="str">
        <f>IF(COUNTA(外来!F32)&gt;=1,外来!F32,"")</f>
        <v/>
      </c>
      <c r="G34" s="425" t="str">
        <f>IF(COUNTA(外来!G32)&gt;=1,外来!G32,"")</f>
        <v/>
      </c>
      <c r="H34" s="497" t="str">
        <f>IF(COUNTA(外来!H32)&gt;=1,外来!H32,"")</f>
        <v/>
      </c>
      <c r="I34" s="500" t="str">
        <f>IF(COUNTA(外来!I32)&gt;=1,外来!I32,"")</f>
        <v/>
      </c>
      <c r="J34" s="423" t="str">
        <f>IF(COUNTA(外来!K32)&gt;=1,外来!K32,"")</f>
        <v/>
      </c>
      <c r="K34" s="430" t="str">
        <f>IF(J34&lt;基本!$D$9,"非常勤","常勤")</f>
        <v>常勤</v>
      </c>
      <c r="L34" s="503">
        <f>IF(K34="非常勤",J34/基本!$D$9,1)</f>
        <v>1</v>
      </c>
      <c r="M34" s="203" t="e">
        <f>IF(DAYS360(O34,メイン!$N$3)&lt;500,"新"," ")</f>
        <v>#VALUE!</v>
      </c>
      <c r="N34" s="293"/>
      <c r="O34" t="str">
        <f>IF(COUNTA(外来!J32)&gt;=1,外来!J32,"")</f>
        <v/>
      </c>
      <c r="Q34" s="299">
        <f t="shared" si="5"/>
        <v>0</v>
      </c>
      <c r="R34" s="299">
        <f t="shared" si="6"/>
        <v>0</v>
      </c>
      <c r="S34" s="299">
        <f t="shared" si="7"/>
        <v>0</v>
      </c>
      <c r="T34" s="299">
        <f t="shared" si="8"/>
        <v>0</v>
      </c>
      <c r="U34" s="299">
        <f t="shared" si="9"/>
        <v>0</v>
      </c>
      <c r="V34" s="299">
        <f t="shared" si="0"/>
        <v>0</v>
      </c>
      <c r="W34" s="299">
        <f t="shared" si="10"/>
        <v>0</v>
      </c>
      <c r="X34" s="299">
        <f t="shared" si="11"/>
        <v>0</v>
      </c>
      <c r="Y34" s="299">
        <f t="shared" si="12"/>
        <v>0</v>
      </c>
      <c r="Z34" s="299">
        <f t="shared" si="13"/>
        <v>0</v>
      </c>
      <c r="AA34" s="299">
        <f t="shared" si="14"/>
        <v>0</v>
      </c>
      <c r="AB34" s="299">
        <f t="shared" si="15"/>
        <v>0</v>
      </c>
      <c r="AC34" s="299">
        <f t="shared" si="16"/>
        <v>0</v>
      </c>
      <c r="AD34" s="299">
        <f t="shared" si="17"/>
        <v>0</v>
      </c>
      <c r="AE34" s="299">
        <f t="shared" si="18"/>
        <v>0</v>
      </c>
      <c r="AG34" s="274" t="e">
        <f>#REF!</f>
        <v>#REF!</v>
      </c>
      <c r="AH34" s="274" t="str">
        <f t="shared" si="19"/>
        <v>助産師常勤</v>
      </c>
      <c r="AI34" s="274">
        <f t="shared" si="2"/>
        <v>1</v>
      </c>
      <c r="AJ34" s="274" t="str">
        <f t="shared" si="3"/>
        <v>助産師</v>
      </c>
      <c r="AK34" s="274" t="str">
        <f t="shared" si="4"/>
        <v>常勤</v>
      </c>
    </row>
    <row r="35" spans="1:37" ht="13.5" customHeight="1">
      <c r="A35" s="423" t="str">
        <f>IF(COUNTA(外来!A33)&gt;=1,外来!A33,"")</f>
        <v/>
      </c>
      <c r="B35" s="493" t="str">
        <f>IF(COUNTA(外来!B33)&gt;=1,外来!B33,"")</f>
        <v/>
      </c>
      <c r="C35" s="422" t="str">
        <f>IF(COUNTA(外来!C33)&gt;=1,外来!C33,"")</f>
        <v/>
      </c>
      <c r="D35" s="422" t="str">
        <f>IF(COUNTA(外来!D33)&gt;=1,外来!D33,"")</f>
        <v/>
      </c>
      <c r="E35" s="422" t="str">
        <f>IF(COUNTA(外来!E33)&gt;=1,外来!E33,"")</f>
        <v/>
      </c>
      <c r="F35" s="497" t="str">
        <f>IF(COUNTA(外来!F33)&gt;=1,外来!F33,"")</f>
        <v/>
      </c>
      <c r="G35" s="425" t="str">
        <f>IF(COUNTA(外来!G33)&gt;=1,外来!G33,"")</f>
        <v/>
      </c>
      <c r="H35" s="497" t="str">
        <f>IF(COUNTA(外来!H33)&gt;=1,外来!H33,"")</f>
        <v/>
      </c>
      <c r="I35" s="500" t="str">
        <f>IF(COUNTA(外来!I33)&gt;=1,外来!I33,"")</f>
        <v/>
      </c>
      <c r="J35" s="423" t="str">
        <f>IF(COUNTA(外来!K33)&gt;=1,外来!K33,"")</f>
        <v/>
      </c>
      <c r="K35" s="430" t="str">
        <f>IF(J35&lt;基本!$D$9,"非常勤","常勤")</f>
        <v>常勤</v>
      </c>
      <c r="L35" s="503">
        <f>IF(K35="非常勤",J35/基本!$D$9,1)</f>
        <v>1</v>
      </c>
      <c r="M35" s="203" t="e">
        <f>IF(DAYS360(O35,メイン!$N$3)&lt;500,"新"," ")</f>
        <v>#VALUE!</v>
      </c>
      <c r="N35" s="293"/>
      <c r="O35" t="str">
        <f>IF(COUNTA(外来!J33)&gt;=1,外来!J33,"")</f>
        <v/>
      </c>
      <c r="Q35" s="299">
        <f t="shared" si="5"/>
        <v>0</v>
      </c>
      <c r="R35" s="299">
        <f t="shared" si="6"/>
        <v>0</v>
      </c>
      <c r="S35" s="299">
        <f t="shared" si="7"/>
        <v>0</v>
      </c>
      <c r="T35" s="299">
        <f t="shared" si="8"/>
        <v>0</v>
      </c>
      <c r="U35" s="299">
        <f t="shared" si="9"/>
        <v>0</v>
      </c>
      <c r="V35" s="299">
        <f t="shared" si="0"/>
        <v>0</v>
      </c>
      <c r="W35" s="299">
        <f t="shared" si="10"/>
        <v>0</v>
      </c>
      <c r="X35" s="299">
        <f t="shared" si="11"/>
        <v>0</v>
      </c>
      <c r="Y35" s="299">
        <f t="shared" si="12"/>
        <v>0</v>
      </c>
      <c r="Z35" s="299">
        <f t="shared" si="13"/>
        <v>0</v>
      </c>
      <c r="AA35" s="299">
        <f t="shared" si="14"/>
        <v>0</v>
      </c>
      <c r="AB35" s="299">
        <f t="shared" si="15"/>
        <v>0</v>
      </c>
      <c r="AC35" s="299">
        <f t="shared" si="16"/>
        <v>0</v>
      </c>
      <c r="AD35" s="299">
        <f t="shared" si="17"/>
        <v>0</v>
      </c>
      <c r="AE35" s="299">
        <f t="shared" si="18"/>
        <v>0</v>
      </c>
      <c r="AG35" s="274" t="e">
        <f>#REF!</f>
        <v>#REF!</v>
      </c>
      <c r="AH35" s="274" t="str">
        <f t="shared" si="19"/>
        <v>助産師常勤</v>
      </c>
      <c r="AI35" s="274">
        <f t="shared" si="2"/>
        <v>1</v>
      </c>
      <c r="AJ35" s="274" t="str">
        <f t="shared" si="3"/>
        <v>助産師</v>
      </c>
      <c r="AK35" s="274" t="str">
        <f t="shared" si="4"/>
        <v>常勤</v>
      </c>
    </row>
    <row r="36" spans="1:37" ht="13.5" customHeight="1">
      <c r="A36" s="423" t="str">
        <f>IF(COUNTA(外来!A34)&gt;=1,外来!A34,"")</f>
        <v/>
      </c>
      <c r="B36" s="493" t="str">
        <f>IF(COUNTA(外来!B34)&gt;=1,外来!B34,"")</f>
        <v/>
      </c>
      <c r="C36" s="422" t="str">
        <f>IF(COUNTA(外来!C34)&gt;=1,外来!C34,"")</f>
        <v/>
      </c>
      <c r="D36" s="422" t="str">
        <f>IF(COUNTA(外来!D34)&gt;=1,外来!D34,"")</f>
        <v/>
      </c>
      <c r="E36" s="422" t="str">
        <f>IF(COUNTA(外来!E34)&gt;=1,外来!E34,"")</f>
        <v/>
      </c>
      <c r="F36" s="497" t="str">
        <f>IF(COUNTA(外来!F34)&gt;=1,外来!F34,"")</f>
        <v/>
      </c>
      <c r="G36" s="425" t="str">
        <f>IF(COUNTA(外来!G34)&gt;=1,外来!G34,"")</f>
        <v/>
      </c>
      <c r="H36" s="497" t="str">
        <f>IF(COUNTA(外来!H34)&gt;=1,外来!H34,"")</f>
        <v/>
      </c>
      <c r="I36" s="500" t="str">
        <f>IF(COUNTA(外来!I34)&gt;=1,外来!I34,"")</f>
        <v/>
      </c>
      <c r="J36" s="423" t="str">
        <f>IF(COUNTA(外来!K34)&gt;=1,外来!K34,"")</f>
        <v/>
      </c>
      <c r="K36" s="430" t="str">
        <f>IF(J36&lt;基本!$D$9,"非常勤","常勤")</f>
        <v>常勤</v>
      </c>
      <c r="L36" s="503">
        <f>IF(K36="非常勤",J36/基本!$D$9,1)</f>
        <v>1</v>
      </c>
      <c r="M36" s="203" t="e">
        <f>IF(DAYS360(O36,メイン!$N$3)&lt;500,"新"," ")</f>
        <v>#VALUE!</v>
      </c>
      <c r="N36" s="293"/>
      <c r="O36" t="str">
        <f>IF(COUNTA(外来!J34)&gt;=1,外来!J34,"")</f>
        <v/>
      </c>
      <c r="Q36" s="299">
        <f t="shared" si="5"/>
        <v>0</v>
      </c>
      <c r="R36" s="299">
        <f t="shared" si="6"/>
        <v>0</v>
      </c>
      <c r="S36" s="299">
        <f t="shared" si="7"/>
        <v>0</v>
      </c>
      <c r="T36" s="299">
        <f t="shared" si="8"/>
        <v>0</v>
      </c>
      <c r="U36" s="299">
        <f t="shared" si="9"/>
        <v>0</v>
      </c>
      <c r="V36" s="299">
        <f t="shared" si="0"/>
        <v>0</v>
      </c>
      <c r="W36" s="299">
        <f t="shared" si="10"/>
        <v>0</v>
      </c>
      <c r="X36" s="299">
        <f t="shared" si="11"/>
        <v>0</v>
      </c>
      <c r="Y36" s="299">
        <f t="shared" si="12"/>
        <v>0</v>
      </c>
      <c r="Z36" s="299">
        <f t="shared" si="13"/>
        <v>0</v>
      </c>
      <c r="AA36" s="299">
        <f t="shared" si="14"/>
        <v>0</v>
      </c>
      <c r="AB36" s="299">
        <f t="shared" si="15"/>
        <v>0</v>
      </c>
      <c r="AC36" s="299">
        <f t="shared" si="16"/>
        <v>0</v>
      </c>
      <c r="AD36" s="299">
        <f t="shared" si="17"/>
        <v>0</v>
      </c>
      <c r="AE36" s="299">
        <f t="shared" si="18"/>
        <v>0</v>
      </c>
      <c r="AG36" s="274" t="e">
        <f>#REF!</f>
        <v>#REF!</v>
      </c>
      <c r="AH36" s="274" t="str">
        <f t="shared" si="19"/>
        <v>助産師常勤</v>
      </c>
      <c r="AI36" s="274">
        <f t="shared" si="2"/>
        <v>1</v>
      </c>
      <c r="AJ36" s="274" t="str">
        <f t="shared" si="3"/>
        <v>助産師</v>
      </c>
      <c r="AK36" s="274" t="str">
        <f t="shared" si="4"/>
        <v>常勤</v>
      </c>
    </row>
    <row r="37" spans="1:37" ht="13.5" customHeight="1">
      <c r="A37" s="423" t="str">
        <f>IF(COUNTA(外来!A35)&gt;=1,外来!A35,"")</f>
        <v/>
      </c>
      <c r="B37" s="493" t="str">
        <f>IF(COUNTA(外来!B35)&gt;=1,外来!B35,"")</f>
        <v/>
      </c>
      <c r="C37" s="422" t="str">
        <f>IF(COUNTA(外来!C35)&gt;=1,外来!C35,"")</f>
        <v/>
      </c>
      <c r="D37" s="422" t="str">
        <f>IF(COUNTA(外来!D35)&gt;=1,外来!D35,"")</f>
        <v/>
      </c>
      <c r="E37" s="422" t="str">
        <f>IF(COUNTA(外来!E35)&gt;=1,外来!E35,"")</f>
        <v/>
      </c>
      <c r="F37" s="497" t="str">
        <f>IF(COUNTA(外来!F35)&gt;=1,外来!F35,"")</f>
        <v/>
      </c>
      <c r="G37" s="425" t="str">
        <f>IF(COUNTA(外来!G35)&gt;=1,外来!G35,"")</f>
        <v/>
      </c>
      <c r="H37" s="497" t="str">
        <f>IF(COUNTA(外来!H35)&gt;=1,外来!H35,"")</f>
        <v/>
      </c>
      <c r="I37" s="500" t="str">
        <f>IF(COUNTA(外来!I35)&gt;=1,外来!I35,"")</f>
        <v/>
      </c>
      <c r="J37" s="423" t="str">
        <f>IF(COUNTA(外来!K35)&gt;=1,外来!K35,"")</f>
        <v/>
      </c>
      <c r="K37" s="430" t="str">
        <f>IF(J37&lt;基本!$D$9,"非常勤","常勤")</f>
        <v>常勤</v>
      </c>
      <c r="L37" s="503">
        <f>IF(K37="非常勤",J37/基本!$D$9,1)</f>
        <v>1</v>
      </c>
      <c r="M37" s="203" t="e">
        <f>IF(DAYS360(O37,メイン!$N$3)&lt;500,"新"," ")</f>
        <v>#VALUE!</v>
      </c>
      <c r="N37" s="293"/>
      <c r="O37" t="str">
        <f>IF(COUNTA(外来!J35)&gt;=1,外来!J35,"")</f>
        <v/>
      </c>
      <c r="Q37" s="299">
        <f t="shared" si="5"/>
        <v>0</v>
      </c>
      <c r="R37" s="299">
        <f t="shared" si="6"/>
        <v>0</v>
      </c>
      <c r="S37" s="299">
        <f t="shared" si="7"/>
        <v>0</v>
      </c>
      <c r="T37" s="299">
        <f t="shared" si="8"/>
        <v>0</v>
      </c>
      <c r="U37" s="299">
        <f t="shared" si="9"/>
        <v>0</v>
      </c>
      <c r="V37" s="299">
        <f t="shared" si="0"/>
        <v>0</v>
      </c>
      <c r="W37" s="299">
        <f t="shared" si="10"/>
        <v>0</v>
      </c>
      <c r="X37" s="299">
        <f t="shared" si="11"/>
        <v>0</v>
      </c>
      <c r="Y37" s="299">
        <f t="shared" si="12"/>
        <v>0</v>
      </c>
      <c r="Z37" s="299">
        <f t="shared" si="13"/>
        <v>0</v>
      </c>
      <c r="AA37" s="299">
        <f t="shared" si="14"/>
        <v>0</v>
      </c>
      <c r="AB37" s="299">
        <f t="shared" si="15"/>
        <v>0</v>
      </c>
      <c r="AC37" s="299">
        <f t="shared" si="16"/>
        <v>0</v>
      </c>
      <c r="AD37" s="299">
        <f t="shared" si="17"/>
        <v>0</v>
      </c>
      <c r="AE37" s="299">
        <f t="shared" si="18"/>
        <v>0</v>
      </c>
      <c r="AG37" s="274" t="e">
        <f>#REF!</f>
        <v>#REF!</v>
      </c>
      <c r="AH37" s="274" t="str">
        <f t="shared" si="19"/>
        <v>助産師常勤</v>
      </c>
      <c r="AI37" s="274">
        <f t="shared" si="2"/>
        <v>1</v>
      </c>
      <c r="AJ37" s="274" t="str">
        <f t="shared" si="3"/>
        <v>助産師</v>
      </c>
      <c r="AK37" s="274" t="str">
        <f t="shared" si="4"/>
        <v>常勤</v>
      </c>
    </row>
    <row r="38" spans="1:37" ht="13.5" customHeight="1">
      <c r="A38" s="423" t="str">
        <f>IF(COUNTA(外来!A36)&gt;=1,外来!A36,"")</f>
        <v/>
      </c>
      <c r="B38" s="493" t="str">
        <f>IF(COUNTA(外来!B36)&gt;=1,外来!B36,"")</f>
        <v/>
      </c>
      <c r="C38" s="422" t="str">
        <f>IF(COUNTA(外来!C36)&gt;=1,外来!C36,"")</f>
        <v/>
      </c>
      <c r="D38" s="422" t="str">
        <f>IF(COUNTA(外来!D36)&gt;=1,外来!D36,"")</f>
        <v/>
      </c>
      <c r="E38" s="422" t="str">
        <f>IF(COUNTA(外来!E36)&gt;=1,外来!E36,"")</f>
        <v/>
      </c>
      <c r="F38" s="497" t="str">
        <f>IF(COUNTA(外来!F36)&gt;=1,外来!F36,"")</f>
        <v/>
      </c>
      <c r="G38" s="425" t="str">
        <f>IF(COUNTA(外来!G36)&gt;=1,外来!G36,"")</f>
        <v/>
      </c>
      <c r="H38" s="497" t="str">
        <f>IF(COUNTA(外来!H36)&gt;=1,外来!H36,"")</f>
        <v/>
      </c>
      <c r="I38" s="500" t="str">
        <f>IF(COUNTA(外来!I36)&gt;=1,外来!I36,"")</f>
        <v/>
      </c>
      <c r="J38" s="423" t="str">
        <f>IF(COUNTA(外来!K36)&gt;=1,外来!K36,"")</f>
        <v/>
      </c>
      <c r="K38" s="430" t="str">
        <f>IF(J38&lt;基本!$D$9,"非常勤","常勤")</f>
        <v>常勤</v>
      </c>
      <c r="L38" s="503">
        <f>IF(K38="非常勤",J38/基本!$D$9,1)</f>
        <v>1</v>
      </c>
      <c r="M38" s="203" t="e">
        <f>IF(DAYS360(O38,メイン!$N$3)&lt;500,"新"," ")</f>
        <v>#VALUE!</v>
      </c>
      <c r="N38" s="293"/>
      <c r="O38" t="str">
        <f>IF(COUNTA(外来!J36)&gt;=1,外来!J36,"")</f>
        <v/>
      </c>
      <c r="Q38" s="299">
        <f t="shared" si="5"/>
        <v>0</v>
      </c>
      <c r="R38" s="299">
        <f t="shared" si="6"/>
        <v>0</v>
      </c>
      <c r="S38" s="299">
        <f t="shared" si="7"/>
        <v>0</v>
      </c>
      <c r="T38" s="299">
        <f t="shared" si="8"/>
        <v>0</v>
      </c>
      <c r="U38" s="299">
        <f t="shared" si="9"/>
        <v>0</v>
      </c>
      <c r="V38" s="299">
        <f t="shared" si="0"/>
        <v>0</v>
      </c>
      <c r="W38" s="299">
        <f t="shared" si="10"/>
        <v>0</v>
      </c>
      <c r="X38" s="299">
        <f t="shared" si="11"/>
        <v>0</v>
      </c>
      <c r="Y38" s="299">
        <f t="shared" si="12"/>
        <v>0</v>
      </c>
      <c r="Z38" s="299">
        <f t="shared" si="13"/>
        <v>0</v>
      </c>
      <c r="AA38" s="299">
        <f t="shared" si="14"/>
        <v>0</v>
      </c>
      <c r="AB38" s="299">
        <f t="shared" si="15"/>
        <v>0</v>
      </c>
      <c r="AC38" s="299">
        <f t="shared" si="16"/>
        <v>0</v>
      </c>
      <c r="AD38" s="299">
        <f t="shared" si="17"/>
        <v>0</v>
      </c>
      <c r="AE38" s="299">
        <f t="shared" si="18"/>
        <v>0</v>
      </c>
      <c r="AG38" s="274" t="e">
        <f>#REF!</f>
        <v>#REF!</v>
      </c>
      <c r="AH38" s="274" t="str">
        <f t="shared" si="19"/>
        <v>助産師常勤</v>
      </c>
      <c r="AI38" s="274">
        <f t="shared" si="2"/>
        <v>1</v>
      </c>
      <c r="AJ38" s="274" t="str">
        <f t="shared" si="3"/>
        <v>助産師</v>
      </c>
      <c r="AK38" s="274" t="str">
        <f t="shared" si="4"/>
        <v>常勤</v>
      </c>
    </row>
    <row r="39" spans="1:37" ht="13.5" customHeight="1">
      <c r="A39" s="423" t="str">
        <f>IF(COUNTA(外来!A37)&gt;=1,外来!A37,"")</f>
        <v/>
      </c>
      <c r="B39" s="493" t="str">
        <f>IF(COUNTA(外来!B37)&gt;=1,外来!B37,"")</f>
        <v/>
      </c>
      <c r="C39" s="422" t="str">
        <f>IF(COUNTA(外来!C37)&gt;=1,外来!C37,"")</f>
        <v/>
      </c>
      <c r="D39" s="422" t="str">
        <f>IF(COUNTA(外来!D37)&gt;=1,外来!D37,"")</f>
        <v/>
      </c>
      <c r="E39" s="422" t="str">
        <f>IF(COUNTA(外来!E37)&gt;=1,外来!E37,"")</f>
        <v/>
      </c>
      <c r="F39" s="497" t="str">
        <f>IF(COUNTA(外来!F37)&gt;=1,外来!F37,"")</f>
        <v/>
      </c>
      <c r="G39" s="425" t="str">
        <f>IF(COUNTA(外来!G37)&gt;=1,外来!G37,"")</f>
        <v/>
      </c>
      <c r="H39" s="497" t="str">
        <f>IF(COUNTA(外来!H37)&gt;=1,外来!H37,"")</f>
        <v/>
      </c>
      <c r="I39" s="500" t="str">
        <f>IF(COUNTA(外来!I37)&gt;=1,外来!I37,"")</f>
        <v/>
      </c>
      <c r="J39" s="423" t="str">
        <f>IF(COUNTA(外来!K37)&gt;=1,外来!K37,"")</f>
        <v/>
      </c>
      <c r="K39" s="430" t="str">
        <f>IF(J39&lt;基本!$D$9,"非常勤","常勤")</f>
        <v>常勤</v>
      </c>
      <c r="L39" s="503">
        <f>IF(K39="非常勤",J39/基本!$D$9,1)</f>
        <v>1</v>
      </c>
      <c r="M39" s="203" t="e">
        <f>IF(DAYS360(O39,メイン!$N$3)&lt;500,"新"," ")</f>
        <v>#VALUE!</v>
      </c>
      <c r="N39" s="293"/>
      <c r="O39" t="str">
        <f>IF(COUNTA(外来!J37)&gt;=1,外来!J37,"")</f>
        <v/>
      </c>
      <c r="Q39" s="299">
        <f t="shared" si="5"/>
        <v>0</v>
      </c>
      <c r="R39" s="299">
        <f t="shared" si="6"/>
        <v>0</v>
      </c>
      <c r="S39" s="299">
        <f t="shared" si="7"/>
        <v>0</v>
      </c>
      <c r="T39" s="299">
        <f t="shared" si="8"/>
        <v>0</v>
      </c>
      <c r="U39" s="299">
        <f t="shared" si="9"/>
        <v>0</v>
      </c>
      <c r="V39" s="299">
        <f t="shared" si="0"/>
        <v>0</v>
      </c>
      <c r="W39" s="299">
        <f t="shared" si="10"/>
        <v>0</v>
      </c>
      <c r="X39" s="299">
        <f t="shared" si="11"/>
        <v>0</v>
      </c>
      <c r="Y39" s="299">
        <f t="shared" si="12"/>
        <v>0</v>
      </c>
      <c r="Z39" s="299">
        <f t="shared" si="13"/>
        <v>0</v>
      </c>
      <c r="AA39" s="299">
        <f t="shared" si="14"/>
        <v>0</v>
      </c>
      <c r="AB39" s="299">
        <f t="shared" si="15"/>
        <v>0</v>
      </c>
      <c r="AC39" s="299">
        <f t="shared" si="16"/>
        <v>0</v>
      </c>
      <c r="AD39" s="299">
        <f t="shared" si="17"/>
        <v>0</v>
      </c>
      <c r="AE39" s="299">
        <f t="shared" si="18"/>
        <v>0</v>
      </c>
      <c r="AG39" s="274" t="e">
        <f>#REF!</f>
        <v>#REF!</v>
      </c>
      <c r="AH39" s="274" t="str">
        <f t="shared" si="19"/>
        <v>助産師常勤</v>
      </c>
      <c r="AI39" s="274">
        <f t="shared" si="2"/>
        <v>1</v>
      </c>
      <c r="AJ39" s="274" t="str">
        <f t="shared" si="3"/>
        <v>助産師</v>
      </c>
      <c r="AK39" s="274" t="str">
        <f t="shared" si="4"/>
        <v>常勤</v>
      </c>
    </row>
    <row r="40" spans="1:37" ht="13.5" customHeight="1">
      <c r="A40" s="423" t="str">
        <f>IF(COUNTA(外来!A38)&gt;=1,外来!A38,"")</f>
        <v/>
      </c>
      <c r="B40" s="493" t="str">
        <f>IF(COUNTA(外来!B38)&gt;=1,外来!B38,"")</f>
        <v/>
      </c>
      <c r="C40" s="422" t="str">
        <f>IF(COUNTA(外来!C38)&gt;=1,外来!C38,"")</f>
        <v/>
      </c>
      <c r="D40" s="422" t="str">
        <f>IF(COUNTA(外来!D38)&gt;=1,外来!D38,"")</f>
        <v/>
      </c>
      <c r="E40" s="422" t="str">
        <f>IF(COUNTA(外来!E38)&gt;=1,外来!E38,"")</f>
        <v/>
      </c>
      <c r="F40" s="497" t="str">
        <f>IF(COUNTA(外来!F38)&gt;=1,外来!F38,"")</f>
        <v/>
      </c>
      <c r="G40" s="425" t="str">
        <f>IF(COUNTA(外来!G38)&gt;=1,外来!G38,"")</f>
        <v/>
      </c>
      <c r="H40" s="497" t="str">
        <f>IF(COUNTA(外来!H38)&gt;=1,外来!H38,"")</f>
        <v/>
      </c>
      <c r="I40" s="500" t="str">
        <f>IF(COUNTA(外来!I38)&gt;=1,外来!I38,"")</f>
        <v/>
      </c>
      <c r="J40" s="423" t="str">
        <f>IF(COUNTA(外来!K38)&gt;=1,外来!K38,"")</f>
        <v/>
      </c>
      <c r="K40" s="430" t="str">
        <f>IF(J40&lt;基本!$D$9,"非常勤","常勤")</f>
        <v>常勤</v>
      </c>
      <c r="L40" s="503">
        <f>IF(K40="非常勤",J40/基本!$D$9,1)</f>
        <v>1</v>
      </c>
      <c r="M40" s="203" t="e">
        <f>IF(DAYS360(O40,メイン!$N$3)&lt;500,"新"," ")</f>
        <v>#VALUE!</v>
      </c>
      <c r="N40" s="293"/>
      <c r="O40" t="str">
        <f>IF(COUNTA(外来!J38)&gt;=1,外来!J38,"")</f>
        <v/>
      </c>
      <c r="Q40" s="299">
        <f t="shared" si="5"/>
        <v>0</v>
      </c>
      <c r="R40" s="299">
        <f t="shared" si="6"/>
        <v>0</v>
      </c>
      <c r="S40" s="299">
        <f t="shared" si="7"/>
        <v>0</v>
      </c>
      <c r="T40" s="299">
        <f t="shared" si="8"/>
        <v>0</v>
      </c>
      <c r="U40" s="299">
        <f t="shared" si="9"/>
        <v>0</v>
      </c>
      <c r="V40" s="299">
        <f>IF(AND(COUNTBLANK($C40)=0,$K40="非常勤"),L40,0)</f>
        <v>0</v>
      </c>
      <c r="W40" s="299">
        <f t="shared" si="10"/>
        <v>0</v>
      </c>
      <c r="X40" s="299">
        <f t="shared" si="11"/>
        <v>0</v>
      </c>
      <c r="Y40" s="299">
        <f t="shared" si="12"/>
        <v>0</v>
      </c>
      <c r="Z40" s="299">
        <f t="shared" si="13"/>
        <v>0</v>
      </c>
      <c r="AA40" s="299">
        <f t="shared" si="14"/>
        <v>0</v>
      </c>
      <c r="AB40" s="299">
        <f t="shared" si="15"/>
        <v>0</v>
      </c>
      <c r="AC40" s="299">
        <f t="shared" si="16"/>
        <v>0</v>
      </c>
      <c r="AD40" s="299">
        <f t="shared" si="17"/>
        <v>0</v>
      </c>
      <c r="AE40" s="299">
        <f t="shared" si="18"/>
        <v>0</v>
      </c>
      <c r="AG40" s="274" t="e">
        <f>#REF!</f>
        <v>#REF!</v>
      </c>
      <c r="AH40" s="274" t="str">
        <f t="shared" si="19"/>
        <v>助産師常勤</v>
      </c>
      <c r="AI40" s="274">
        <f t="shared" si="2"/>
        <v>1</v>
      </c>
      <c r="AJ40" s="274" t="str">
        <f t="shared" si="3"/>
        <v>助産師</v>
      </c>
      <c r="AK40" s="274" t="str">
        <f t="shared" si="4"/>
        <v>常勤</v>
      </c>
    </row>
    <row r="41" spans="1:37" ht="13.5" customHeight="1">
      <c r="A41" s="423" t="str">
        <f>IF(COUNTA(外来!A39)&gt;=1,外来!A39,"")</f>
        <v/>
      </c>
      <c r="B41" s="493" t="str">
        <f>IF(COUNTA(外来!B39)&gt;=1,外来!B39,"")</f>
        <v/>
      </c>
      <c r="C41" s="422" t="str">
        <f>IF(COUNTA(外来!C39)&gt;=1,外来!C39,"")</f>
        <v/>
      </c>
      <c r="D41" s="422" t="str">
        <f>IF(COUNTA(外来!D39)&gt;=1,外来!D39,"")</f>
        <v/>
      </c>
      <c r="E41" s="422" t="str">
        <f>IF(COUNTA(外来!E39)&gt;=1,外来!E39,"")</f>
        <v/>
      </c>
      <c r="F41" s="497" t="str">
        <f>IF(COUNTA(外来!F39)&gt;=1,外来!F39,"")</f>
        <v/>
      </c>
      <c r="G41" s="425" t="str">
        <f>IF(COUNTA(外来!G39)&gt;=1,外来!G39,"")</f>
        <v/>
      </c>
      <c r="H41" s="497" t="str">
        <f>IF(COUNTA(外来!H39)&gt;=1,外来!H39,"")</f>
        <v/>
      </c>
      <c r="I41" s="500" t="str">
        <f>IF(COUNTA(外来!I39)&gt;=1,外来!I39,"")</f>
        <v/>
      </c>
      <c r="J41" s="423" t="str">
        <f>IF(COUNTA(外来!K39)&gt;=1,外来!K39,"")</f>
        <v/>
      </c>
      <c r="K41" s="430" t="str">
        <f>IF(J41&lt;基本!$D$9,"非常勤","常勤")</f>
        <v>常勤</v>
      </c>
      <c r="L41" s="503">
        <f>IF(K41="非常勤",J41/基本!$D$9,1)</f>
        <v>1</v>
      </c>
      <c r="M41" s="203" t="e">
        <f>IF(DAYS360(O41,メイン!$N$3)&lt;500,"新"," ")</f>
        <v>#VALUE!</v>
      </c>
      <c r="N41" s="293"/>
      <c r="O41" t="str">
        <f>IF(COUNTA(外来!J39)&gt;=1,外来!J39,"")</f>
        <v/>
      </c>
      <c r="Q41" s="299">
        <f t="shared" si="5"/>
        <v>0</v>
      </c>
      <c r="R41" s="299">
        <f t="shared" si="6"/>
        <v>0</v>
      </c>
      <c r="S41" s="299">
        <f t="shared" si="7"/>
        <v>0</v>
      </c>
      <c r="T41" s="299">
        <f t="shared" si="8"/>
        <v>0</v>
      </c>
      <c r="U41" s="299">
        <f t="shared" si="9"/>
        <v>0</v>
      </c>
      <c r="V41" s="299">
        <f t="shared" si="0"/>
        <v>0</v>
      </c>
      <c r="W41" s="299">
        <f t="shared" si="10"/>
        <v>0</v>
      </c>
      <c r="X41" s="299">
        <f t="shared" si="11"/>
        <v>0</v>
      </c>
      <c r="Y41" s="299">
        <f t="shared" si="12"/>
        <v>0</v>
      </c>
      <c r="Z41" s="299">
        <f t="shared" si="13"/>
        <v>0</v>
      </c>
      <c r="AA41" s="299">
        <f t="shared" si="14"/>
        <v>0</v>
      </c>
      <c r="AB41" s="299">
        <f t="shared" si="15"/>
        <v>0</v>
      </c>
      <c r="AC41" s="299">
        <f t="shared" si="16"/>
        <v>0</v>
      </c>
      <c r="AD41" s="299">
        <f t="shared" si="17"/>
        <v>0</v>
      </c>
      <c r="AE41" s="299">
        <f t="shared" si="18"/>
        <v>0</v>
      </c>
      <c r="AG41" s="274" t="e">
        <f>#REF!</f>
        <v>#REF!</v>
      </c>
      <c r="AH41" s="274" t="str">
        <f t="shared" si="19"/>
        <v>助産師常勤</v>
      </c>
      <c r="AI41" s="274">
        <f t="shared" si="2"/>
        <v>1</v>
      </c>
      <c r="AJ41" s="274" t="str">
        <f t="shared" si="3"/>
        <v>助産師</v>
      </c>
      <c r="AK41" s="274" t="str">
        <f t="shared" si="4"/>
        <v>常勤</v>
      </c>
    </row>
    <row r="42" spans="1:37" ht="13.5" customHeight="1">
      <c r="A42" s="423" t="str">
        <f>IF(COUNTA(外来!A40)&gt;=1,外来!A40,"")</f>
        <v/>
      </c>
      <c r="B42" s="493" t="str">
        <f>IF(COUNTA(外来!B40)&gt;=1,外来!B40,"")</f>
        <v/>
      </c>
      <c r="C42" s="422" t="str">
        <f>IF(COUNTA(外来!C40)&gt;=1,外来!C40,"")</f>
        <v/>
      </c>
      <c r="D42" s="422" t="str">
        <f>IF(COUNTA(外来!D40)&gt;=1,外来!D40,"")</f>
        <v/>
      </c>
      <c r="E42" s="422" t="str">
        <f>IF(COUNTA(外来!E40)&gt;=1,外来!E40,"")</f>
        <v/>
      </c>
      <c r="F42" s="497" t="str">
        <f>IF(COUNTA(外来!F40)&gt;=1,外来!F40,"")</f>
        <v/>
      </c>
      <c r="G42" s="425" t="str">
        <f>IF(COUNTA(外来!G40)&gt;=1,外来!G40,"")</f>
        <v/>
      </c>
      <c r="H42" s="497" t="str">
        <f>IF(COUNTA(外来!H40)&gt;=1,外来!H40,"")</f>
        <v/>
      </c>
      <c r="I42" s="500" t="str">
        <f>IF(COUNTA(外来!I40)&gt;=1,外来!I40,"")</f>
        <v/>
      </c>
      <c r="J42" s="423" t="str">
        <f>IF(COUNTA(外来!K40)&gt;=1,外来!K40,"")</f>
        <v/>
      </c>
      <c r="K42" s="430" t="str">
        <f>IF(J42&lt;基本!$D$9,"非常勤","常勤")</f>
        <v>常勤</v>
      </c>
      <c r="L42" s="503">
        <f>IF(K42="非常勤",J42/基本!$D$9,1)</f>
        <v>1</v>
      </c>
      <c r="M42" s="203" t="e">
        <f>IF(DAYS360(O42,メイン!$N$3)&lt;500,"新"," ")</f>
        <v>#VALUE!</v>
      </c>
      <c r="N42" s="293"/>
      <c r="O42" t="str">
        <f>IF(COUNTA(外来!J40)&gt;=1,外来!J40,"")</f>
        <v/>
      </c>
      <c r="Q42" s="299">
        <f t="shared" si="5"/>
        <v>0</v>
      </c>
      <c r="R42" s="299">
        <f t="shared" si="6"/>
        <v>0</v>
      </c>
      <c r="S42" s="299">
        <f t="shared" si="7"/>
        <v>0</v>
      </c>
      <c r="T42" s="299">
        <f t="shared" si="8"/>
        <v>0</v>
      </c>
      <c r="U42" s="299">
        <f t="shared" si="9"/>
        <v>0</v>
      </c>
      <c r="V42" s="299">
        <f t="shared" si="0"/>
        <v>0</v>
      </c>
      <c r="W42" s="299">
        <f t="shared" si="10"/>
        <v>0</v>
      </c>
      <c r="X42" s="299">
        <f t="shared" si="11"/>
        <v>0</v>
      </c>
      <c r="Y42" s="299">
        <f t="shared" si="12"/>
        <v>0</v>
      </c>
      <c r="Z42" s="299">
        <f t="shared" si="13"/>
        <v>0</v>
      </c>
      <c r="AA42" s="299">
        <f t="shared" si="14"/>
        <v>0</v>
      </c>
      <c r="AB42" s="299">
        <f t="shared" si="15"/>
        <v>0</v>
      </c>
      <c r="AC42" s="299">
        <f t="shared" si="16"/>
        <v>0</v>
      </c>
      <c r="AD42" s="299">
        <f t="shared" si="17"/>
        <v>0</v>
      </c>
      <c r="AE42" s="299">
        <f t="shared" si="18"/>
        <v>0</v>
      </c>
      <c r="AG42" s="274" t="e">
        <f>#REF!</f>
        <v>#REF!</v>
      </c>
      <c r="AH42" s="274" t="str">
        <f t="shared" si="19"/>
        <v>助産師常勤</v>
      </c>
      <c r="AI42" s="274">
        <f t="shared" si="2"/>
        <v>1</v>
      </c>
      <c r="AJ42" s="274" t="str">
        <f t="shared" si="3"/>
        <v>助産師</v>
      </c>
      <c r="AK42" s="274" t="str">
        <f t="shared" si="4"/>
        <v>常勤</v>
      </c>
    </row>
    <row r="43" spans="1:37" ht="13.5" customHeight="1">
      <c r="A43" s="423" t="str">
        <f>IF(COUNTA(外来!A41)&gt;=1,外来!A41,"")</f>
        <v/>
      </c>
      <c r="B43" s="493" t="str">
        <f>IF(COUNTA(外来!B41)&gt;=1,外来!B41,"")</f>
        <v/>
      </c>
      <c r="C43" s="422" t="str">
        <f>IF(COUNTA(外来!C41)&gt;=1,外来!C41,"")</f>
        <v/>
      </c>
      <c r="D43" s="422" t="str">
        <f>IF(COUNTA(外来!D41)&gt;=1,外来!D41,"")</f>
        <v/>
      </c>
      <c r="E43" s="422" t="str">
        <f>IF(COUNTA(外来!E41)&gt;=1,外来!E41,"")</f>
        <v/>
      </c>
      <c r="F43" s="497" t="str">
        <f>IF(COUNTA(外来!F41)&gt;=1,外来!F41,"")</f>
        <v/>
      </c>
      <c r="G43" s="425" t="str">
        <f>IF(COUNTA(外来!G41)&gt;=1,外来!G41,"")</f>
        <v/>
      </c>
      <c r="H43" s="497" t="str">
        <f>IF(COUNTA(外来!H41)&gt;=1,外来!H41,"")</f>
        <v/>
      </c>
      <c r="I43" s="500" t="str">
        <f>IF(COUNTA(外来!I41)&gt;=1,外来!I41,"")</f>
        <v/>
      </c>
      <c r="J43" s="423" t="str">
        <f>IF(COUNTA(外来!K41)&gt;=1,外来!K41,"")</f>
        <v/>
      </c>
      <c r="K43" s="430" t="str">
        <f>IF(J43&lt;基本!$D$9,"非常勤","常勤")</f>
        <v>常勤</v>
      </c>
      <c r="L43" s="503">
        <f>IF(K43="非常勤",J43/基本!$D$9,1)</f>
        <v>1</v>
      </c>
      <c r="M43" s="203" t="e">
        <f>IF(DAYS360(O43,メイン!$N$3)&lt;500,"新"," ")</f>
        <v>#VALUE!</v>
      </c>
      <c r="N43" s="293"/>
      <c r="O43" t="str">
        <f>IF(COUNTA(外来!J41)&gt;=1,外来!J41,"")</f>
        <v/>
      </c>
      <c r="Q43" s="299">
        <f t="shared" si="5"/>
        <v>0</v>
      </c>
      <c r="R43" s="299">
        <f t="shared" si="6"/>
        <v>0</v>
      </c>
      <c r="S43" s="299">
        <f t="shared" si="7"/>
        <v>0</v>
      </c>
      <c r="T43" s="299">
        <f t="shared" si="8"/>
        <v>0</v>
      </c>
      <c r="U43" s="299">
        <f t="shared" si="9"/>
        <v>0</v>
      </c>
      <c r="V43" s="299">
        <f t="shared" si="0"/>
        <v>0</v>
      </c>
      <c r="W43" s="299">
        <f t="shared" si="10"/>
        <v>0</v>
      </c>
      <c r="X43" s="299">
        <f t="shared" si="11"/>
        <v>0</v>
      </c>
      <c r="Y43" s="299">
        <f t="shared" si="12"/>
        <v>0</v>
      </c>
      <c r="Z43" s="299">
        <f t="shared" si="13"/>
        <v>0</v>
      </c>
      <c r="AA43" s="299">
        <f t="shared" si="14"/>
        <v>0</v>
      </c>
      <c r="AB43" s="299">
        <f t="shared" si="15"/>
        <v>0</v>
      </c>
      <c r="AC43" s="299">
        <f t="shared" si="16"/>
        <v>0</v>
      </c>
      <c r="AD43" s="299">
        <f t="shared" si="17"/>
        <v>0</v>
      </c>
      <c r="AE43" s="299">
        <f t="shared" si="18"/>
        <v>0</v>
      </c>
      <c r="AG43" s="274" t="e">
        <f>#REF!</f>
        <v>#REF!</v>
      </c>
      <c r="AH43" s="274" t="str">
        <f t="shared" si="19"/>
        <v>助産師常勤</v>
      </c>
      <c r="AI43" s="274">
        <f t="shared" si="2"/>
        <v>1</v>
      </c>
      <c r="AJ43" s="274" t="str">
        <f t="shared" si="3"/>
        <v>助産師</v>
      </c>
      <c r="AK43" s="274" t="str">
        <f t="shared" si="4"/>
        <v>常勤</v>
      </c>
    </row>
    <row r="44" spans="1:37" ht="13.5" customHeight="1">
      <c r="A44" s="423" t="str">
        <f>IF(COUNTA(外来!A42)&gt;=1,外来!A42,"")</f>
        <v/>
      </c>
      <c r="B44" s="493" t="str">
        <f>IF(COUNTA(外来!B42)&gt;=1,外来!B42,"")</f>
        <v/>
      </c>
      <c r="C44" s="422" t="str">
        <f>IF(COUNTA(外来!C42)&gt;=1,外来!C42,"")</f>
        <v/>
      </c>
      <c r="D44" s="422" t="str">
        <f>IF(COUNTA(外来!D42)&gt;=1,外来!D42,"")</f>
        <v/>
      </c>
      <c r="E44" s="422" t="str">
        <f>IF(COUNTA(外来!E42)&gt;=1,外来!E42,"")</f>
        <v/>
      </c>
      <c r="F44" s="497" t="str">
        <f>IF(COUNTA(外来!F42)&gt;=1,外来!F42,"")</f>
        <v/>
      </c>
      <c r="G44" s="425" t="str">
        <f>IF(COUNTA(外来!G42)&gt;=1,外来!G42,"")</f>
        <v/>
      </c>
      <c r="H44" s="497" t="str">
        <f>IF(COUNTA(外来!H42)&gt;=1,外来!H42,"")</f>
        <v/>
      </c>
      <c r="I44" s="500" t="str">
        <f>IF(COUNTA(外来!I42)&gt;=1,外来!I42,"")</f>
        <v/>
      </c>
      <c r="J44" s="423" t="str">
        <f>IF(COUNTA(外来!K42)&gt;=1,外来!K42,"")</f>
        <v/>
      </c>
      <c r="K44" s="430" t="str">
        <f>IF(J44&lt;基本!$D$9,"非常勤","常勤")</f>
        <v>常勤</v>
      </c>
      <c r="L44" s="503">
        <f>IF(K44="非常勤",J44/基本!$D$9,1)</f>
        <v>1</v>
      </c>
      <c r="M44" s="203" t="e">
        <f>IF(DAYS360(O44,メイン!$N$3)&lt;500,"新"," ")</f>
        <v>#VALUE!</v>
      </c>
      <c r="N44" s="293"/>
      <c r="O44" t="str">
        <f>IF(COUNTA(外来!J42)&gt;=1,外来!J42,"")</f>
        <v/>
      </c>
      <c r="Q44" s="299">
        <f t="shared" si="5"/>
        <v>0</v>
      </c>
      <c r="R44" s="299">
        <f t="shared" si="6"/>
        <v>0</v>
      </c>
      <c r="S44" s="299">
        <f t="shared" si="7"/>
        <v>0</v>
      </c>
      <c r="T44" s="299">
        <f t="shared" si="8"/>
        <v>0</v>
      </c>
      <c r="U44" s="299">
        <f t="shared" si="9"/>
        <v>0</v>
      </c>
      <c r="V44" s="299">
        <f t="shared" si="0"/>
        <v>0</v>
      </c>
      <c r="W44" s="299">
        <f t="shared" si="10"/>
        <v>0</v>
      </c>
      <c r="X44" s="299">
        <f t="shared" si="11"/>
        <v>0</v>
      </c>
      <c r="Y44" s="299">
        <f t="shared" si="12"/>
        <v>0</v>
      </c>
      <c r="Z44" s="299">
        <f t="shared" si="13"/>
        <v>0</v>
      </c>
      <c r="AA44" s="299">
        <f t="shared" si="14"/>
        <v>0</v>
      </c>
      <c r="AB44" s="299">
        <f t="shared" si="15"/>
        <v>0</v>
      </c>
      <c r="AC44" s="299">
        <f t="shared" si="16"/>
        <v>0</v>
      </c>
      <c r="AD44" s="299">
        <f t="shared" si="17"/>
        <v>0</v>
      </c>
      <c r="AE44" s="299">
        <f t="shared" si="18"/>
        <v>0</v>
      </c>
      <c r="AG44" s="274" t="e">
        <f>#REF!</f>
        <v>#REF!</v>
      </c>
      <c r="AH44" s="274" t="str">
        <f t="shared" si="19"/>
        <v>助産師常勤</v>
      </c>
      <c r="AI44" s="274">
        <f t="shared" si="2"/>
        <v>1</v>
      </c>
      <c r="AJ44" s="274" t="str">
        <f t="shared" si="3"/>
        <v>助産師</v>
      </c>
      <c r="AK44" s="274" t="str">
        <f t="shared" si="4"/>
        <v>常勤</v>
      </c>
    </row>
    <row r="45" spans="1:37" ht="13.5" customHeight="1">
      <c r="A45" s="423" t="str">
        <f>IF(COUNTA(外来!A43)&gt;=1,外来!A43,"")</f>
        <v/>
      </c>
      <c r="B45" s="493" t="str">
        <f>IF(COUNTA(外来!B43)&gt;=1,外来!B43,"")</f>
        <v/>
      </c>
      <c r="C45" s="422" t="str">
        <f>IF(COUNTA(外来!C43)&gt;=1,外来!C43,"")</f>
        <v/>
      </c>
      <c r="D45" s="422" t="str">
        <f>IF(COUNTA(外来!D43)&gt;=1,外来!D43,"")</f>
        <v/>
      </c>
      <c r="E45" s="422" t="str">
        <f>IF(COUNTA(外来!E43)&gt;=1,外来!E43,"")</f>
        <v/>
      </c>
      <c r="F45" s="497" t="str">
        <f>IF(COUNTA(外来!F43)&gt;=1,外来!F43,"")</f>
        <v/>
      </c>
      <c r="G45" s="425" t="str">
        <f>IF(COUNTA(外来!G43)&gt;=1,外来!G43,"")</f>
        <v/>
      </c>
      <c r="H45" s="497" t="str">
        <f>IF(COUNTA(外来!H43)&gt;=1,外来!H43,"")</f>
        <v/>
      </c>
      <c r="I45" s="500" t="str">
        <f>IF(COUNTA(外来!I43)&gt;=1,外来!I43,"")</f>
        <v/>
      </c>
      <c r="J45" s="423" t="str">
        <f>IF(COUNTA(外来!K43)&gt;=1,外来!K43,"")</f>
        <v/>
      </c>
      <c r="K45" s="430" t="str">
        <f>IF(J45&lt;基本!$D$9,"非常勤","常勤")</f>
        <v>常勤</v>
      </c>
      <c r="L45" s="503">
        <f>IF(K45="非常勤",J45/基本!$D$9,1)</f>
        <v>1</v>
      </c>
      <c r="M45" s="203" t="e">
        <f>IF(DAYS360(O45,メイン!$N$3)&lt;500,"新"," ")</f>
        <v>#VALUE!</v>
      </c>
      <c r="N45" s="293"/>
      <c r="O45" t="str">
        <f>IF(COUNTA(外来!J43)&gt;=1,外来!J43,"")</f>
        <v/>
      </c>
      <c r="Q45" s="299">
        <f t="shared" si="5"/>
        <v>0</v>
      </c>
      <c r="R45" s="299">
        <f t="shared" si="6"/>
        <v>0</v>
      </c>
      <c r="S45" s="299">
        <f t="shared" si="7"/>
        <v>0</v>
      </c>
      <c r="T45" s="299">
        <f t="shared" si="8"/>
        <v>0</v>
      </c>
      <c r="U45" s="299">
        <f t="shared" si="9"/>
        <v>0</v>
      </c>
      <c r="V45" s="299">
        <f t="shared" si="0"/>
        <v>0</v>
      </c>
      <c r="W45" s="299">
        <f t="shared" si="10"/>
        <v>0</v>
      </c>
      <c r="X45" s="299">
        <f t="shared" si="11"/>
        <v>0</v>
      </c>
      <c r="Y45" s="299">
        <f t="shared" si="12"/>
        <v>0</v>
      </c>
      <c r="Z45" s="299">
        <f t="shared" si="13"/>
        <v>0</v>
      </c>
      <c r="AA45" s="299">
        <f t="shared" si="14"/>
        <v>0</v>
      </c>
      <c r="AB45" s="299">
        <f t="shared" si="15"/>
        <v>0</v>
      </c>
      <c r="AC45" s="299">
        <f t="shared" si="16"/>
        <v>0</v>
      </c>
      <c r="AD45" s="299">
        <f t="shared" si="17"/>
        <v>0</v>
      </c>
      <c r="AE45" s="299">
        <f t="shared" si="18"/>
        <v>0</v>
      </c>
      <c r="AG45" s="274" t="e">
        <f>#REF!</f>
        <v>#REF!</v>
      </c>
      <c r="AH45" s="274" t="str">
        <f t="shared" si="19"/>
        <v>助産師常勤</v>
      </c>
      <c r="AI45" s="274">
        <f t="shared" si="2"/>
        <v>1</v>
      </c>
      <c r="AJ45" s="274" t="str">
        <f t="shared" si="3"/>
        <v>助産師</v>
      </c>
      <c r="AK45" s="274" t="str">
        <f t="shared" si="4"/>
        <v>常勤</v>
      </c>
    </row>
    <row r="46" spans="1:37" ht="13.5" customHeight="1">
      <c r="A46" s="423" t="str">
        <f>IF(COUNTA(外来!A44)&gt;=1,外来!A44,"")</f>
        <v/>
      </c>
      <c r="B46" s="493" t="str">
        <f>IF(COUNTA(外来!B44)&gt;=1,外来!B44,"")</f>
        <v/>
      </c>
      <c r="C46" s="422" t="str">
        <f>IF(COUNTA(外来!C44)&gt;=1,外来!C44,"")</f>
        <v/>
      </c>
      <c r="D46" s="422" t="str">
        <f>IF(COUNTA(外来!D44)&gt;=1,外来!D44,"")</f>
        <v/>
      </c>
      <c r="E46" s="422" t="str">
        <f>IF(COUNTA(外来!E44)&gt;=1,外来!E44,"")</f>
        <v/>
      </c>
      <c r="F46" s="497" t="str">
        <f>IF(COUNTA(外来!F44)&gt;=1,外来!F44,"")</f>
        <v/>
      </c>
      <c r="G46" s="425" t="str">
        <f>IF(COUNTA(外来!G44)&gt;=1,外来!G44,"")</f>
        <v/>
      </c>
      <c r="H46" s="497" t="str">
        <f>IF(COUNTA(外来!H44)&gt;=1,外来!H44,"")</f>
        <v/>
      </c>
      <c r="I46" s="500" t="str">
        <f>IF(COUNTA(外来!I44)&gt;=1,外来!I44,"")</f>
        <v/>
      </c>
      <c r="J46" s="423" t="str">
        <f>IF(COUNTA(外来!K44)&gt;=1,外来!K44,"")</f>
        <v/>
      </c>
      <c r="K46" s="430" t="str">
        <f>IF(J46&lt;基本!$D$9,"非常勤","常勤")</f>
        <v>常勤</v>
      </c>
      <c r="L46" s="503">
        <f>IF(K46="非常勤",J46/基本!$D$9,1)</f>
        <v>1</v>
      </c>
      <c r="M46" s="203" t="e">
        <f>IF(DAYS360(O46,メイン!$N$3)&lt;500,"新"," ")</f>
        <v>#VALUE!</v>
      </c>
      <c r="N46" s="293"/>
      <c r="O46" t="str">
        <f>IF(COUNTA(外来!J44)&gt;=1,外来!J44,"")</f>
        <v/>
      </c>
      <c r="Q46" s="299">
        <f t="shared" si="5"/>
        <v>0</v>
      </c>
      <c r="R46" s="299">
        <f t="shared" si="6"/>
        <v>0</v>
      </c>
      <c r="S46" s="299">
        <f t="shared" si="7"/>
        <v>0</v>
      </c>
      <c r="T46" s="299">
        <f t="shared" si="8"/>
        <v>0</v>
      </c>
      <c r="U46" s="299">
        <f t="shared" si="9"/>
        <v>0</v>
      </c>
      <c r="V46" s="299">
        <f t="shared" si="0"/>
        <v>0</v>
      </c>
      <c r="W46" s="299">
        <f t="shared" si="10"/>
        <v>0</v>
      </c>
      <c r="X46" s="299">
        <f t="shared" si="11"/>
        <v>0</v>
      </c>
      <c r="Y46" s="299">
        <f t="shared" si="12"/>
        <v>0</v>
      </c>
      <c r="Z46" s="299">
        <f t="shared" si="13"/>
        <v>0</v>
      </c>
      <c r="AA46" s="299">
        <f t="shared" si="14"/>
        <v>0</v>
      </c>
      <c r="AB46" s="299">
        <f t="shared" si="15"/>
        <v>0</v>
      </c>
      <c r="AC46" s="299">
        <f t="shared" si="16"/>
        <v>0</v>
      </c>
      <c r="AD46" s="299">
        <f t="shared" si="17"/>
        <v>0</v>
      </c>
      <c r="AE46" s="299">
        <f t="shared" si="18"/>
        <v>0</v>
      </c>
      <c r="AG46" s="274" t="e">
        <f>#REF!</f>
        <v>#REF!</v>
      </c>
      <c r="AH46" s="274" t="str">
        <f t="shared" si="19"/>
        <v>助産師常勤</v>
      </c>
      <c r="AI46" s="274">
        <f t="shared" si="2"/>
        <v>1</v>
      </c>
      <c r="AJ46" s="274" t="str">
        <f t="shared" si="3"/>
        <v>助産師</v>
      </c>
      <c r="AK46" s="274" t="str">
        <f t="shared" si="4"/>
        <v>常勤</v>
      </c>
    </row>
    <row r="47" spans="1:37" ht="13.5" customHeight="1">
      <c r="A47" s="423" t="str">
        <f>IF(COUNTA(外来!A45)&gt;=1,外来!A45,"")</f>
        <v/>
      </c>
      <c r="B47" s="493" t="str">
        <f>IF(COUNTA(外来!B45)&gt;=1,外来!B45,"")</f>
        <v/>
      </c>
      <c r="C47" s="422" t="str">
        <f>IF(COUNTA(外来!C45)&gt;=1,外来!C45,"")</f>
        <v/>
      </c>
      <c r="D47" s="422" t="str">
        <f>IF(COUNTA(外来!D45)&gt;=1,外来!D45,"")</f>
        <v/>
      </c>
      <c r="E47" s="422" t="str">
        <f>IF(COUNTA(外来!E45)&gt;=1,外来!E45,"")</f>
        <v/>
      </c>
      <c r="F47" s="497" t="str">
        <f>IF(COUNTA(外来!F45)&gt;=1,外来!F45,"")</f>
        <v/>
      </c>
      <c r="G47" s="425" t="str">
        <f>IF(COUNTA(外来!G45)&gt;=1,外来!G45,"")</f>
        <v/>
      </c>
      <c r="H47" s="497" t="str">
        <f>IF(COUNTA(外来!H45)&gt;=1,外来!H45,"")</f>
        <v/>
      </c>
      <c r="I47" s="500" t="str">
        <f>IF(COUNTA(外来!I45)&gt;=1,外来!I45,"")</f>
        <v/>
      </c>
      <c r="J47" s="423" t="str">
        <f>IF(COUNTA(外来!K45)&gt;=1,外来!K45,"")</f>
        <v/>
      </c>
      <c r="K47" s="430" t="str">
        <f>IF(J47&lt;基本!$D$9,"非常勤","常勤")</f>
        <v>常勤</v>
      </c>
      <c r="L47" s="503">
        <f>IF(K47="非常勤",J47/基本!$D$9,1)</f>
        <v>1</v>
      </c>
      <c r="M47" s="203" t="e">
        <f>IF(DAYS360(O47,メイン!$N$3)&lt;500,"新"," ")</f>
        <v>#VALUE!</v>
      </c>
      <c r="N47" s="293"/>
      <c r="O47" t="str">
        <f>IF(COUNTA(外来!J45)&gt;=1,外来!J45,"")</f>
        <v/>
      </c>
      <c r="Q47" s="299">
        <f t="shared" si="5"/>
        <v>0</v>
      </c>
      <c r="R47" s="299">
        <f t="shared" si="6"/>
        <v>0</v>
      </c>
      <c r="S47" s="299">
        <f t="shared" si="7"/>
        <v>0</v>
      </c>
      <c r="T47" s="299">
        <f t="shared" si="8"/>
        <v>0</v>
      </c>
      <c r="U47" s="299">
        <f t="shared" si="9"/>
        <v>0</v>
      </c>
      <c r="V47" s="299">
        <f t="shared" si="0"/>
        <v>0</v>
      </c>
      <c r="W47" s="299">
        <f t="shared" si="10"/>
        <v>0</v>
      </c>
      <c r="X47" s="299">
        <f t="shared" si="11"/>
        <v>0</v>
      </c>
      <c r="Y47" s="299">
        <f t="shared" si="12"/>
        <v>0</v>
      </c>
      <c r="Z47" s="299">
        <f t="shared" si="13"/>
        <v>0</v>
      </c>
      <c r="AA47" s="299">
        <f t="shared" si="14"/>
        <v>0</v>
      </c>
      <c r="AB47" s="299">
        <f t="shared" si="15"/>
        <v>0</v>
      </c>
      <c r="AC47" s="299">
        <f t="shared" si="16"/>
        <v>0</v>
      </c>
      <c r="AD47" s="299">
        <f t="shared" si="17"/>
        <v>0</v>
      </c>
      <c r="AE47" s="299">
        <f t="shared" si="18"/>
        <v>0</v>
      </c>
      <c r="AG47" s="274" t="e">
        <f>#REF!</f>
        <v>#REF!</v>
      </c>
      <c r="AH47" s="274" t="str">
        <f t="shared" si="19"/>
        <v>助産師常勤</v>
      </c>
      <c r="AI47" s="274">
        <f t="shared" si="2"/>
        <v>1</v>
      </c>
      <c r="AJ47" s="274" t="str">
        <f t="shared" si="3"/>
        <v>助産師</v>
      </c>
      <c r="AK47" s="274" t="str">
        <f t="shared" si="4"/>
        <v>常勤</v>
      </c>
    </row>
    <row r="48" spans="1:37" ht="13.5" customHeight="1">
      <c r="A48" s="423" t="str">
        <f>IF(COUNTA(外来!A46)&gt;=1,外来!A46,"")</f>
        <v/>
      </c>
      <c r="B48" s="493" t="str">
        <f>IF(COUNTA(外来!B46)&gt;=1,外来!B46,"")</f>
        <v/>
      </c>
      <c r="C48" s="422" t="str">
        <f>IF(COUNTA(外来!C46)&gt;=1,外来!C46,"")</f>
        <v/>
      </c>
      <c r="D48" s="422" t="str">
        <f>IF(COUNTA(外来!D46)&gt;=1,外来!D46,"")</f>
        <v/>
      </c>
      <c r="E48" s="422" t="str">
        <f>IF(COUNTA(外来!E46)&gt;=1,外来!E46,"")</f>
        <v/>
      </c>
      <c r="F48" s="497" t="str">
        <f>IF(COUNTA(外来!F46)&gt;=1,外来!F46,"")</f>
        <v/>
      </c>
      <c r="G48" s="425" t="str">
        <f>IF(COUNTA(外来!G46)&gt;=1,外来!G46,"")</f>
        <v/>
      </c>
      <c r="H48" s="497" t="str">
        <f>IF(COUNTA(外来!H46)&gt;=1,外来!H46,"")</f>
        <v/>
      </c>
      <c r="I48" s="500" t="str">
        <f>IF(COUNTA(外来!I46)&gt;=1,外来!I46,"")</f>
        <v/>
      </c>
      <c r="J48" s="423" t="str">
        <f>IF(COUNTA(外来!K46)&gt;=1,外来!K46,"")</f>
        <v/>
      </c>
      <c r="K48" s="430" t="str">
        <f>IF(J48&lt;基本!$D$9,"非常勤","常勤")</f>
        <v>常勤</v>
      </c>
      <c r="L48" s="503">
        <f>IF(K48="非常勤",J48/基本!$D$9,1)</f>
        <v>1</v>
      </c>
      <c r="M48" s="203" t="e">
        <f>IF(DAYS360(O48,メイン!$N$3)&lt;500,"新"," ")</f>
        <v>#VALUE!</v>
      </c>
      <c r="N48" s="293"/>
      <c r="O48" t="str">
        <f>IF(COUNTA(外来!J46)&gt;=1,外来!J46,"")</f>
        <v/>
      </c>
      <c r="Q48" s="299">
        <f t="shared" si="5"/>
        <v>0</v>
      </c>
      <c r="R48" s="299">
        <f t="shared" si="6"/>
        <v>0</v>
      </c>
      <c r="S48" s="299">
        <f t="shared" si="7"/>
        <v>0</v>
      </c>
      <c r="T48" s="299">
        <f t="shared" si="8"/>
        <v>0</v>
      </c>
      <c r="U48" s="299">
        <f t="shared" si="9"/>
        <v>0</v>
      </c>
      <c r="V48" s="299">
        <f t="shared" si="0"/>
        <v>0</v>
      </c>
      <c r="W48" s="299">
        <f t="shared" si="10"/>
        <v>0</v>
      </c>
      <c r="X48" s="299">
        <f t="shared" si="11"/>
        <v>0</v>
      </c>
      <c r="Y48" s="299">
        <f t="shared" si="12"/>
        <v>0</v>
      </c>
      <c r="Z48" s="299">
        <f t="shared" si="13"/>
        <v>0</v>
      </c>
      <c r="AA48" s="299">
        <f t="shared" si="14"/>
        <v>0</v>
      </c>
      <c r="AB48" s="299">
        <f t="shared" si="15"/>
        <v>0</v>
      </c>
      <c r="AC48" s="299">
        <f t="shared" si="16"/>
        <v>0</v>
      </c>
      <c r="AD48" s="299">
        <f t="shared" si="17"/>
        <v>0</v>
      </c>
      <c r="AE48" s="299">
        <f t="shared" si="18"/>
        <v>0</v>
      </c>
      <c r="AG48" s="274" t="e">
        <f>#REF!</f>
        <v>#REF!</v>
      </c>
      <c r="AH48" s="274" t="str">
        <f t="shared" si="19"/>
        <v>助産師常勤</v>
      </c>
      <c r="AI48" s="274">
        <f t="shared" si="2"/>
        <v>1</v>
      </c>
      <c r="AJ48" s="274" t="str">
        <f t="shared" si="3"/>
        <v>助産師</v>
      </c>
      <c r="AK48" s="274" t="str">
        <f t="shared" si="4"/>
        <v>常勤</v>
      </c>
    </row>
    <row r="49" spans="1:37" ht="13.5" customHeight="1">
      <c r="A49" s="423" t="str">
        <f>IF(COUNTA(外来!A47)&gt;=1,外来!A47,"")</f>
        <v/>
      </c>
      <c r="B49" s="493" t="str">
        <f>IF(COUNTA(外来!B47)&gt;=1,外来!B47,"")</f>
        <v/>
      </c>
      <c r="C49" s="422" t="str">
        <f>IF(COUNTA(外来!C47)&gt;=1,外来!C47,"")</f>
        <v/>
      </c>
      <c r="D49" s="422" t="str">
        <f>IF(COUNTA(外来!D47)&gt;=1,外来!D47,"")</f>
        <v/>
      </c>
      <c r="E49" s="422" t="str">
        <f>IF(COUNTA(外来!E47)&gt;=1,外来!E47,"")</f>
        <v/>
      </c>
      <c r="F49" s="497" t="str">
        <f>IF(COUNTA(外来!F47)&gt;=1,外来!F47,"")</f>
        <v/>
      </c>
      <c r="G49" s="425" t="str">
        <f>IF(COUNTA(外来!G47)&gt;=1,外来!G47,"")</f>
        <v/>
      </c>
      <c r="H49" s="497" t="str">
        <f>IF(COUNTA(外来!H47)&gt;=1,外来!H47,"")</f>
        <v/>
      </c>
      <c r="I49" s="500" t="str">
        <f>IF(COUNTA(外来!I47)&gt;=1,外来!I47,"")</f>
        <v/>
      </c>
      <c r="J49" s="423" t="str">
        <f>IF(COUNTA(外来!K47)&gt;=1,外来!K47,"")</f>
        <v/>
      </c>
      <c r="K49" s="430" t="str">
        <f>IF(J49&lt;基本!$D$9,"非常勤","常勤")</f>
        <v>常勤</v>
      </c>
      <c r="L49" s="503">
        <f>IF(K49="非常勤",J49/基本!$D$9,1)</f>
        <v>1</v>
      </c>
      <c r="M49" s="203" t="e">
        <f>IF(DAYS360(O49,メイン!$N$3)&lt;500,"新"," ")</f>
        <v>#VALUE!</v>
      </c>
      <c r="N49" s="293"/>
      <c r="O49" t="str">
        <f>IF(COUNTA(外来!J47)&gt;=1,外来!J47,"")</f>
        <v/>
      </c>
      <c r="Q49" s="299">
        <f t="shared" si="5"/>
        <v>0</v>
      </c>
      <c r="R49" s="299">
        <f t="shared" si="6"/>
        <v>0</v>
      </c>
      <c r="S49" s="299">
        <f t="shared" si="7"/>
        <v>0</v>
      </c>
      <c r="T49" s="299">
        <f t="shared" si="8"/>
        <v>0</v>
      </c>
      <c r="U49" s="299">
        <f t="shared" si="9"/>
        <v>0</v>
      </c>
      <c r="V49" s="299">
        <f t="shared" si="0"/>
        <v>0</v>
      </c>
      <c r="W49" s="299">
        <f t="shared" si="10"/>
        <v>0</v>
      </c>
      <c r="X49" s="299">
        <f t="shared" si="11"/>
        <v>0</v>
      </c>
      <c r="Y49" s="299">
        <f t="shared" si="12"/>
        <v>0</v>
      </c>
      <c r="Z49" s="299">
        <f t="shared" si="13"/>
        <v>0</v>
      </c>
      <c r="AA49" s="299">
        <f t="shared" si="14"/>
        <v>0</v>
      </c>
      <c r="AB49" s="299">
        <f t="shared" si="15"/>
        <v>0</v>
      </c>
      <c r="AC49" s="299">
        <f t="shared" si="16"/>
        <v>0</v>
      </c>
      <c r="AD49" s="299">
        <f t="shared" si="17"/>
        <v>0</v>
      </c>
      <c r="AE49" s="299">
        <f t="shared" si="18"/>
        <v>0</v>
      </c>
      <c r="AG49" s="274" t="e">
        <f>#REF!</f>
        <v>#REF!</v>
      </c>
      <c r="AH49" s="274" t="str">
        <f t="shared" si="19"/>
        <v>助産師常勤</v>
      </c>
      <c r="AI49" s="274">
        <f t="shared" si="2"/>
        <v>1</v>
      </c>
      <c r="AJ49" s="274" t="str">
        <f t="shared" si="3"/>
        <v>助産師</v>
      </c>
      <c r="AK49" s="274" t="str">
        <f t="shared" si="4"/>
        <v>常勤</v>
      </c>
    </row>
    <row r="50" spans="1:37" ht="13.5" customHeight="1">
      <c r="A50" s="423" t="str">
        <f>IF(COUNTA(外来!A48)&gt;=1,外来!A48,"")</f>
        <v/>
      </c>
      <c r="B50" s="493" t="str">
        <f>IF(COUNTA(外来!B48)&gt;=1,外来!B48,"")</f>
        <v/>
      </c>
      <c r="C50" s="422" t="str">
        <f>IF(COUNTA(外来!C48)&gt;=1,外来!C48,"")</f>
        <v/>
      </c>
      <c r="D50" s="422" t="str">
        <f>IF(COUNTA(外来!D48)&gt;=1,外来!D48,"")</f>
        <v/>
      </c>
      <c r="E50" s="422" t="str">
        <f>IF(COUNTA(外来!E48)&gt;=1,外来!E48,"")</f>
        <v/>
      </c>
      <c r="F50" s="497" t="str">
        <f>IF(COUNTA(外来!F48)&gt;=1,外来!F48,"")</f>
        <v/>
      </c>
      <c r="G50" s="425" t="str">
        <f>IF(COUNTA(外来!G48)&gt;=1,外来!G48,"")</f>
        <v/>
      </c>
      <c r="H50" s="497" t="str">
        <f>IF(COUNTA(外来!H48)&gt;=1,外来!H48,"")</f>
        <v/>
      </c>
      <c r="I50" s="500" t="str">
        <f>IF(COUNTA(外来!I48)&gt;=1,外来!I48,"")</f>
        <v/>
      </c>
      <c r="J50" s="423" t="str">
        <f>IF(COUNTA(外来!K48)&gt;=1,外来!K48,"")</f>
        <v/>
      </c>
      <c r="K50" s="430" t="str">
        <f>IF(J50&lt;基本!$D$9,"非常勤","常勤")</f>
        <v>常勤</v>
      </c>
      <c r="L50" s="503">
        <f>IF(K50="非常勤",J50/基本!$D$9,1)</f>
        <v>1</v>
      </c>
      <c r="M50" s="203" t="e">
        <f>IF(DAYS360(O50,メイン!$N$3)&lt;500,"新"," ")</f>
        <v>#VALUE!</v>
      </c>
      <c r="N50" s="293"/>
      <c r="O50" t="str">
        <f>IF(COUNTA(外来!J48)&gt;=1,外来!J48,"")</f>
        <v/>
      </c>
      <c r="Q50" s="299">
        <f t="shared" si="5"/>
        <v>0</v>
      </c>
      <c r="R50" s="299">
        <f t="shared" si="6"/>
        <v>0</v>
      </c>
      <c r="S50" s="299">
        <f t="shared" si="7"/>
        <v>0</v>
      </c>
      <c r="T50" s="299">
        <f t="shared" si="8"/>
        <v>0</v>
      </c>
      <c r="U50" s="299">
        <f t="shared" si="9"/>
        <v>0</v>
      </c>
      <c r="V50" s="299">
        <f t="shared" si="0"/>
        <v>0</v>
      </c>
      <c r="W50" s="299">
        <f t="shared" si="10"/>
        <v>0</v>
      </c>
      <c r="X50" s="299">
        <f t="shared" si="11"/>
        <v>0</v>
      </c>
      <c r="Y50" s="299">
        <f t="shared" si="12"/>
        <v>0</v>
      </c>
      <c r="Z50" s="299">
        <f t="shared" si="13"/>
        <v>0</v>
      </c>
      <c r="AA50" s="299">
        <f t="shared" si="14"/>
        <v>0</v>
      </c>
      <c r="AB50" s="299">
        <f t="shared" si="15"/>
        <v>0</v>
      </c>
      <c r="AC50" s="299">
        <f t="shared" si="16"/>
        <v>0</v>
      </c>
      <c r="AD50" s="299">
        <f t="shared" si="17"/>
        <v>0</v>
      </c>
      <c r="AE50" s="299">
        <f t="shared" si="18"/>
        <v>0</v>
      </c>
      <c r="AG50" s="274" t="e">
        <f>#REF!</f>
        <v>#REF!</v>
      </c>
      <c r="AH50" s="274" t="str">
        <f t="shared" si="19"/>
        <v>助産師常勤</v>
      </c>
      <c r="AI50" s="274">
        <f t="shared" si="2"/>
        <v>1</v>
      </c>
      <c r="AJ50" s="274" t="str">
        <f t="shared" si="3"/>
        <v>助産師</v>
      </c>
      <c r="AK50" s="274" t="str">
        <f t="shared" si="4"/>
        <v>常勤</v>
      </c>
    </row>
    <row r="51" spans="1:37" ht="13.5" customHeight="1">
      <c r="A51" s="423" t="str">
        <f>IF(COUNTA(外来!A49)&gt;=1,外来!A49,"")</f>
        <v/>
      </c>
      <c r="B51" s="493" t="str">
        <f>IF(COUNTA(外来!B49)&gt;=1,外来!B49,"")</f>
        <v/>
      </c>
      <c r="C51" s="422" t="str">
        <f>IF(COUNTA(外来!C49)&gt;=1,外来!C49,"")</f>
        <v/>
      </c>
      <c r="D51" s="422" t="str">
        <f>IF(COUNTA(外来!D49)&gt;=1,外来!D49,"")</f>
        <v/>
      </c>
      <c r="E51" s="422" t="str">
        <f>IF(COUNTA(外来!E49)&gt;=1,外来!E49,"")</f>
        <v/>
      </c>
      <c r="F51" s="497" t="str">
        <f>IF(COUNTA(外来!F49)&gt;=1,外来!F49,"")</f>
        <v/>
      </c>
      <c r="G51" s="425" t="str">
        <f>IF(COUNTA(外来!G49)&gt;=1,外来!G49,"")</f>
        <v/>
      </c>
      <c r="H51" s="497" t="str">
        <f>IF(COUNTA(外来!H49)&gt;=1,外来!H49,"")</f>
        <v/>
      </c>
      <c r="I51" s="500" t="str">
        <f>IF(COUNTA(外来!I49)&gt;=1,外来!I49,"")</f>
        <v/>
      </c>
      <c r="J51" s="423" t="str">
        <f>IF(COUNTA(外来!K49)&gt;=1,外来!K49,"")</f>
        <v/>
      </c>
      <c r="K51" s="430" t="str">
        <f>IF(J51&lt;基本!$D$9,"非常勤","常勤")</f>
        <v>常勤</v>
      </c>
      <c r="L51" s="503">
        <f>IF(K51="非常勤",J51/基本!$D$9,1)</f>
        <v>1</v>
      </c>
      <c r="M51" s="203" t="e">
        <f>IF(DAYS360(O51,メイン!$N$3)&lt;500,"新"," ")</f>
        <v>#VALUE!</v>
      </c>
      <c r="N51" s="293"/>
      <c r="O51" t="str">
        <f>IF(COUNTA(外来!J49)&gt;=1,外来!J49,"")</f>
        <v/>
      </c>
      <c r="Q51" s="299">
        <f t="shared" si="5"/>
        <v>0</v>
      </c>
      <c r="R51" s="299">
        <f t="shared" si="6"/>
        <v>0</v>
      </c>
      <c r="S51" s="299">
        <f t="shared" si="7"/>
        <v>0</v>
      </c>
      <c r="T51" s="299">
        <f t="shared" si="8"/>
        <v>0</v>
      </c>
      <c r="U51" s="299">
        <f t="shared" si="9"/>
        <v>0</v>
      </c>
      <c r="V51" s="299">
        <f t="shared" si="0"/>
        <v>0</v>
      </c>
      <c r="W51" s="299">
        <f t="shared" si="10"/>
        <v>0</v>
      </c>
      <c r="X51" s="299">
        <f t="shared" si="11"/>
        <v>0</v>
      </c>
      <c r="Y51" s="299">
        <f t="shared" si="12"/>
        <v>0</v>
      </c>
      <c r="Z51" s="299">
        <f t="shared" si="13"/>
        <v>0</v>
      </c>
      <c r="AA51" s="299">
        <f t="shared" si="14"/>
        <v>0</v>
      </c>
      <c r="AB51" s="299">
        <f t="shared" si="15"/>
        <v>0</v>
      </c>
      <c r="AC51" s="299">
        <f t="shared" si="16"/>
        <v>0</v>
      </c>
      <c r="AD51" s="299">
        <f t="shared" si="17"/>
        <v>0</v>
      </c>
      <c r="AE51" s="299">
        <f t="shared" si="18"/>
        <v>0</v>
      </c>
      <c r="AG51" s="274" t="e">
        <f>#REF!</f>
        <v>#REF!</v>
      </c>
      <c r="AH51" s="274" t="str">
        <f t="shared" si="19"/>
        <v>助産師常勤</v>
      </c>
      <c r="AI51" s="274">
        <f t="shared" si="2"/>
        <v>1</v>
      </c>
      <c r="AJ51" s="274" t="str">
        <f t="shared" si="3"/>
        <v>助産師</v>
      </c>
      <c r="AK51" s="274" t="str">
        <f t="shared" si="4"/>
        <v>常勤</v>
      </c>
    </row>
    <row r="52" spans="1:37" ht="13.5" customHeight="1">
      <c r="A52" s="423" t="str">
        <f>IF(COUNTA(外来!A50)&gt;=1,外来!A50,"")</f>
        <v/>
      </c>
      <c r="B52" s="493" t="str">
        <f>IF(COUNTA(外来!B50)&gt;=1,外来!B50,"")</f>
        <v/>
      </c>
      <c r="C52" s="422" t="str">
        <f>IF(COUNTA(外来!C50)&gt;=1,外来!C50,"")</f>
        <v/>
      </c>
      <c r="D52" s="422" t="str">
        <f>IF(COUNTA(外来!D50)&gt;=1,外来!D50,"")</f>
        <v/>
      </c>
      <c r="E52" s="422" t="str">
        <f>IF(COUNTA(外来!E50)&gt;=1,外来!E50,"")</f>
        <v/>
      </c>
      <c r="F52" s="497" t="str">
        <f>IF(COUNTA(外来!F50)&gt;=1,外来!F50,"")</f>
        <v/>
      </c>
      <c r="G52" s="425" t="str">
        <f>IF(COUNTA(外来!G50)&gt;=1,外来!G50,"")</f>
        <v/>
      </c>
      <c r="H52" s="497" t="str">
        <f>IF(COUNTA(外来!H50)&gt;=1,外来!H50,"")</f>
        <v/>
      </c>
      <c r="I52" s="500" t="str">
        <f>IF(COUNTA(外来!I50)&gt;=1,外来!I50,"")</f>
        <v/>
      </c>
      <c r="J52" s="423" t="str">
        <f>IF(COUNTA(外来!K50)&gt;=1,外来!K50,"")</f>
        <v/>
      </c>
      <c r="K52" s="430" t="str">
        <f>IF(J52&lt;基本!$D$9,"非常勤","常勤")</f>
        <v>常勤</v>
      </c>
      <c r="L52" s="503">
        <f>IF(K52="非常勤",J52/基本!$D$9,1)</f>
        <v>1</v>
      </c>
      <c r="M52" s="203" t="e">
        <f>IF(DAYS360(O52,メイン!$N$3)&lt;500,"新"," ")</f>
        <v>#VALUE!</v>
      </c>
      <c r="N52" s="293"/>
      <c r="O52" t="str">
        <f>IF(COUNTA(外来!J50)&gt;=1,外来!J50,"")</f>
        <v/>
      </c>
      <c r="Q52" s="299">
        <f t="shared" si="5"/>
        <v>0</v>
      </c>
      <c r="R52" s="299">
        <f t="shared" si="6"/>
        <v>0</v>
      </c>
      <c r="S52" s="299">
        <f t="shared" si="7"/>
        <v>0</v>
      </c>
      <c r="T52" s="299">
        <f t="shared" si="8"/>
        <v>0</v>
      </c>
      <c r="U52" s="299">
        <f t="shared" si="9"/>
        <v>0</v>
      </c>
      <c r="V52" s="299">
        <f t="shared" si="0"/>
        <v>0</v>
      </c>
      <c r="W52" s="299">
        <f t="shared" si="10"/>
        <v>0</v>
      </c>
      <c r="X52" s="299">
        <f t="shared" si="11"/>
        <v>0</v>
      </c>
      <c r="Y52" s="299">
        <f t="shared" si="12"/>
        <v>0</v>
      </c>
      <c r="Z52" s="299">
        <f t="shared" si="13"/>
        <v>0</v>
      </c>
      <c r="AA52" s="299">
        <f t="shared" si="14"/>
        <v>0</v>
      </c>
      <c r="AB52" s="299">
        <f t="shared" si="15"/>
        <v>0</v>
      </c>
      <c r="AC52" s="299">
        <f t="shared" si="16"/>
        <v>0</v>
      </c>
      <c r="AD52" s="299">
        <f t="shared" si="17"/>
        <v>0</v>
      </c>
      <c r="AE52" s="299">
        <f t="shared" si="18"/>
        <v>0</v>
      </c>
      <c r="AG52" s="274" t="e">
        <f>#REF!</f>
        <v>#REF!</v>
      </c>
      <c r="AH52" s="274" t="str">
        <f t="shared" si="19"/>
        <v>助産師常勤</v>
      </c>
      <c r="AI52" s="274">
        <f t="shared" si="2"/>
        <v>1</v>
      </c>
      <c r="AJ52" s="274" t="str">
        <f t="shared" si="3"/>
        <v>助産師</v>
      </c>
      <c r="AK52" s="274" t="str">
        <f t="shared" si="4"/>
        <v>常勤</v>
      </c>
    </row>
    <row r="53" spans="1:37" ht="13.5" customHeight="1">
      <c r="A53" s="423" t="str">
        <f>IF(COUNTA(外来!A51)&gt;=1,外来!A51,"")</f>
        <v/>
      </c>
      <c r="B53" s="493" t="str">
        <f>IF(COUNTA(外来!B51)&gt;=1,外来!B51,"")</f>
        <v/>
      </c>
      <c r="C53" s="422" t="str">
        <f>IF(COUNTA(外来!C51)&gt;=1,外来!C51,"")</f>
        <v/>
      </c>
      <c r="D53" s="422" t="str">
        <f>IF(COUNTA(外来!D51)&gt;=1,外来!D51,"")</f>
        <v/>
      </c>
      <c r="E53" s="422" t="str">
        <f>IF(COUNTA(外来!E51)&gt;=1,外来!E51,"")</f>
        <v/>
      </c>
      <c r="F53" s="497" t="str">
        <f>IF(COUNTA(外来!F51)&gt;=1,外来!F51,"")</f>
        <v/>
      </c>
      <c r="G53" s="425" t="str">
        <f>IF(COUNTA(外来!G51)&gt;=1,外来!G51,"")</f>
        <v/>
      </c>
      <c r="H53" s="497" t="str">
        <f>IF(COUNTA(外来!H51)&gt;=1,外来!H51,"")</f>
        <v/>
      </c>
      <c r="I53" s="500" t="str">
        <f>IF(COUNTA(外来!I51)&gt;=1,外来!I51,"")</f>
        <v/>
      </c>
      <c r="J53" s="423" t="str">
        <f>IF(COUNTA(外来!K51)&gt;=1,外来!K51,"")</f>
        <v/>
      </c>
      <c r="K53" s="430" t="str">
        <f>IF(J53&lt;基本!$D$9,"非常勤","常勤")</f>
        <v>常勤</v>
      </c>
      <c r="L53" s="503">
        <f>IF(K53="非常勤",J53/基本!$D$9,1)</f>
        <v>1</v>
      </c>
      <c r="M53" s="203" t="e">
        <f>IF(DAYS360(O53,メイン!$N$3)&lt;500,"新"," ")</f>
        <v>#VALUE!</v>
      </c>
      <c r="N53" s="293"/>
      <c r="O53" t="str">
        <f>IF(COUNTA(外来!J51)&gt;=1,外来!J51,"")</f>
        <v/>
      </c>
      <c r="Q53" s="299">
        <f t="shared" si="5"/>
        <v>0</v>
      </c>
      <c r="R53" s="299">
        <f t="shared" si="6"/>
        <v>0</v>
      </c>
      <c r="S53" s="299">
        <f t="shared" si="7"/>
        <v>0</v>
      </c>
      <c r="T53" s="299">
        <f t="shared" si="8"/>
        <v>0</v>
      </c>
      <c r="U53" s="299">
        <f t="shared" si="9"/>
        <v>0</v>
      </c>
      <c r="V53" s="299">
        <f t="shared" si="0"/>
        <v>0</v>
      </c>
      <c r="W53" s="299">
        <f t="shared" si="10"/>
        <v>0</v>
      </c>
      <c r="X53" s="299">
        <f t="shared" si="11"/>
        <v>0</v>
      </c>
      <c r="Y53" s="299">
        <f t="shared" si="12"/>
        <v>0</v>
      </c>
      <c r="Z53" s="299">
        <f t="shared" si="13"/>
        <v>0</v>
      </c>
      <c r="AA53" s="299">
        <f t="shared" si="14"/>
        <v>0</v>
      </c>
      <c r="AB53" s="299">
        <f t="shared" si="15"/>
        <v>0</v>
      </c>
      <c r="AC53" s="299">
        <f t="shared" si="16"/>
        <v>0</v>
      </c>
      <c r="AD53" s="299">
        <f t="shared" si="17"/>
        <v>0</v>
      </c>
      <c r="AE53" s="299">
        <f t="shared" si="18"/>
        <v>0</v>
      </c>
      <c r="AG53" s="274" t="e">
        <f>#REF!</f>
        <v>#REF!</v>
      </c>
      <c r="AH53" s="274" t="str">
        <f t="shared" si="19"/>
        <v>助産師常勤</v>
      </c>
      <c r="AI53" s="274">
        <f t="shared" si="2"/>
        <v>1</v>
      </c>
      <c r="AJ53" s="274" t="str">
        <f t="shared" si="3"/>
        <v>助産師</v>
      </c>
      <c r="AK53" s="274" t="str">
        <f t="shared" si="4"/>
        <v>常勤</v>
      </c>
    </row>
    <row r="54" spans="1:37" ht="13.5" customHeight="1">
      <c r="A54" s="423" t="str">
        <f>IF(COUNTA(外来!A52)&gt;=1,外来!A52,"")</f>
        <v/>
      </c>
      <c r="B54" s="493" t="str">
        <f>IF(COUNTA(外来!B52)&gt;=1,外来!B52,"")</f>
        <v/>
      </c>
      <c r="C54" s="422" t="str">
        <f>IF(COUNTA(外来!C52)&gt;=1,外来!C52,"")</f>
        <v/>
      </c>
      <c r="D54" s="422" t="str">
        <f>IF(COUNTA(外来!D52)&gt;=1,外来!D52,"")</f>
        <v/>
      </c>
      <c r="E54" s="422" t="str">
        <f>IF(COUNTA(外来!E52)&gt;=1,外来!E52,"")</f>
        <v/>
      </c>
      <c r="F54" s="497" t="str">
        <f>IF(COUNTA(外来!F52)&gt;=1,外来!F52,"")</f>
        <v/>
      </c>
      <c r="G54" s="425" t="str">
        <f>IF(COUNTA(外来!G52)&gt;=1,外来!G52,"")</f>
        <v/>
      </c>
      <c r="H54" s="497" t="str">
        <f>IF(COUNTA(外来!H52)&gt;=1,外来!H52,"")</f>
        <v/>
      </c>
      <c r="I54" s="500" t="str">
        <f>IF(COUNTA(外来!I52)&gt;=1,外来!I52,"")</f>
        <v/>
      </c>
      <c r="J54" s="423" t="str">
        <f>IF(COUNTA(外来!K52)&gt;=1,外来!K52,"")</f>
        <v/>
      </c>
      <c r="K54" s="430" t="str">
        <f>IF(J54&lt;基本!$D$9,"非常勤","常勤")</f>
        <v>常勤</v>
      </c>
      <c r="L54" s="503">
        <f>IF(K54="非常勤",J54/基本!$D$9,1)</f>
        <v>1</v>
      </c>
      <c r="M54" s="203" t="e">
        <f>IF(DAYS360(O54,メイン!$N$3)&lt;500,"新"," ")</f>
        <v>#VALUE!</v>
      </c>
      <c r="N54" s="293"/>
      <c r="O54" t="str">
        <f>IF(COUNTA(外来!J52)&gt;=1,外来!J52,"")</f>
        <v/>
      </c>
      <c r="Q54" s="299">
        <f t="shared" si="5"/>
        <v>0</v>
      </c>
      <c r="R54" s="299">
        <f t="shared" si="6"/>
        <v>0</v>
      </c>
      <c r="S54" s="299">
        <f t="shared" si="7"/>
        <v>0</v>
      </c>
      <c r="T54" s="299">
        <f t="shared" si="8"/>
        <v>0</v>
      </c>
      <c r="U54" s="299">
        <f t="shared" si="9"/>
        <v>0</v>
      </c>
      <c r="V54" s="299">
        <f t="shared" si="0"/>
        <v>0</v>
      </c>
      <c r="W54" s="299">
        <f t="shared" si="10"/>
        <v>0</v>
      </c>
      <c r="X54" s="299">
        <f t="shared" si="11"/>
        <v>0</v>
      </c>
      <c r="Y54" s="299">
        <f t="shared" si="12"/>
        <v>0</v>
      </c>
      <c r="Z54" s="299">
        <f t="shared" si="13"/>
        <v>0</v>
      </c>
      <c r="AA54" s="299">
        <f t="shared" si="14"/>
        <v>0</v>
      </c>
      <c r="AB54" s="299">
        <f t="shared" si="15"/>
        <v>0</v>
      </c>
      <c r="AC54" s="299">
        <f t="shared" si="16"/>
        <v>0</v>
      </c>
      <c r="AD54" s="299">
        <f t="shared" si="17"/>
        <v>0</v>
      </c>
      <c r="AE54" s="299">
        <f t="shared" si="18"/>
        <v>0</v>
      </c>
      <c r="AG54" s="274" t="e">
        <f>#REF!</f>
        <v>#REF!</v>
      </c>
      <c r="AH54" s="274" t="str">
        <f t="shared" si="19"/>
        <v>助産師常勤</v>
      </c>
      <c r="AI54" s="274">
        <f t="shared" si="2"/>
        <v>1</v>
      </c>
      <c r="AJ54" s="274" t="str">
        <f t="shared" si="3"/>
        <v>助産師</v>
      </c>
      <c r="AK54" s="274" t="str">
        <f t="shared" si="4"/>
        <v>常勤</v>
      </c>
    </row>
    <row r="55" spans="1:37" ht="13.5" customHeight="1">
      <c r="A55" s="423" t="str">
        <f>IF(COUNTA(外来!A53)&gt;=1,外来!A53,"")</f>
        <v/>
      </c>
      <c r="B55" s="493" t="str">
        <f>IF(COUNTA(外来!B53)&gt;=1,外来!B53,"")</f>
        <v/>
      </c>
      <c r="C55" s="422" t="str">
        <f>IF(COUNTA(外来!C53)&gt;=1,外来!C53,"")</f>
        <v/>
      </c>
      <c r="D55" s="422" t="str">
        <f>IF(COUNTA(外来!D53)&gt;=1,外来!D53,"")</f>
        <v/>
      </c>
      <c r="E55" s="422" t="str">
        <f>IF(COUNTA(外来!E53)&gt;=1,外来!E53,"")</f>
        <v/>
      </c>
      <c r="F55" s="497" t="str">
        <f>IF(COUNTA(外来!F53)&gt;=1,外来!F53,"")</f>
        <v/>
      </c>
      <c r="G55" s="425" t="str">
        <f>IF(COUNTA(外来!G53)&gt;=1,外来!G53,"")</f>
        <v/>
      </c>
      <c r="H55" s="497" t="str">
        <f>IF(COUNTA(外来!H53)&gt;=1,外来!H53,"")</f>
        <v/>
      </c>
      <c r="I55" s="500" t="str">
        <f>IF(COUNTA(外来!I53)&gt;=1,外来!I53,"")</f>
        <v/>
      </c>
      <c r="J55" s="423" t="str">
        <f>IF(COUNTA(外来!K53)&gt;=1,外来!K53,"")</f>
        <v/>
      </c>
      <c r="K55" s="430" t="str">
        <f>IF(J55&lt;基本!$D$9,"非常勤","常勤")</f>
        <v>常勤</v>
      </c>
      <c r="L55" s="503">
        <f>IF(K55="非常勤",J55/基本!$D$9,1)</f>
        <v>1</v>
      </c>
      <c r="M55" s="203" t="e">
        <f>IF(DAYS360(O55,メイン!$N$3)&lt;500,"新"," ")</f>
        <v>#VALUE!</v>
      </c>
      <c r="N55" s="293"/>
      <c r="O55" t="str">
        <f>IF(COUNTA(外来!J53)&gt;=1,外来!J53,"")</f>
        <v/>
      </c>
      <c r="Q55" s="299">
        <f t="shared" si="5"/>
        <v>0</v>
      </c>
      <c r="R55" s="299">
        <f t="shared" si="6"/>
        <v>0</v>
      </c>
      <c r="S55" s="299">
        <f t="shared" si="7"/>
        <v>0</v>
      </c>
      <c r="T55" s="299">
        <f t="shared" si="8"/>
        <v>0</v>
      </c>
      <c r="U55" s="299">
        <f t="shared" si="9"/>
        <v>0</v>
      </c>
      <c r="V55" s="299">
        <f t="shared" si="0"/>
        <v>0</v>
      </c>
      <c r="W55" s="299">
        <f t="shared" si="10"/>
        <v>0</v>
      </c>
      <c r="X55" s="299">
        <f t="shared" si="11"/>
        <v>0</v>
      </c>
      <c r="Y55" s="299">
        <f t="shared" si="12"/>
        <v>0</v>
      </c>
      <c r="Z55" s="299">
        <f t="shared" si="13"/>
        <v>0</v>
      </c>
      <c r="AA55" s="299">
        <f t="shared" si="14"/>
        <v>0</v>
      </c>
      <c r="AB55" s="299">
        <f t="shared" si="15"/>
        <v>0</v>
      </c>
      <c r="AC55" s="299">
        <f t="shared" si="16"/>
        <v>0</v>
      </c>
      <c r="AD55" s="299">
        <f t="shared" si="17"/>
        <v>0</v>
      </c>
      <c r="AE55" s="299">
        <f t="shared" si="18"/>
        <v>0</v>
      </c>
      <c r="AG55" s="274" t="e">
        <f>#REF!</f>
        <v>#REF!</v>
      </c>
      <c r="AH55" s="274" t="str">
        <f t="shared" si="19"/>
        <v>助産師常勤</v>
      </c>
      <c r="AI55" s="274">
        <f t="shared" si="2"/>
        <v>1</v>
      </c>
      <c r="AJ55" s="274" t="str">
        <f t="shared" si="3"/>
        <v>助産師</v>
      </c>
      <c r="AK55" s="274" t="str">
        <f t="shared" si="4"/>
        <v>常勤</v>
      </c>
    </row>
    <row r="56" spans="1:37" ht="13.5" customHeight="1">
      <c r="A56" s="423" t="str">
        <f>IF(COUNTA(外来!A54)&gt;=1,外来!A54,"")</f>
        <v/>
      </c>
      <c r="B56" s="493" t="str">
        <f>IF(COUNTA(外来!B54)&gt;=1,外来!B54,"")</f>
        <v/>
      </c>
      <c r="C56" s="422" t="str">
        <f>IF(COUNTA(外来!C54)&gt;=1,外来!C54,"")</f>
        <v/>
      </c>
      <c r="D56" s="422" t="str">
        <f>IF(COUNTA(外来!D54)&gt;=1,外来!D54,"")</f>
        <v/>
      </c>
      <c r="E56" s="422" t="str">
        <f>IF(COUNTA(外来!E54)&gt;=1,外来!E54,"")</f>
        <v/>
      </c>
      <c r="F56" s="497" t="str">
        <f>IF(COUNTA(外来!F54)&gt;=1,外来!F54,"")</f>
        <v/>
      </c>
      <c r="G56" s="425" t="str">
        <f>IF(COUNTA(外来!G54)&gt;=1,外来!G54,"")</f>
        <v/>
      </c>
      <c r="H56" s="497" t="str">
        <f>IF(COUNTA(外来!H54)&gt;=1,外来!H54,"")</f>
        <v/>
      </c>
      <c r="I56" s="500" t="str">
        <f>IF(COUNTA(外来!I54)&gt;=1,外来!I54,"")</f>
        <v/>
      </c>
      <c r="J56" s="423" t="str">
        <f>IF(COUNTA(外来!K54)&gt;=1,外来!K54,"")</f>
        <v/>
      </c>
      <c r="K56" s="430" t="str">
        <f>IF(J56&lt;基本!$D$9,"非常勤","常勤")</f>
        <v>常勤</v>
      </c>
      <c r="L56" s="503">
        <f>IF(K56="非常勤",J56/基本!$D$9,1)</f>
        <v>1</v>
      </c>
      <c r="M56" s="203" t="e">
        <f>IF(DAYS360(O56,メイン!$N$3)&lt;500,"新"," ")</f>
        <v>#VALUE!</v>
      </c>
      <c r="N56" s="293"/>
      <c r="O56" t="str">
        <f>IF(COUNTA(外来!J54)&gt;=1,外来!J54,"")</f>
        <v/>
      </c>
      <c r="Q56" s="299">
        <f t="shared" si="5"/>
        <v>0</v>
      </c>
      <c r="R56" s="299">
        <f t="shared" si="6"/>
        <v>0</v>
      </c>
      <c r="S56" s="299">
        <f t="shared" si="7"/>
        <v>0</v>
      </c>
      <c r="T56" s="299">
        <f t="shared" si="8"/>
        <v>0</v>
      </c>
      <c r="U56" s="299">
        <f t="shared" si="9"/>
        <v>0</v>
      </c>
      <c r="V56" s="299">
        <f t="shared" si="0"/>
        <v>0</v>
      </c>
      <c r="W56" s="299">
        <f t="shared" si="10"/>
        <v>0</v>
      </c>
      <c r="X56" s="299">
        <f t="shared" si="11"/>
        <v>0</v>
      </c>
      <c r="Y56" s="299">
        <f t="shared" si="12"/>
        <v>0</v>
      </c>
      <c r="Z56" s="299">
        <f t="shared" si="13"/>
        <v>0</v>
      </c>
      <c r="AA56" s="299">
        <f t="shared" si="14"/>
        <v>0</v>
      </c>
      <c r="AB56" s="299">
        <f t="shared" si="15"/>
        <v>0</v>
      </c>
      <c r="AC56" s="299">
        <f t="shared" si="16"/>
        <v>0</v>
      </c>
      <c r="AD56" s="299">
        <f t="shared" si="17"/>
        <v>0</v>
      </c>
      <c r="AE56" s="299">
        <f t="shared" si="18"/>
        <v>0</v>
      </c>
      <c r="AG56" s="274" t="e">
        <f>#REF!</f>
        <v>#REF!</v>
      </c>
      <c r="AH56" s="274" t="str">
        <f t="shared" si="19"/>
        <v>助産師常勤</v>
      </c>
      <c r="AI56" s="274">
        <f t="shared" si="2"/>
        <v>1</v>
      </c>
      <c r="AJ56" s="274" t="str">
        <f t="shared" si="3"/>
        <v>助産師</v>
      </c>
      <c r="AK56" s="274" t="str">
        <f t="shared" si="4"/>
        <v>常勤</v>
      </c>
    </row>
    <row r="57" spans="1:37" ht="13.5" customHeight="1">
      <c r="A57" s="423" t="str">
        <f>IF(COUNTA(外来!A55)&gt;=1,外来!A55,"")</f>
        <v/>
      </c>
      <c r="B57" s="493" t="str">
        <f>IF(COUNTA(外来!B55)&gt;=1,外来!B55,"")</f>
        <v/>
      </c>
      <c r="C57" s="422" t="str">
        <f>IF(COUNTA(外来!C55)&gt;=1,外来!C55,"")</f>
        <v/>
      </c>
      <c r="D57" s="422" t="str">
        <f>IF(COUNTA(外来!D55)&gt;=1,外来!D55,"")</f>
        <v/>
      </c>
      <c r="E57" s="422" t="str">
        <f>IF(COUNTA(外来!E55)&gt;=1,外来!E55,"")</f>
        <v/>
      </c>
      <c r="F57" s="497" t="str">
        <f>IF(COUNTA(外来!F55)&gt;=1,外来!F55,"")</f>
        <v/>
      </c>
      <c r="G57" s="425" t="str">
        <f>IF(COUNTA(外来!G55)&gt;=1,外来!G55,"")</f>
        <v/>
      </c>
      <c r="H57" s="497" t="str">
        <f>IF(COUNTA(外来!H55)&gt;=1,外来!H55,"")</f>
        <v/>
      </c>
      <c r="I57" s="500" t="str">
        <f>IF(COUNTA(外来!I55)&gt;=1,外来!I55,"")</f>
        <v/>
      </c>
      <c r="J57" s="423" t="str">
        <f>IF(COUNTA(外来!K55)&gt;=1,外来!K55,"")</f>
        <v/>
      </c>
      <c r="K57" s="430" t="str">
        <f>IF(J57&lt;基本!$D$9,"非常勤","常勤")</f>
        <v>常勤</v>
      </c>
      <c r="L57" s="503">
        <f>IF(K57="非常勤",J57/基本!$D$9,1)</f>
        <v>1</v>
      </c>
      <c r="M57" s="203" t="e">
        <f>IF(DAYS360(O57,メイン!$N$3)&lt;500,"新"," ")</f>
        <v>#VALUE!</v>
      </c>
      <c r="N57" s="293"/>
      <c r="O57" t="str">
        <f>IF(COUNTA(外来!J55)&gt;=1,外来!J55,"")</f>
        <v/>
      </c>
      <c r="Q57" s="299">
        <f t="shared" si="5"/>
        <v>0</v>
      </c>
      <c r="R57" s="299">
        <f t="shared" si="6"/>
        <v>0</v>
      </c>
      <c r="S57" s="299">
        <f t="shared" si="7"/>
        <v>0</v>
      </c>
      <c r="T57" s="299">
        <f t="shared" si="8"/>
        <v>0</v>
      </c>
      <c r="U57" s="299">
        <f t="shared" si="9"/>
        <v>0</v>
      </c>
      <c r="V57" s="299">
        <f t="shared" si="0"/>
        <v>0</v>
      </c>
      <c r="W57" s="299">
        <f t="shared" si="10"/>
        <v>0</v>
      </c>
      <c r="X57" s="299">
        <f t="shared" si="11"/>
        <v>0</v>
      </c>
      <c r="Y57" s="299">
        <f t="shared" si="12"/>
        <v>0</v>
      </c>
      <c r="Z57" s="299">
        <f t="shared" si="13"/>
        <v>0</v>
      </c>
      <c r="AA57" s="299">
        <f t="shared" si="14"/>
        <v>0</v>
      </c>
      <c r="AB57" s="299">
        <f t="shared" si="15"/>
        <v>0</v>
      </c>
      <c r="AC57" s="299">
        <f t="shared" si="16"/>
        <v>0</v>
      </c>
      <c r="AD57" s="299">
        <f t="shared" si="17"/>
        <v>0</v>
      </c>
      <c r="AE57" s="299">
        <f t="shared" si="18"/>
        <v>0</v>
      </c>
      <c r="AG57" s="274" t="e">
        <f>#REF!</f>
        <v>#REF!</v>
      </c>
      <c r="AH57" s="274" t="str">
        <f t="shared" si="19"/>
        <v>助産師常勤</v>
      </c>
      <c r="AI57" s="274">
        <f t="shared" si="2"/>
        <v>1</v>
      </c>
      <c r="AJ57" s="274" t="str">
        <f t="shared" si="3"/>
        <v>助産師</v>
      </c>
      <c r="AK57" s="274" t="str">
        <f t="shared" si="4"/>
        <v>常勤</v>
      </c>
    </row>
    <row r="58" spans="1:37" ht="13.5" customHeight="1">
      <c r="A58" s="423" t="str">
        <f>IF(COUNTA(外来!A56)&gt;=1,外来!A56,"")</f>
        <v/>
      </c>
      <c r="B58" s="493" t="str">
        <f>IF(COUNTA(外来!B56)&gt;=1,外来!B56,"")</f>
        <v/>
      </c>
      <c r="C58" s="422" t="str">
        <f>IF(COUNTA(外来!C56)&gt;=1,外来!C56,"")</f>
        <v/>
      </c>
      <c r="D58" s="422" t="str">
        <f>IF(COUNTA(外来!D56)&gt;=1,外来!D56,"")</f>
        <v/>
      </c>
      <c r="E58" s="422" t="str">
        <f>IF(COUNTA(外来!E56)&gt;=1,外来!E56,"")</f>
        <v/>
      </c>
      <c r="F58" s="497" t="str">
        <f>IF(COUNTA(外来!F56)&gt;=1,外来!F56,"")</f>
        <v/>
      </c>
      <c r="G58" s="425" t="str">
        <f>IF(COUNTA(外来!G56)&gt;=1,外来!G56,"")</f>
        <v/>
      </c>
      <c r="H58" s="497" t="str">
        <f>IF(COUNTA(外来!H56)&gt;=1,外来!H56,"")</f>
        <v/>
      </c>
      <c r="I58" s="500" t="str">
        <f>IF(COUNTA(外来!I56)&gt;=1,外来!I56,"")</f>
        <v/>
      </c>
      <c r="J58" s="423" t="str">
        <f>IF(COUNTA(外来!K56)&gt;=1,外来!K56,"")</f>
        <v/>
      </c>
      <c r="K58" s="430" t="str">
        <f>IF(J58&lt;基本!$D$9,"非常勤","常勤")</f>
        <v>常勤</v>
      </c>
      <c r="L58" s="503">
        <f>IF(K58="非常勤",J58/基本!$D$9,1)</f>
        <v>1</v>
      </c>
      <c r="M58" s="203" t="e">
        <f>IF(DAYS360(O58,メイン!$N$3)&lt;500,"新"," ")</f>
        <v>#VALUE!</v>
      </c>
      <c r="N58" s="293"/>
      <c r="O58" t="str">
        <f>IF(COUNTA(外来!J56)&gt;=1,外来!J56,"")</f>
        <v/>
      </c>
      <c r="Q58" s="299">
        <f t="shared" si="5"/>
        <v>0</v>
      </c>
      <c r="R58" s="299">
        <f t="shared" si="6"/>
        <v>0</v>
      </c>
      <c r="S58" s="299">
        <f t="shared" si="7"/>
        <v>0</v>
      </c>
      <c r="T58" s="299">
        <f t="shared" si="8"/>
        <v>0</v>
      </c>
      <c r="U58" s="299">
        <f t="shared" si="9"/>
        <v>0</v>
      </c>
      <c r="V58" s="299">
        <f t="shared" si="0"/>
        <v>0</v>
      </c>
      <c r="W58" s="299">
        <f t="shared" si="10"/>
        <v>0</v>
      </c>
      <c r="X58" s="299">
        <f t="shared" si="11"/>
        <v>0</v>
      </c>
      <c r="Y58" s="299">
        <f t="shared" si="12"/>
        <v>0</v>
      </c>
      <c r="Z58" s="299">
        <f t="shared" si="13"/>
        <v>0</v>
      </c>
      <c r="AA58" s="299">
        <f t="shared" si="14"/>
        <v>0</v>
      </c>
      <c r="AB58" s="299">
        <f t="shared" si="15"/>
        <v>0</v>
      </c>
      <c r="AC58" s="299">
        <f t="shared" si="16"/>
        <v>0</v>
      </c>
      <c r="AD58" s="299">
        <f t="shared" si="17"/>
        <v>0</v>
      </c>
      <c r="AE58" s="299">
        <f t="shared" si="18"/>
        <v>0</v>
      </c>
      <c r="AG58" s="274" t="e">
        <f>#REF!</f>
        <v>#REF!</v>
      </c>
      <c r="AH58" s="274" t="str">
        <f t="shared" si="19"/>
        <v>助産師常勤</v>
      </c>
      <c r="AI58" s="274">
        <f t="shared" si="2"/>
        <v>1</v>
      </c>
      <c r="AJ58" s="274" t="str">
        <f t="shared" si="3"/>
        <v>助産師</v>
      </c>
      <c r="AK58" s="274" t="str">
        <f t="shared" si="4"/>
        <v>常勤</v>
      </c>
    </row>
    <row r="59" spans="1:37" ht="13.5" customHeight="1">
      <c r="A59" s="423" t="str">
        <f>IF(COUNTA(外来!A57)&gt;=1,外来!A57,"")</f>
        <v/>
      </c>
      <c r="B59" s="493" t="str">
        <f>IF(COUNTA(外来!B57)&gt;=1,外来!B57,"")</f>
        <v/>
      </c>
      <c r="C59" s="422" t="str">
        <f>IF(COUNTA(外来!C57)&gt;=1,外来!C57,"")</f>
        <v/>
      </c>
      <c r="D59" s="422" t="str">
        <f>IF(COUNTA(外来!D57)&gt;=1,外来!D57,"")</f>
        <v/>
      </c>
      <c r="E59" s="422" t="str">
        <f>IF(COUNTA(外来!E57)&gt;=1,外来!E57,"")</f>
        <v/>
      </c>
      <c r="F59" s="497" t="str">
        <f>IF(COUNTA(外来!F57)&gt;=1,外来!F57,"")</f>
        <v/>
      </c>
      <c r="G59" s="425" t="str">
        <f>IF(COUNTA(外来!G57)&gt;=1,外来!G57,"")</f>
        <v/>
      </c>
      <c r="H59" s="497" t="str">
        <f>IF(COUNTA(外来!H57)&gt;=1,外来!H57,"")</f>
        <v/>
      </c>
      <c r="I59" s="500" t="str">
        <f>IF(COUNTA(外来!I57)&gt;=1,外来!I57,"")</f>
        <v/>
      </c>
      <c r="J59" s="423" t="str">
        <f>IF(COUNTA(外来!K57)&gt;=1,外来!K57,"")</f>
        <v/>
      </c>
      <c r="K59" s="430" t="str">
        <f>IF(J59&lt;基本!$D$9,"非常勤","常勤")</f>
        <v>常勤</v>
      </c>
      <c r="L59" s="503">
        <f>IF(K59="非常勤",J59/基本!$D$9,1)</f>
        <v>1</v>
      </c>
      <c r="M59" s="203" t="e">
        <f>IF(DAYS360(O59,メイン!$N$3)&lt;500,"新"," ")</f>
        <v>#VALUE!</v>
      </c>
      <c r="N59" s="293"/>
      <c r="O59" t="str">
        <f>IF(COUNTA(外来!J57)&gt;=1,外来!J57,"")</f>
        <v/>
      </c>
      <c r="Q59" s="299">
        <f t="shared" si="5"/>
        <v>0</v>
      </c>
      <c r="R59" s="299">
        <f t="shared" si="6"/>
        <v>0</v>
      </c>
      <c r="S59" s="299">
        <f t="shared" si="7"/>
        <v>0</v>
      </c>
      <c r="T59" s="299">
        <f t="shared" si="8"/>
        <v>0</v>
      </c>
      <c r="U59" s="299">
        <f t="shared" si="9"/>
        <v>0</v>
      </c>
      <c r="V59" s="299">
        <f t="shared" si="0"/>
        <v>0</v>
      </c>
      <c r="W59" s="299">
        <f t="shared" si="10"/>
        <v>0</v>
      </c>
      <c r="X59" s="299">
        <f t="shared" si="11"/>
        <v>0</v>
      </c>
      <c r="Y59" s="299">
        <f t="shared" si="12"/>
        <v>0</v>
      </c>
      <c r="Z59" s="299">
        <f t="shared" si="13"/>
        <v>0</v>
      </c>
      <c r="AA59" s="299">
        <f t="shared" si="14"/>
        <v>0</v>
      </c>
      <c r="AB59" s="299">
        <f t="shared" si="15"/>
        <v>0</v>
      </c>
      <c r="AC59" s="299">
        <f t="shared" si="16"/>
        <v>0</v>
      </c>
      <c r="AD59" s="299">
        <f t="shared" si="17"/>
        <v>0</v>
      </c>
      <c r="AE59" s="299">
        <f t="shared" si="18"/>
        <v>0</v>
      </c>
      <c r="AG59" s="274" t="e">
        <f>#REF!</f>
        <v>#REF!</v>
      </c>
      <c r="AH59" s="274" t="str">
        <f t="shared" si="19"/>
        <v>助産師常勤</v>
      </c>
      <c r="AI59" s="274">
        <f t="shared" si="2"/>
        <v>1</v>
      </c>
      <c r="AJ59" s="274" t="str">
        <f t="shared" si="3"/>
        <v>助産師</v>
      </c>
      <c r="AK59" s="274" t="str">
        <f t="shared" si="4"/>
        <v>常勤</v>
      </c>
    </row>
    <row r="60" spans="1:37" ht="13.5" customHeight="1">
      <c r="A60" s="423" t="str">
        <f>IF(COUNTA(外来!A58)&gt;=1,外来!A58,"")</f>
        <v/>
      </c>
      <c r="B60" s="493" t="str">
        <f>IF(COUNTA(外来!B58)&gt;=1,外来!B58,"")</f>
        <v/>
      </c>
      <c r="C60" s="422" t="str">
        <f>IF(COUNTA(外来!C58)&gt;=1,外来!C58,"")</f>
        <v/>
      </c>
      <c r="D60" s="422" t="str">
        <f>IF(COUNTA(外来!D58)&gt;=1,外来!D58,"")</f>
        <v/>
      </c>
      <c r="E60" s="422" t="str">
        <f>IF(COUNTA(外来!E58)&gt;=1,外来!E58,"")</f>
        <v/>
      </c>
      <c r="F60" s="497" t="str">
        <f>IF(COUNTA(外来!F58)&gt;=1,外来!F58,"")</f>
        <v/>
      </c>
      <c r="G60" s="425" t="str">
        <f>IF(COUNTA(外来!G58)&gt;=1,外来!G58,"")</f>
        <v/>
      </c>
      <c r="H60" s="497" t="str">
        <f>IF(COUNTA(外来!H58)&gt;=1,外来!H58,"")</f>
        <v/>
      </c>
      <c r="I60" s="500" t="str">
        <f>IF(COUNTA(外来!I58)&gt;=1,外来!I58,"")</f>
        <v/>
      </c>
      <c r="J60" s="423" t="str">
        <f>IF(COUNTA(外来!K58)&gt;=1,外来!K58,"")</f>
        <v/>
      </c>
      <c r="K60" s="430" t="str">
        <f>IF(J60&lt;基本!$D$9,"非常勤","常勤")</f>
        <v>常勤</v>
      </c>
      <c r="L60" s="503">
        <f>IF(K60="非常勤",J60/基本!$D$9,1)</f>
        <v>1</v>
      </c>
      <c r="M60" s="203" t="e">
        <f>IF(DAYS360(O60,メイン!$N$3)&lt;500,"新"," ")</f>
        <v>#VALUE!</v>
      </c>
      <c r="N60" s="293"/>
      <c r="O60" t="str">
        <f>IF(COUNTA(外来!J58)&gt;=1,外来!J58,"")</f>
        <v/>
      </c>
      <c r="Q60" s="299">
        <f t="shared" si="5"/>
        <v>0</v>
      </c>
      <c r="R60" s="299">
        <f t="shared" si="6"/>
        <v>0</v>
      </c>
      <c r="S60" s="299">
        <f t="shared" si="7"/>
        <v>0</v>
      </c>
      <c r="T60" s="299">
        <f t="shared" si="8"/>
        <v>0</v>
      </c>
      <c r="U60" s="299">
        <f t="shared" si="9"/>
        <v>0</v>
      </c>
      <c r="V60" s="299">
        <f t="shared" si="0"/>
        <v>0</v>
      </c>
      <c r="W60" s="299">
        <f t="shared" si="10"/>
        <v>0</v>
      </c>
      <c r="X60" s="299">
        <f t="shared" si="11"/>
        <v>0</v>
      </c>
      <c r="Y60" s="299">
        <f t="shared" si="12"/>
        <v>0</v>
      </c>
      <c r="Z60" s="299">
        <f t="shared" si="13"/>
        <v>0</v>
      </c>
      <c r="AA60" s="299">
        <f t="shared" si="14"/>
        <v>0</v>
      </c>
      <c r="AB60" s="299">
        <f t="shared" si="15"/>
        <v>0</v>
      </c>
      <c r="AC60" s="299">
        <f t="shared" si="16"/>
        <v>0</v>
      </c>
      <c r="AD60" s="299">
        <f t="shared" si="17"/>
        <v>0</v>
      </c>
      <c r="AE60" s="299">
        <f t="shared" si="18"/>
        <v>0</v>
      </c>
      <c r="AG60" s="274" t="e">
        <f>#REF!</f>
        <v>#REF!</v>
      </c>
      <c r="AH60" s="274" t="str">
        <f t="shared" si="19"/>
        <v>助産師常勤</v>
      </c>
      <c r="AI60" s="274">
        <f t="shared" si="2"/>
        <v>1</v>
      </c>
      <c r="AJ60" s="274" t="str">
        <f t="shared" si="3"/>
        <v>助産師</v>
      </c>
      <c r="AK60" s="274" t="str">
        <f t="shared" si="4"/>
        <v>常勤</v>
      </c>
    </row>
    <row r="61" spans="1:37" ht="13.5" customHeight="1">
      <c r="A61" s="423" t="str">
        <f>IF(COUNTA(外来!A59)&gt;=1,外来!A59,"")</f>
        <v/>
      </c>
      <c r="B61" s="493" t="str">
        <f>IF(COUNTA(外来!B59)&gt;=1,外来!B59,"")</f>
        <v/>
      </c>
      <c r="C61" s="422" t="str">
        <f>IF(COUNTA(外来!C59)&gt;=1,外来!C59,"")</f>
        <v/>
      </c>
      <c r="D61" s="422" t="str">
        <f>IF(COUNTA(外来!D59)&gt;=1,外来!D59,"")</f>
        <v/>
      </c>
      <c r="E61" s="422" t="str">
        <f>IF(COUNTA(外来!E59)&gt;=1,外来!E59,"")</f>
        <v/>
      </c>
      <c r="F61" s="497" t="str">
        <f>IF(COUNTA(外来!F59)&gt;=1,外来!F59,"")</f>
        <v/>
      </c>
      <c r="G61" s="425" t="str">
        <f>IF(COUNTA(外来!G59)&gt;=1,外来!G59,"")</f>
        <v/>
      </c>
      <c r="H61" s="497" t="str">
        <f>IF(COUNTA(外来!H59)&gt;=1,外来!H59,"")</f>
        <v/>
      </c>
      <c r="I61" s="500" t="str">
        <f>IF(COUNTA(外来!I59)&gt;=1,外来!I59,"")</f>
        <v/>
      </c>
      <c r="J61" s="423" t="str">
        <f>IF(COUNTA(外来!K59)&gt;=1,外来!K59,"")</f>
        <v/>
      </c>
      <c r="K61" s="430" t="str">
        <f>IF(J61&lt;基本!$D$9,"非常勤","常勤")</f>
        <v>常勤</v>
      </c>
      <c r="L61" s="503">
        <f>IF(K61="非常勤",J61/基本!$D$9,1)</f>
        <v>1</v>
      </c>
      <c r="M61" s="203" t="e">
        <f>IF(DAYS360(O61,メイン!$N$3)&lt;500,"新"," ")</f>
        <v>#VALUE!</v>
      </c>
      <c r="N61" s="293"/>
      <c r="O61" t="str">
        <f>IF(COUNTA(外来!J59)&gt;=1,外来!J59,"")</f>
        <v/>
      </c>
      <c r="Q61" s="299">
        <f t="shared" si="5"/>
        <v>0</v>
      </c>
      <c r="R61" s="299">
        <f t="shared" si="6"/>
        <v>0</v>
      </c>
      <c r="S61" s="299">
        <f t="shared" si="7"/>
        <v>0</v>
      </c>
      <c r="T61" s="299">
        <f t="shared" si="8"/>
        <v>0</v>
      </c>
      <c r="U61" s="299">
        <f t="shared" si="9"/>
        <v>0</v>
      </c>
      <c r="V61" s="299">
        <f t="shared" si="0"/>
        <v>0</v>
      </c>
      <c r="W61" s="299">
        <f t="shared" si="10"/>
        <v>0</v>
      </c>
      <c r="X61" s="299">
        <f t="shared" si="11"/>
        <v>0</v>
      </c>
      <c r="Y61" s="299">
        <f t="shared" si="12"/>
        <v>0</v>
      </c>
      <c r="Z61" s="299">
        <f t="shared" si="13"/>
        <v>0</v>
      </c>
      <c r="AA61" s="299">
        <f t="shared" si="14"/>
        <v>0</v>
      </c>
      <c r="AB61" s="299">
        <f t="shared" si="15"/>
        <v>0</v>
      </c>
      <c r="AC61" s="299">
        <f t="shared" si="16"/>
        <v>0</v>
      </c>
      <c r="AD61" s="299">
        <f t="shared" si="17"/>
        <v>0</v>
      </c>
      <c r="AE61" s="299">
        <f t="shared" si="18"/>
        <v>0</v>
      </c>
      <c r="AG61" s="274" t="e">
        <f>#REF!</f>
        <v>#REF!</v>
      </c>
      <c r="AH61" s="274" t="str">
        <f t="shared" si="19"/>
        <v>助産師常勤</v>
      </c>
      <c r="AI61" s="274">
        <f t="shared" si="2"/>
        <v>1</v>
      </c>
      <c r="AJ61" s="274" t="str">
        <f t="shared" si="3"/>
        <v>助産師</v>
      </c>
      <c r="AK61" s="274" t="str">
        <f t="shared" si="4"/>
        <v>常勤</v>
      </c>
    </row>
    <row r="62" spans="1:37" ht="13.5" customHeight="1">
      <c r="A62" s="423" t="str">
        <f>IF(COUNTA(外来!A60)&gt;=1,外来!A60,"")</f>
        <v/>
      </c>
      <c r="B62" s="493" t="str">
        <f>IF(COUNTA(外来!B60)&gt;=1,外来!B60,"")</f>
        <v/>
      </c>
      <c r="C62" s="422" t="str">
        <f>IF(COUNTA(外来!C60)&gt;=1,外来!C60,"")</f>
        <v/>
      </c>
      <c r="D62" s="422" t="str">
        <f>IF(COUNTA(外来!D60)&gt;=1,外来!D60,"")</f>
        <v/>
      </c>
      <c r="E62" s="422" t="str">
        <f>IF(COUNTA(外来!E60)&gt;=1,外来!E60,"")</f>
        <v/>
      </c>
      <c r="F62" s="497" t="str">
        <f>IF(COUNTA(外来!F60)&gt;=1,外来!F60,"")</f>
        <v/>
      </c>
      <c r="G62" s="425" t="str">
        <f>IF(COUNTA(外来!G60)&gt;=1,外来!G60,"")</f>
        <v/>
      </c>
      <c r="H62" s="497" t="str">
        <f>IF(COUNTA(外来!H60)&gt;=1,外来!H60,"")</f>
        <v/>
      </c>
      <c r="I62" s="500" t="str">
        <f>IF(COUNTA(外来!I60)&gt;=1,外来!I60,"")</f>
        <v/>
      </c>
      <c r="J62" s="423" t="str">
        <f>IF(COUNTA(外来!K60)&gt;=1,外来!K60,"")</f>
        <v/>
      </c>
      <c r="K62" s="430" t="str">
        <f>IF(J62&lt;基本!$D$9,"非常勤","常勤")</f>
        <v>常勤</v>
      </c>
      <c r="L62" s="503">
        <f>IF(K62="非常勤",J62/基本!$D$9,1)</f>
        <v>1</v>
      </c>
      <c r="M62" s="203" t="e">
        <f>IF(DAYS360(O62,メイン!$N$3)&lt;500,"新"," ")</f>
        <v>#VALUE!</v>
      </c>
      <c r="N62" s="293"/>
      <c r="O62" t="str">
        <f>IF(COUNTA(外来!J60)&gt;=1,外来!J60,"")</f>
        <v/>
      </c>
      <c r="Q62" s="299">
        <f t="shared" si="5"/>
        <v>0</v>
      </c>
      <c r="R62" s="299">
        <f t="shared" si="6"/>
        <v>0</v>
      </c>
      <c r="S62" s="299">
        <f t="shared" si="7"/>
        <v>0</v>
      </c>
      <c r="T62" s="299">
        <f t="shared" si="8"/>
        <v>0</v>
      </c>
      <c r="U62" s="299">
        <f t="shared" si="9"/>
        <v>0</v>
      </c>
      <c r="V62" s="299">
        <f t="shared" si="0"/>
        <v>0</v>
      </c>
      <c r="W62" s="299">
        <f t="shared" si="10"/>
        <v>0</v>
      </c>
      <c r="X62" s="299">
        <f t="shared" si="11"/>
        <v>0</v>
      </c>
      <c r="Y62" s="299">
        <f t="shared" si="12"/>
        <v>0</v>
      </c>
      <c r="Z62" s="299">
        <f t="shared" si="13"/>
        <v>0</v>
      </c>
      <c r="AA62" s="299">
        <f t="shared" si="14"/>
        <v>0</v>
      </c>
      <c r="AB62" s="299">
        <f t="shared" si="15"/>
        <v>0</v>
      </c>
      <c r="AC62" s="299">
        <f t="shared" si="16"/>
        <v>0</v>
      </c>
      <c r="AD62" s="299">
        <f t="shared" si="17"/>
        <v>0</v>
      </c>
      <c r="AE62" s="299">
        <f t="shared" si="18"/>
        <v>0</v>
      </c>
      <c r="AG62" s="274" t="e">
        <f>#REF!</f>
        <v>#REF!</v>
      </c>
      <c r="AH62" s="274" t="str">
        <f t="shared" si="19"/>
        <v>助産師常勤</v>
      </c>
      <c r="AI62" s="274">
        <f t="shared" si="2"/>
        <v>1</v>
      </c>
      <c r="AJ62" s="274" t="str">
        <f t="shared" si="3"/>
        <v>助産師</v>
      </c>
      <c r="AK62" s="274" t="str">
        <f t="shared" si="4"/>
        <v>常勤</v>
      </c>
    </row>
    <row r="63" spans="1:37" ht="13.5" customHeight="1">
      <c r="A63" s="423" t="str">
        <f>IF(COUNTA(外来!A61)&gt;=1,外来!A61,"")</f>
        <v/>
      </c>
      <c r="B63" s="493" t="str">
        <f>IF(COUNTA(外来!B61)&gt;=1,外来!B61,"")</f>
        <v/>
      </c>
      <c r="C63" s="422" t="str">
        <f>IF(COUNTA(外来!C61)&gt;=1,外来!C61,"")</f>
        <v/>
      </c>
      <c r="D63" s="422" t="str">
        <f>IF(COUNTA(外来!D61)&gt;=1,外来!D61,"")</f>
        <v/>
      </c>
      <c r="E63" s="422" t="str">
        <f>IF(COUNTA(外来!E61)&gt;=1,外来!E61,"")</f>
        <v/>
      </c>
      <c r="F63" s="497" t="str">
        <f>IF(COUNTA(外来!F61)&gt;=1,外来!F61,"")</f>
        <v/>
      </c>
      <c r="G63" s="425" t="str">
        <f>IF(COUNTA(外来!G61)&gt;=1,外来!G61,"")</f>
        <v/>
      </c>
      <c r="H63" s="497" t="str">
        <f>IF(COUNTA(外来!H61)&gt;=1,外来!H61,"")</f>
        <v/>
      </c>
      <c r="I63" s="500" t="str">
        <f>IF(COUNTA(外来!I61)&gt;=1,外来!I61,"")</f>
        <v/>
      </c>
      <c r="J63" s="423" t="str">
        <f>IF(COUNTA(外来!K61)&gt;=1,外来!K61,"")</f>
        <v/>
      </c>
      <c r="K63" s="430" t="str">
        <f>IF(J63&lt;基本!$D$9,"非常勤","常勤")</f>
        <v>常勤</v>
      </c>
      <c r="L63" s="503">
        <f>IF(K63="非常勤",J63/基本!$D$9,1)</f>
        <v>1</v>
      </c>
      <c r="M63" s="203" t="e">
        <f>IF(DAYS360(O63,メイン!$N$3)&lt;500,"新"," ")</f>
        <v>#VALUE!</v>
      </c>
      <c r="N63" s="293"/>
      <c r="O63" t="str">
        <f>IF(COUNTA(外来!J61)&gt;=1,外来!J61,"")</f>
        <v/>
      </c>
      <c r="Q63" s="299">
        <f t="shared" si="5"/>
        <v>0</v>
      </c>
      <c r="R63" s="299">
        <f t="shared" si="6"/>
        <v>0</v>
      </c>
      <c r="S63" s="299">
        <f t="shared" si="7"/>
        <v>0</v>
      </c>
      <c r="T63" s="299">
        <f t="shared" si="8"/>
        <v>0</v>
      </c>
      <c r="U63" s="299">
        <f t="shared" si="9"/>
        <v>0</v>
      </c>
      <c r="V63" s="299">
        <f t="shared" si="0"/>
        <v>0</v>
      </c>
      <c r="W63" s="299">
        <f t="shared" si="10"/>
        <v>0</v>
      </c>
      <c r="X63" s="299">
        <f t="shared" si="11"/>
        <v>0</v>
      </c>
      <c r="Y63" s="299">
        <f t="shared" si="12"/>
        <v>0</v>
      </c>
      <c r="Z63" s="299">
        <f t="shared" si="13"/>
        <v>0</v>
      </c>
      <c r="AA63" s="299">
        <f t="shared" si="14"/>
        <v>0</v>
      </c>
      <c r="AB63" s="299">
        <f t="shared" si="15"/>
        <v>0</v>
      </c>
      <c r="AC63" s="299">
        <f t="shared" si="16"/>
        <v>0</v>
      </c>
      <c r="AD63" s="299">
        <f t="shared" si="17"/>
        <v>0</v>
      </c>
      <c r="AE63" s="299">
        <f t="shared" si="18"/>
        <v>0</v>
      </c>
      <c r="AG63" s="274" t="e">
        <f>#REF!</f>
        <v>#REF!</v>
      </c>
      <c r="AH63" s="274" t="str">
        <f t="shared" si="19"/>
        <v>助産師常勤</v>
      </c>
      <c r="AI63" s="274">
        <f t="shared" si="2"/>
        <v>1</v>
      </c>
      <c r="AJ63" s="274" t="str">
        <f t="shared" si="3"/>
        <v>助産師</v>
      </c>
      <c r="AK63" s="274" t="str">
        <f t="shared" si="4"/>
        <v>常勤</v>
      </c>
    </row>
    <row r="64" spans="1:37" ht="13.5" customHeight="1">
      <c r="A64" s="423" t="str">
        <f>IF(COUNTA(外来!A62)&gt;=1,外来!A62,"")</f>
        <v/>
      </c>
      <c r="B64" s="493" t="str">
        <f>IF(COUNTA(外来!B62)&gt;=1,外来!B62,"")</f>
        <v/>
      </c>
      <c r="C64" s="422" t="str">
        <f>IF(COUNTA(外来!C62)&gt;=1,外来!C62,"")</f>
        <v/>
      </c>
      <c r="D64" s="422" t="str">
        <f>IF(COUNTA(外来!D62)&gt;=1,外来!D62,"")</f>
        <v/>
      </c>
      <c r="E64" s="422" t="str">
        <f>IF(COUNTA(外来!E62)&gt;=1,外来!E62,"")</f>
        <v/>
      </c>
      <c r="F64" s="497" t="str">
        <f>IF(COUNTA(外来!F62)&gt;=1,外来!F62,"")</f>
        <v/>
      </c>
      <c r="G64" s="425" t="str">
        <f>IF(COUNTA(外来!G62)&gt;=1,外来!G62,"")</f>
        <v/>
      </c>
      <c r="H64" s="497" t="str">
        <f>IF(COUNTA(外来!H62)&gt;=1,外来!H62,"")</f>
        <v/>
      </c>
      <c r="I64" s="500" t="str">
        <f>IF(COUNTA(外来!I62)&gt;=1,外来!I62,"")</f>
        <v/>
      </c>
      <c r="J64" s="423" t="str">
        <f>IF(COUNTA(外来!K62)&gt;=1,外来!K62,"")</f>
        <v/>
      </c>
      <c r="K64" s="430" t="str">
        <f>IF(J64&lt;基本!$D$9,"非常勤","常勤")</f>
        <v>常勤</v>
      </c>
      <c r="L64" s="503">
        <f>IF(K64="非常勤",J64/基本!$D$9,1)</f>
        <v>1</v>
      </c>
      <c r="M64" s="203" t="e">
        <f>IF(DAYS360(O64,メイン!$N$3)&lt;500,"新"," ")</f>
        <v>#VALUE!</v>
      </c>
      <c r="N64" s="293"/>
      <c r="O64" t="str">
        <f>IF(COUNTA(外来!J62)&gt;=1,外来!J62,"")</f>
        <v/>
      </c>
      <c r="Q64" s="299">
        <f t="shared" si="5"/>
        <v>0</v>
      </c>
      <c r="R64" s="299">
        <f t="shared" si="6"/>
        <v>0</v>
      </c>
      <c r="S64" s="299">
        <f t="shared" si="7"/>
        <v>0</v>
      </c>
      <c r="T64" s="299">
        <f t="shared" si="8"/>
        <v>0</v>
      </c>
      <c r="U64" s="299">
        <f t="shared" si="9"/>
        <v>0</v>
      </c>
      <c r="V64" s="299">
        <f t="shared" si="0"/>
        <v>0</v>
      </c>
      <c r="W64" s="299">
        <f t="shared" si="10"/>
        <v>0</v>
      </c>
      <c r="X64" s="299">
        <f t="shared" si="11"/>
        <v>0</v>
      </c>
      <c r="Y64" s="299">
        <f t="shared" si="12"/>
        <v>0</v>
      </c>
      <c r="Z64" s="299">
        <f t="shared" si="13"/>
        <v>0</v>
      </c>
      <c r="AA64" s="299">
        <f t="shared" si="14"/>
        <v>0</v>
      </c>
      <c r="AB64" s="299">
        <f t="shared" si="15"/>
        <v>0</v>
      </c>
      <c r="AC64" s="299">
        <f t="shared" si="16"/>
        <v>0</v>
      </c>
      <c r="AD64" s="299">
        <f t="shared" si="17"/>
        <v>0</v>
      </c>
      <c r="AE64" s="299">
        <f t="shared" si="18"/>
        <v>0</v>
      </c>
      <c r="AG64" s="274" t="e">
        <f>#REF!</f>
        <v>#REF!</v>
      </c>
      <c r="AH64" s="274" t="str">
        <f t="shared" si="19"/>
        <v>助産師常勤</v>
      </c>
      <c r="AI64" s="274">
        <f t="shared" si="2"/>
        <v>1</v>
      </c>
      <c r="AJ64" s="274" t="str">
        <f t="shared" si="3"/>
        <v>助産師</v>
      </c>
      <c r="AK64" s="274" t="str">
        <f t="shared" si="4"/>
        <v>常勤</v>
      </c>
    </row>
    <row r="65" spans="1:37" ht="13.5" customHeight="1">
      <c r="A65" s="423" t="str">
        <f>IF(COUNTA(外来!A63)&gt;=1,外来!A63,"")</f>
        <v/>
      </c>
      <c r="B65" s="493" t="str">
        <f>IF(COUNTA(外来!B63)&gt;=1,外来!B63,"")</f>
        <v/>
      </c>
      <c r="C65" s="422" t="str">
        <f>IF(COUNTA(外来!C63)&gt;=1,外来!C63,"")</f>
        <v/>
      </c>
      <c r="D65" s="422" t="str">
        <f>IF(COUNTA(外来!D63)&gt;=1,外来!D63,"")</f>
        <v/>
      </c>
      <c r="E65" s="422" t="str">
        <f>IF(COUNTA(外来!E63)&gt;=1,外来!E63,"")</f>
        <v/>
      </c>
      <c r="F65" s="497" t="str">
        <f>IF(COUNTA(外来!F63)&gt;=1,外来!F63,"")</f>
        <v/>
      </c>
      <c r="G65" s="425" t="str">
        <f>IF(COUNTA(外来!G63)&gt;=1,外来!G63,"")</f>
        <v/>
      </c>
      <c r="H65" s="497" t="str">
        <f>IF(COUNTA(外来!H63)&gt;=1,外来!H63,"")</f>
        <v/>
      </c>
      <c r="I65" s="500" t="str">
        <f>IF(COUNTA(外来!I63)&gt;=1,外来!I63,"")</f>
        <v/>
      </c>
      <c r="J65" s="423" t="str">
        <f>IF(COUNTA(外来!K63)&gt;=1,外来!K63,"")</f>
        <v/>
      </c>
      <c r="K65" s="430" t="str">
        <f>IF(J65&lt;基本!$D$9,"非常勤","常勤")</f>
        <v>常勤</v>
      </c>
      <c r="L65" s="503">
        <f>IF(K65="非常勤",J65/基本!$D$9,1)</f>
        <v>1</v>
      </c>
      <c r="M65" s="203" t="e">
        <f>IF(DAYS360(O65,メイン!$N$3)&lt;500,"新"," ")</f>
        <v>#VALUE!</v>
      </c>
      <c r="N65" s="293"/>
      <c r="O65" t="str">
        <f>IF(COUNTA(外来!J63)&gt;=1,外来!J63,"")</f>
        <v/>
      </c>
      <c r="Q65" s="299">
        <f t="shared" si="5"/>
        <v>0</v>
      </c>
      <c r="R65" s="299">
        <f t="shared" si="6"/>
        <v>0</v>
      </c>
      <c r="S65" s="299">
        <f t="shared" si="7"/>
        <v>0</v>
      </c>
      <c r="T65" s="299">
        <f t="shared" si="8"/>
        <v>0</v>
      </c>
      <c r="U65" s="299">
        <f t="shared" si="9"/>
        <v>0</v>
      </c>
      <c r="V65" s="299">
        <f t="shared" si="0"/>
        <v>0</v>
      </c>
      <c r="W65" s="299">
        <f t="shared" si="10"/>
        <v>0</v>
      </c>
      <c r="X65" s="299">
        <f t="shared" si="11"/>
        <v>0</v>
      </c>
      <c r="Y65" s="299">
        <f t="shared" si="12"/>
        <v>0</v>
      </c>
      <c r="Z65" s="299">
        <f t="shared" si="13"/>
        <v>0</v>
      </c>
      <c r="AA65" s="299">
        <f t="shared" si="14"/>
        <v>0</v>
      </c>
      <c r="AB65" s="299">
        <f t="shared" si="15"/>
        <v>0</v>
      </c>
      <c r="AC65" s="299">
        <f t="shared" si="16"/>
        <v>0</v>
      </c>
      <c r="AD65" s="299">
        <f t="shared" si="17"/>
        <v>0</v>
      </c>
      <c r="AE65" s="299">
        <f t="shared" si="18"/>
        <v>0</v>
      </c>
      <c r="AG65" s="274" t="e">
        <f>#REF!</f>
        <v>#REF!</v>
      </c>
      <c r="AH65" s="274" t="str">
        <f t="shared" si="19"/>
        <v>助産師常勤</v>
      </c>
      <c r="AI65" s="274">
        <f t="shared" si="2"/>
        <v>1</v>
      </c>
      <c r="AJ65" s="274" t="str">
        <f t="shared" si="3"/>
        <v>助産師</v>
      </c>
      <c r="AK65" s="274" t="str">
        <f t="shared" si="4"/>
        <v>常勤</v>
      </c>
    </row>
    <row r="66" spans="1:37" ht="13.5" customHeight="1">
      <c r="A66" s="423" t="str">
        <f>IF(COUNTA(外来!A64)&gt;=1,外来!A64,"")</f>
        <v/>
      </c>
      <c r="B66" s="493" t="str">
        <f>IF(COUNTA(外来!B64)&gt;=1,外来!B64,"")</f>
        <v/>
      </c>
      <c r="C66" s="422" t="str">
        <f>IF(COUNTA(外来!C64)&gt;=1,外来!C64,"")</f>
        <v/>
      </c>
      <c r="D66" s="422" t="str">
        <f>IF(COUNTA(外来!D64)&gt;=1,外来!D64,"")</f>
        <v/>
      </c>
      <c r="E66" s="422" t="str">
        <f>IF(COUNTA(外来!E64)&gt;=1,外来!E64,"")</f>
        <v/>
      </c>
      <c r="F66" s="497" t="str">
        <f>IF(COUNTA(外来!F64)&gt;=1,外来!F64,"")</f>
        <v/>
      </c>
      <c r="G66" s="425" t="str">
        <f>IF(COUNTA(外来!G64)&gt;=1,外来!G64,"")</f>
        <v/>
      </c>
      <c r="H66" s="497" t="str">
        <f>IF(COUNTA(外来!H64)&gt;=1,外来!H64,"")</f>
        <v/>
      </c>
      <c r="I66" s="500" t="str">
        <f>IF(COUNTA(外来!I64)&gt;=1,外来!I64,"")</f>
        <v/>
      </c>
      <c r="J66" s="423" t="str">
        <f>IF(COUNTA(外来!K64)&gt;=1,外来!K64,"")</f>
        <v/>
      </c>
      <c r="K66" s="430" t="str">
        <f>IF(J66&lt;基本!$D$9,"非常勤","常勤")</f>
        <v>常勤</v>
      </c>
      <c r="L66" s="503">
        <f>IF(K66="非常勤",J66/基本!$D$9,1)</f>
        <v>1</v>
      </c>
      <c r="M66" s="203" t="e">
        <f>IF(DAYS360(O66,メイン!$N$3)&lt;500,"新"," ")</f>
        <v>#VALUE!</v>
      </c>
      <c r="N66" s="293"/>
      <c r="O66" t="str">
        <f>IF(COUNTA(外来!J64)&gt;=1,外来!J64,"")</f>
        <v/>
      </c>
      <c r="Q66" s="299">
        <f t="shared" si="5"/>
        <v>0</v>
      </c>
      <c r="R66" s="299">
        <f t="shared" si="6"/>
        <v>0</v>
      </c>
      <c r="S66" s="299">
        <f t="shared" si="7"/>
        <v>0</v>
      </c>
      <c r="T66" s="299">
        <f t="shared" si="8"/>
        <v>0</v>
      </c>
      <c r="U66" s="299">
        <f t="shared" si="9"/>
        <v>0</v>
      </c>
      <c r="V66" s="299">
        <f t="shared" si="0"/>
        <v>0</v>
      </c>
      <c r="W66" s="299">
        <f t="shared" si="10"/>
        <v>0</v>
      </c>
      <c r="X66" s="299">
        <f t="shared" si="11"/>
        <v>0</v>
      </c>
      <c r="Y66" s="299">
        <f t="shared" si="12"/>
        <v>0</v>
      </c>
      <c r="Z66" s="299">
        <f t="shared" si="13"/>
        <v>0</v>
      </c>
      <c r="AA66" s="299">
        <f t="shared" si="14"/>
        <v>0</v>
      </c>
      <c r="AB66" s="299">
        <f t="shared" si="15"/>
        <v>0</v>
      </c>
      <c r="AC66" s="299">
        <f t="shared" si="16"/>
        <v>0</v>
      </c>
      <c r="AD66" s="299">
        <f t="shared" si="17"/>
        <v>0</v>
      </c>
      <c r="AE66" s="299">
        <f t="shared" si="18"/>
        <v>0</v>
      </c>
      <c r="AG66" s="274" t="e">
        <f>#REF!</f>
        <v>#REF!</v>
      </c>
      <c r="AH66" s="274" t="str">
        <f t="shared" si="19"/>
        <v>助産師常勤</v>
      </c>
      <c r="AI66" s="274">
        <f t="shared" si="2"/>
        <v>1</v>
      </c>
      <c r="AJ66" s="274" t="str">
        <f t="shared" si="3"/>
        <v>助産師</v>
      </c>
      <c r="AK66" s="274" t="str">
        <f t="shared" si="4"/>
        <v>常勤</v>
      </c>
    </row>
    <row r="67" spans="1:37" ht="13.5" customHeight="1">
      <c r="A67" s="423" t="str">
        <f>IF(COUNTA(外来!A65)&gt;=1,外来!A65,"")</f>
        <v/>
      </c>
      <c r="B67" s="493" t="str">
        <f>IF(COUNTA(外来!B65)&gt;=1,外来!B65,"")</f>
        <v/>
      </c>
      <c r="C67" s="422" t="str">
        <f>IF(COUNTA(外来!C65)&gt;=1,外来!C65,"")</f>
        <v/>
      </c>
      <c r="D67" s="422" t="str">
        <f>IF(COUNTA(外来!D65)&gt;=1,外来!D65,"")</f>
        <v/>
      </c>
      <c r="E67" s="422" t="str">
        <f>IF(COUNTA(外来!E65)&gt;=1,外来!E65,"")</f>
        <v/>
      </c>
      <c r="F67" s="497" t="str">
        <f>IF(COUNTA(外来!F65)&gt;=1,外来!F65,"")</f>
        <v/>
      </c>
      <c r="G67" s="425" t="str">
        <f>IF(COUNTA(外来!G65)&gt;=1,外来!G65,"")</f>
        <v/>
      </c>
      <c r="H67" s="497" t="str">
        <f>IF(COUNTA(外来!H65)&gt;=1,外来!H65,"")</f>
        <v/>
      </c>
      <c r="I67" s="500" t="str">
        <f>IF(COUNTA(外来!I65)&gt;=1,外来!I65,"")</f>
        <v/>
      </c>
      <c r="J67" s="423" t="str">
        <f>IF(COUNTA(外来!K65)&gt;=1,外来!K65,"")</f>
        <v/>
      </c>
      <c r="K67" s="430" t="str">
        <f>IF(J67&lt;基本!$D$9,"非常勤","常勤")</f>
        <v>常勤</v>
      </c>
      <c r="L67" s="503">
        <f>IF(K67="非常勤",J67/基本!$D$9,1)</f>
        <v>1</v>
      </c>
      <c r="M67" s="203" t="e">
        <f>IF(DAYS360(O67,メイン!$N$3)&lt;500,"新"," ")</f>
        <v>#VALUE!</v>
      </c>
      <c r="N67" s="293"/>
      <c r="O67" t="str">
        <f>IF(COUNTA(外来!J65)&gt;=1,外来!J65,"")</f>
        <v/>
      </c>
      <c r="Q67" s="299">
        <f t="shared" si="5"/>
        <v>0</v>
      </c>
      <c r="R67" s="299">
        <f t="shared" si="6"/>
        <v>0</v>
      </c>
      <c r="S67" s="299">
        <f t="shared" si="7"/>
        <v>0</v>
      </c>
      <c r="T67" s="299">
        <f t="shared" si="8"/>
        <v>0</v>
      </c>
      <c r="U67" s="299">
        <f t="shared" si="9"/>
        <v>0</v>
      </c>
      <c r="V67" s="299">
        <f t="shared" si="0"/>
        <v>0</v>
      </c>
      <c r="W67" s="299">
        <f t="shared" si="10"/>
        <v>0</v>
      </c>
      <c r="X67" s="299">
        <f t="shared" si="11"/>
        <v>0</v>
      </c>
      <c r="Y67" s="299">
        <f t="shared" si="12"/>
        <v>0</v>
      </c>
      <c r="Z67" s="299">
        <f t="shared" si="13"/>
        <v>0</v>
      </c>
      <c r="AA67" s="299">
        <f t="shared" si="14"/>
        <v>0</v>
      </c>
      <c r="AB67" s="299">
        <f t="shared" si="15"/>
        <v>0</v>
      </c>
      <c r="AC67" s="299">
        <f t="shared" si="16"/>
        <v>0</v>
      </c>
      <c r="AD67" s="299">
        <f t="shared" si="17"/>
        <v>0</v>
      </c>
      <c r="AE67" s="299">
        <f t="shared" si="18"/>
        <v>0</v>
      </c>
      <c r="AG67" s="274" t="e">
        <f>#REF!</f>
        <v>#REF!</v>
      </c>
      <c r="AH67" s="274" t="str">
        <f t="shared" si="19"/>
        <v>助産師常勤</v>
      </c>
      <c r="AI67" s="274">
        <f t="shared" si="2"/>
        <v>1</v>
      </c>
      <c r="AJ67" s="274" t="str">
        <f t="shared" si="3"/>
        <v>助産師</v>
      </c>
      <c r="AK67" s="274" t="str">
        <f t="shared" si="4"/>
        <v>常勤</v>
      </c>
    </row>
    <row r="68" spans="1:37" ht="13.5" customHeight="1">
      <c r="A68" s="423" t="str">
        <f>IF(COUNTA(外来!A66)&gt;=1,外来!A66,"")</f>
        <v/>
      </c>
      <c r="B68" s="493" t="str">
        <f>IF(COUNTA(外来!B66)&gt;=1,外来!B66,"")</f>
        <v/>
      </c>
      <c r="C68" s="422" t="str">
        <f>IF(COUNTA(外来!C66)&gt;=1,外来!C66,"")</f>
        <v/>
      </c>
      <c r="D68" s="422" t="str">
        <f>IF(COUNTA(外来!D66)&gt;=1,外来!D66,"")</f>
        <v/>
      </c>
      <c r="E68" s="422" t="str">
        <f>IF(COUNTA(外来!E66)&gt;=1,外来!E66,"")</f>
        <v/>
      </c>
      <c r="F68" s="497" t="str">
        <f>IF(COUNTA(外来!F66)&gt;=1,外来!F66,"")</f>
        <v/>
      </c>
      <c r="G68" s="425" t="str">
        <f>IF(COUNTA(外来!G66)&gt;=1,外来!G66,"")</f>
        <v/>
      </c>
      <c r="H68" s="497" t="str">
        <f>IF(COUNTA(外来!H66)&gt;=1,外来!H66,"")</f>
        <v/>
      </c>
      <c r="I68" s="500" t="str">
        <f>IF(COUNTA(外来!I66)&gt;=1,外来!I66,"")</f>
        <v/>
      </c>
      <c r="J68" s="423" t="str">
        <f>IF(COUNTA(外来!K66)&gt;=1,外来!K66,"")</f>
        <v/>
      </c>
      <c r="K68" s="430" t="str">
        <f>IF(J68&lt;基本!$D$9,"非常勤","常勤")</f>
        <v>常勤</v>
      </c>
      <c r="L68" s="503">
        <f>IF(K68="非常勤",J68/基本!$D$9,1)</f>
        <v>1</v>
      </c>
      <c r="M68" s="203" t="e">
        <f>IF(DAYS360(O68,メイン!$N$3)&lt;500,"新"," ")</f>
        <v>#VALUE!</v>
      </c>
      <c r="N68" s="293"/>
      <c r="O68" t="str">
        <f>IF(COUNTA(外来!J66)&gt;=1,外来!J66,"")</f>
        <v/>
      </c>
      <c r="Q68" s="299">
        <f t="shared" si="5"/>
        <v>0</v>
      </c>
      <c r="R68" s="299">
        <f t="shared" si="6"/>
        <v>0</v>
      </c>
      <c r="S68" s="299">
        <f t="shared" si="7"/>
        <v>0</v>
      </c>
      <c r="T68" s="299">
        <f t="shared" si="8"/>
        <v>0</v>
      </c>
      <c r="U68" s="299">
        <f t="shared" si="9"/>
        <v>0</v>
      </c>
      <c r="V68" s="299">
        <f t="shared" si="0"/>
        <v>0</v>
      </c>
      <c r="W68" s="299">
        <f t="shared" si="10"/>
        <v>0</v>
      </c>
      <c r="X68" s="299">
        <f t="shared" si="11"/>
        <v>0</v>
      </c>
      <c r="Y68" s="299">
        <f t="shared" si="12"/>
        <v>0</v>
      </c>
      <c r="Z68" s="299">
        <f t="shared" si="13"/>
        <v>0</v>
      </c>
      <c r="AA68" s="299">
        <f t="shared" si="14"/>
        <v>0</v>
      </c>
      <c r="AB68" s="299">
        <f t="shared" si="15"/>
        <v>0</v>
      </c>
      <c r="AC68" s="299">
        <f t="shared" si="16"/>
        <v>0</v>
      </c>
      <c r="AD68" s="299">
        <f t="shared" si="17"/>
        <v>0</v>
      </c>
      <c r="AE68" s="299">
        <f t="shared" si="18"/>
        <v>0</v>
      </c>
      <c r="AG68" s="274" t="e">
        <f>#REF!</f>
        <v>#REF!</v>
      </c>
      <c r="AH68" s="274" t="str">
        <f t="shared" si="19"/>
        <v>助産師常勤</v>
      </c>
      <c r="AI68" s="274">
        <f t="shared" si="2"/>
        <v>1</v>
      </c>
      <c r="AJ68" s="274" t="str">
        <f t="shared" si="3"/>
        <v>助産師</v>
      </c>
      <c r="AK68" s="274" t="str">
        <f t="shared" si="4"/>
        <v>常勤</v>
      </c>
    </row>
    <row r="69" spans="1:37" ht="13.5" customHeight="1">
      <c r="A69" s="423" t="str">
        <f>IF(COUNTA(外来!A67)&gt;=1,外来!A67,"")</f>
        <v/>
      </c>
      <c r="B69" s="493" t="str">
        <f>IF(COUNTA(外来!B67)&gt;=1,外来!B67,"")</f>
        <v/>
      </c>
      <c r="C69" s="422" t="str">
        <f>IF(COUNTA(外来!C67)&gt;=1,外来!C67,"")</f>
        <v/>
      </c>
      <c r="D69" s="422" t="str">
        <f>IF(COUNTA(外来!D67)&gt;=1,外来!D67,"")</f>
        <v/>
      </c>
      <c r="E69" s="422" t="str">
        <f>IF(COUNTA(外来!E67)&gt;=1,外来!E67,"")</f>
        <v/>
      </c>
      <c r="F69" s="497" t="str">
        <f>IF(COUNTA(外来!F67)&gt;=1,外来!F67,"")</f>
        <v/>
      </c>
      <c r="G69" s="425" t="str">
        <f>IF(COUNTA(外来!G67)&gt;=1,外来!G67,"")</f>
        <v/>
      </c>
      <c r="H69" s="497" t="str">
        <f>IF(COUNTA(外来!H67)&gt;=1,外来!H67,"")</f>
        <v/>
      </c>
      <c r="I69" s="500" t="str">
        <f>IF(COUNTA(外来!I67)&gt;=1,外来!I67,"")</f>
        <v/>
      </c>
      <c r="J69" s="423" t="str">
        <f>IF(COUNTA(外来!K67)&gt;=1,外来!K67,"")</f>
        <v/>
      </c>
      <c r="K69" s="430" t="str">
        <f>IF(J69&lt;基本!$D$9,"非常勤","常勤")</f>
        <v>常勤</v>
      </c>
      <c r="L69" s="503">
        <f>IF(K69="非常勤",J69/基本!$D$9,1)</f>
        <v>1</v>
      </c>
      <c r="M69" s="203" t="e">
        <f>IF(DAYS360(O69,メイン!$N$3)&lt;500,"新"," ")</f>
        <v>#VALUE!</v>
      </c>
      <c r="N69" s="293"/>
      <c r="O69" t="str">
        <f>IF(COUNTA(外来!J67)&gt;=1,外来!J67,"")</f>
        <v/>
      </c>
      <c r="Q69" s="299">
        <f t="shared" si="5"/>
        <v>0</v>
      </c>
      <c r="R69" s="299">
        <f t="shared" si="6"/>
        <v>0</v>
      </c>
      <c r="S69" s="299">
        <f t="shared" si="7"/>
        <v>0</v>
      </c>
      <c r="T69" s="299">
        <f t="shared" si="8"/>
        <v>0</v>
      </c>
      <c r="U69" s="299">
        <f t="shared" si="9"/>
        <v>0</v>
      </c>
      <c r="V69" s="299">
        <f t="shared" si="0"/>
        <v>0</v>
      </c>
      <c r="W69" s="299">
        <f t="shared" si="10"/>
        <v>0</v>
      </c>
      <c r="X69" s="299">
        <f t="shared" si="11"/>
        <v>0</v>
      </c>
      <c r="Y69" s="299">
        <f t="shared" si="12"/>
        <v>0</v>
      </c>
      <c r="Z69" s="299">
        <f t="shared" si="13"/>
        <v>0</v>
      </c>
      <c r="AA69" s="299">
        <f t="shared" si="14"/>
        <v>0</v>
      </c>
      <c r="AB69" s="299">
        <f t="shared" si="15"/>
        <v>0</v>
      </c>
      <c r="AC69" s="299">
        <f t="shared" si="16"/>
        <v>0</v>
      </c>
      <c r="AD69" s="299">
        <f t="shared" si="17"/>
        <v>0</v>
      </c>
      <c r="AE69" s="299">
        <f t="shared" si="18"/>
        <v>0</v>
      </c>
      <c r="AG69" s="274" t="e">
        <f>#REF!</f>
        <v>#REF!</v>
      </c>
      <c r="AH69" s="274" t="str">
        <f t="shared" si="19"/>
        <v>助産師常勤</v>
      </c>
      <c r="AI69" s="274">
        <f t="shared" si="2"/>
        <v>1</v>
      </c>
      <c r="AJ69" s="274" t="str">
        <f t="shared" si="3"/>
        <v>助産師</v>
      </c>
      <c r="AK69" s="274" t="str">
        <f t="shared" si="4"/>
        <v>常勤</v>
      </c>
    </row>
    <row r="70" spans="1:37" ht="13.5" customHeight="1">
      <c r="A70" s="423" t="str">
        <f>IF(COUNTA(外来!A68)&gt;=1,外来!A68,"")</f>
        <v/>
      </c>
      <c r="B70" s="493" t="str">
        <f>IF(COUNTA(外来!B68)&gt;=1,外来!B68,"")</f>
        <v/>
      </c>
      <c r="C70" s="422" t="str">
        <f>IF(COUNTA(外来!C68)&gt;=1,外来!C68,"")</f>
        <v/>
      </c>
      <c r="D70" s="422" t="str">
        <f>IF(COUNTA(外来!D68)&gt;=1,外来!D68,"")</f>
        <v/>
      </c>
      <c r="E70" s="422" t="str">
        <f>IF(COUNTA(外来!E68)&gt;=1,外来!E68,"")</f>
        <v/>
      </c>
      <c r="F70" s="497" t="str">
        <f>IF(COUNTA(外来!F68)&gt;=1,外来!F68,"")</f>
        <v/>
      </c>
      <c r="G70" s="425" t="str">
        <f>IF(COUNTA(外来!G68)&gt;=1,外来!G68,"")</f>
        <v/>
      </c>
      <c r="H70" s="497" t="str">
        <f>IF(COUNTA(外来!H68)&gt;=1,外来!H68,"")</f>
        <v/>
      </c>
      <c r="I70" s="500" t="str">
        <f>IF(COUNTA(外来!I68)&gt;=1,外来!I68,"")</f>
        <v/>
      </c>
      <c r="J70" s="423" t="str">
        <f>IF(COUNTA(外来!K68)&gt;=1,外来!K68,"")</f>
        <v/>
      </c>
      <c r="K70" s="430" t="str">
        <f>IF(J70&lt;基本!$D$9,"非常勤","常勤")</f>
        <v>常勤</v>
      </c>
      <c r="L70" s="503">
        <f>IF(K70="非常勤",J70/基本!$D$9,1)</f>
        <v>1</v>
      </c>
      <c r="M70" s="203" t="e">
        <f>IF(DAYS360(O70,メイン!$N$3)&lt;500,"新"," ")</f>
        <v>#VALUE!</v>
      </c>
      <c r="N70" s="293"/>
      <c r="O70" t="str">
        <f>IF(COUNTA(外来!J68)&gt;=1,外来!J68,"")</f>
        <v/>
      </c>
      <c r="Q70" s="299">
        <f t="shared" si="5"/>
        <v>0</v>
      </c>
      <c r="R70" s="299">
        <f t="shared" si="6"/>
        <v>0</v>
      </c>
      <c r="S70" s="299">
        <f t="shared" si="7"/>
        <v>0</v>
      </c>
      <c r="T70" s="299">
        <f t="shared" si="8"/>
        <v>0</v>
      </c>
      <c r="U70" s="299">
        <f t="shared" si="9"/>
        <v>0</v>
      </c>
      <c r="V70" s="299">
        <f t="shared" ref="V70:V133" si="20">IF(AND(COUNTBLANK($C70)=0,$K70="非常勤"),L70,0)</f>
        <v>0</v>
      </c>
      <c r="W70" s="299">
        <f t="shared" si="10"/>
        <v>0</v>
      </c>
      <c r="X70" s="299">
        <f t="shared" si="11"/>
        <v>0</v>
      </c>
      <c r="Y70" s="299">
        <f t="shared" si="12"/>
        <v>0</v>
      </c>
      <c r="Z70" s="299">
        <f t="shared" si="13"/>
        <v>0</v>
      </c>
      <c r="AA70" s="299">
        <f t="shared" si="14"/>
        <v>0</v>
      </c>
      <c r="AB70" s="299">
        <f t="shared" si="15"/>
        <v>0</v>
      </c>
      <c r="AC70" s="299">
        <f t="shared" si="16"/>
        <v>0</v>
      </c>
      <c r="AD70" s="299">
        <f t="shared" si="17"/>
        <v>0</v>
      </c>
      <c r="AE70" s="299">
        <f t="shared" si="18"/>
        <v>0</v>
      </c>
      <c r="AG70" s="274" t="e">
        <f>#REF!</f>
        <v>#REF!</v>
      </c>
      <c r="AH70" s="274" t="str">
        <f t="shared" ref="AH70:AH133" si="21">CONCATENATE(AJ70,AK70)</f>
        <v>助産師常勤</v>
      </c>
      <c r="AI70" s="274">
        <f t="shared" ref="AI70:AI133" si="22">L70</f>
        <v>1</v>
      </c>
      <c r="AJ70" s="274" t="str">
        <f t="shared" ref="AJ70:AJ133" si="23">IF(COUNTA(B70)=1,"助産師",IF(COUNTA(D70)=1,"看護師",IF(COUNTA(E70)=1,"准看護師",IF(COUNTA(F70)=1,"看護補助者",""))))</f>
        <v>助産師</v>
      </c>
      <c r="AK70" s="274" t="str">
        <f t="shared" ref="AK70:AK133" si="24">IF(K70="常勤","常勤",IF(L70&gt;0,"非常勤",""))</f>
        <v>常勤</v>
      </c>
    </row>
    <row r="71" spans="1:37" ht="13.5" customHeight="1">
      <c r="A71" s="423" t="str">
        <f>IF(COUNTA(外来!A69)&gt;=1,外来!A69,"")</f>
        <v/>
      </c>
      <c r="B71" s="493" t="str">
        <f>IF(COUNTA(外来!B69)&gt;=1,外来!B69,"")</f>
        <v/>
      </c>
      <c r="C71" s="422" t="str">
        <f>IF(COUNTA(外来!C69)&gt;=1,外来!C69,"")</f>
        <v/>
      </c>
      <c r="D71" s="422" t="str">
        <f>IF(COUNTA(外来!D69)&gt;=1,外来!D69,"")</f>
        <v/>
      </c>
      <c r="E71" s="422" t="str">
        <f>IF(COUNTA(外来!E69)&gt;=1,外来!E69,"")</f>
        <v/>
      </c>
      <c r="F71" s="497" t="str">
        <f>IF(COUNTA(外来!F69)&gt;=1,外来!F69,"")</f>
        <v/>
      </c>
      <c r="G71" s="425" t="str">
        <f>IF(COUNTA(外来!G69)&gt;=1,外来!G69,"")</f>
        <v/>
      </c>
      <c r="H71" s="497" t="str">
        <f>IF(COUNTA(外来!H69)&gt;=1,外来!H69,"")</f>
        <v/>
      </c>
      <c r="I71" s="500" t="str">
        <f>IF(COUNTA(外来!I69)&gt;=1,外来!I69,"")</f>
        <v/>
      </c>
      <c r="J71" s="423" t="str">
        <f>IF(COUNTA(外来!K69)&gt;=1,外来!K69,"")</f>
        <v/>
      </c>
      <c r="K71" s="430" t="str">
        <f>IF(J71&lt;基本!$D$9,"非常勤","常勤")</f>
        <v>常勤</v>
      </c>
      <c r="L71" s="503">
        <f>IF(K71="非常勤",J71/基本!$D$9,1)</f>
        <v>1</v>
      </c>
      <c r="M71" s="203" t="e">
        <f>IF(DAYS360(O71,メイン!$N$3)&lt;500,"新"," ")</f>
        <v>#VALUE!</v>
      </c>
      <c r="N71" s="293"/>
      <c r="O71" t="str">
        <f>IF(COUNTA(外来!J69)&gt;=1,外来!J69,"")</f>
        <v/>
      </c>
      <c r="Q71" s="299">
        <f t="shared" ref="Q71:Q134" si="25">IF(AND(COUNTBLANK($B71)=0,$K71="常勤"),1,0)</f>
        <v>0</v>
      </c>
      <c r="R71" s="299">
        <f t="shared" ref="R71:R134" si="26">IF(S71&gt;0,1,0)</f>
        <v>0</v>
      </c>
      <c r="S71" s="299">
        <f t="shared" ref="S71:S134" si="27">IF(AND(COUNTBLANK($B71)=0,$K71="非常勤"),F71,0)</f>
        <v>0</v>
      </c>
      <c r="T71" s="299">
        <f t="shared" ref="T71:T134" si="28">IF(AND(COUNTBLANK($C71)=0,$K71="常勤"),1,0)</f>
        <v>0</v>
      </c>
      <c r="U71" s="299">
        <f t="shared" ref="U71:U134" si="29">IF(V71&gt;0,1,0)</f>
        <v>0</v>
      </c>
      <c r="V71" s="299">
        <f t="shared" si="20"/>
        <v>0</v>
      </c>
      <c r="W71" s="299">
        <f t="shared" ref="W71:W134" si="30">IF(AND(COUNTBLANK($D71)=0,$K71="常勤"),1,0)</f>
        <v>0</v>
      </c>
      <c r="X71" s="299">
        <f t="shared" ref="X71:X134" si="31">IF(Y71&gt;0,1,0)</f>
        <v>0</v>
      </c>
      <c r="Y71" s="299">
        <f t="shared" ref="Y71:Y134" si="32">IF(AND(COUNTBLANK($D71)=0,$K71="非常勤"),L71,0)</f>
        <v>0</v>
      </c>
      <c r="Z71" s="299">
        <f t="shared" ref="Z71:Z134" si="33">IF(AND(COUNTBLANK($E71)=0,$K71="常勤"),1,0)</f>
        <v>0</v>
      </c>
      <c r="AA71" s="299">
        <f t="shared" ref="AA71:AA134" si="34">IF(AB71&gt;0,1,0)</f>
        <v>0</v>
      </c>
      <c r="AB71" s="299">
        <f t="shared" ref="AB71:AB134" si="35">IF(AND(COUNTBLANK($E71)=0,$K71="非常勤"),L71,0)</f>
        <v>0</v>
      </c>
      <c r="AC71" s="299">
        <f t="shared" ref="AC71:AC134" si="36">IF(AND(COUNTBLANK($F71)=0,$K71="常勤"),1,0)</f>
        <v>0</v>
      </c>
      <c r="AD71" s="299">
        <f t="shared" ref="AD71:AD134" si="37">IF(AE71&gt;0,1,0)</f>
        <v>0</v>
      </c>
      <c r="AE71" s="299">
        <f t="shared" ref="AE71:AE134" si="38">IF(AND(COUNTBLANK($F71)=0,$K71="非常勤"),L71,0)</f>
        <v>0</v>
      </c>
      <c r="AG71" s="274" t="e">
        <f>#REF!</f>
        <v>#REF!</v>
      </c>
      <c r="AH71" s="274" t="str">
        <f t="shared" si="21"/>
        <v>助産師常勤</v>
      </c>
      <c r="AI71" s="274">
        <f t="shared" si="22"/>
        <v>1</v>
      </c>
      <c r="AJ71" s="274" t="str">
        <f t="shared" si="23"/>
        <v>助産師</v>
      </c>
      <c r="AK71" s="274" t="str">
        <f t="shared" si="24"/>
        <v>常勤</v>
      </c>
    </row>
    <row r="72" spans="1:37" ht="13.5" customHeight="1">
      <c r="A72" s="423" t="str">
        <f>IF(COUNTA(外来!A70)&gt;=1,外来!A70,"")</f>
        <v/>
      </c>
      <c r="B72" s="493" t="str">
        <f>IF(COUNTA(外来!B70)&gt;=1,外来!B70,"")</f>
        <v/>
      </c>
      <c r="C72" s="422" t="str">
        <f>IF(COUNTA(外来!C70)&gt;=1,外来!C70,"")</f>
        <v/>
      </c>
      <c r="D72" s="422" t="str">
        <f>IF(COUNTA(外来!D70)&gt;=1,外来!D70,"")</f>
        <v/>
      </c>
      <c r="E72" s="422" t="str">
        <f>IF(COUNTA(外来!E70)&gt;=1,外来!E70,"")</f>
        <v/>
      </c>
      <c r="F72" s="497" t="str">
        <f>IF(COUNTA(外来!F70)&gt;=1,外来!F70,"")</f>
        <v/>
      </c>
      <c r="G72" s="425" t="str">
        <f>IF(COUNTA(外来!G70)&gt;=1,外来!G70,"")</f>
        <v/>
      </c>
      <c r="H72" s="497" t="str">
        <f>IF(COUNTA(外来!H70)&gt;=1,外来!H70,"")</f>
        <v/>
      </c>
      <c r="I72" s="500" t="str">
        <f>IF(COUNTA(外来!I70)&gt;=1,外来!I70,"")</f>
        <v/>
      </c>
      <c r="J72" s="423" t="str">
        <f>IF(COUNTA(外来!K70)&gt;=1,外来!K70,"")</f>
        <v/>
      </c>
      <c r="K72" s="430" t="str">
        <f>IF(J72&lt;基本!$D$9,"非常勤","常勤")</f>
        <v>常勤</v>
      </c>
      <c r="L72" s="503">
        <f>IF(K72="非常勤",J72/基本!$D$9,1)</f>
        <v>1</v>
      </c>
      <c r="M72" s="203" t="e">
        <f>IF(DAYS360(O72,メイン!$N$3)&lt;500,"新"," ")</f>
        <v>#VALUE!</v>
      </c>
      <c r="N72" s="293"/>
      <c r="O72" t="str">
        <f>IF(COUNTA(外来!J70)&gt;=1,外来!J70,"")</f>
        <v/>
      </c>
      <c r="Q72" s="299">
        <f t="shared" si="25"/>
        <v>0</v>
      </c>
      <c r="R72" s="299">
        <f t="shared" si="26"/>
        <v>0</v>
      </c>
      <c r="S72" s="299">
        <f t="shared" si="27"/>
        <v>0</v>
      </c>
      <c r="T72" s="299">
        <f t="shared" si="28"/>
        <v>0</v>
      </c>
      <c r="U72" s="299">
        <f t="shared" si="29"/>
        <v>0</v>
      </c>
      <c r="V72" s="299">
        <f t="shared" si="20"/>
        <v>0</v>
      </c>
      <c r="W72" s="299">
        <f t="shared" si="30"/>
        <v>0</v>
      </c>
      <c r="X72" s="299">
        <f t="shared" si="31"/>
        <v>0</v>
      </c>
      <c r="Y72" s="299">
        <f t="shared" si="32"/>
        <v>0</v>
      </c>
      <c r="Z72" s="299">
        <f t="shared" si="33"/>
        <v>0</v>
      </c>
      <c r="AA72" s="299">
        <f t="shared" si="34"/>
        <v>0</v>
      </c>
      <c r="AB72" s="299">
        <f t="shared" si="35"/>
        <v>0</v>
      </c>
      <c r="AC72" s="299">
        <f t="shared" si="36"/>
        <v>0</v>
      </c>
      <c r="AD72" s="299">
        <f t="shared" si="37"/>
        <v>0</v>
      </c>
      <c r="AE72" s="299">
        <f t="shared" si="38"/>
        <v>0</v>
      </c>
      <c r="AG72" s="274" t="e">
        <f>#REF!</f>
        <v>#REF!</v>
      </c>
      <c r="AH72" s="274" t="str">
        <f t="shared" si="21"/>
        <v>助産師常勤</v>
      </c>
      <c r="AI72" s="274">
        <f t="shared" si="22"/>
        <v>1</v>
      </c>
      <c r="AJ72" s="274" t="str">
        <f t="shared" si="23"/>
        <v>助産師</v>
      </c>
      <c r="AK72" s="274" t="str">
        <f t="shared" si="24"/>
        <v>常勤</v>
      </c>
    </row>
    <row r="73" spans="1:37" ht="13.5" customHeight="1">
      <c r="A73" s="423" t="str">
        <f>IF(COUNTA(外来!A71)&gt;=1,外来!A71,"")</f>
        <v/>
      </c>
      <c r="B73" s="493" t="str">
        <f>IF(COUNTA(外来!B71)&gt;=1,外来!B71,"")</f>
        <v/>
      </c>
      <c r="C73" s="422" t="str">
        <f>IF(COUNTA(外来!C71)&gt;=1,外来!C71,"")</f>
        <v/>
      </c>
      <c r="D73" s="422" t="str">
        <f>IF(COUNTA(外来!D71)&gt;=1,外来!D71,"")</f>
        <v/>
      </c>
      <c r="E73" s="422" t="str">
        <f>IF(COUNTA(外来!E71)&gt;=1,外来!E71,"")</f>
        <v/>
      </c>
      <c r="F73" s="497" t="str">
        <f>IF(COUNTA(外来!F71)&gt;=1,外来!F71,"")</f>
        <v/>
      </c>
      <c r="G73" s="425" t="str">
        <f>IF(COUNTA(外来!G71)&gt;=1,外来!G71,"")</f>
        <v/>
      </c>
      <c r="H73" s="497" t="str">
        <f>IF(COUNTA(外来!H71)&gt;=1,外来!H71,"")</f>
        <v/>
      </c>
      <c r="I73" s="500" t="str">
        <f>IF(COUNTA(外来!I71)&gt;=1,外来!I71,"")</f>
        <v/>
      </c>
      <c r="J73" s="423" t="str">
        <f>IF(COUNTA(外来!K71)&gt;=1,外来!K71,"")</f>
        <v/>
      </c>
      <c r="K73" s="430" t="str">
        <f>IF(J73&lt;基本!$D$9,"非常勤","常勤")</f>
        <v>常勤</v>
      </c>
      <c r="L73" s="503">
        <f>IF(K73="非常勤",J73/基本!$D$9,1)</f>
        <v>1</v>
      </c>
      <c r="M73" s="203" t="e">
        <f>IF(DAYS360(O73,メイン!$N$3)&lt;500,"新"," ")</f>
        <v>#VALUE!</v>
      </c>
      <c r="N73" s="293"/>
      <c r="O73" t="str">
        <f>IF(COUNTA(外来!J71)&gt;=1,外来!J71,"")</f>
        <v/>
      </c>
      <c r="Q73" s="299">
        <f t="shared" si="25"/>
        <v>0</v>
      </c>
      <c r="R73" s="299">
        <f t="shared" si="26"/>
        <v>0</v>
      </c>
      <c r="S73" s="299">
        <f t="shared" si="27"/>
        <v>0</v>
      </c>
      <c r="T73" s="299">
        <f t="shared" si="28"/>
        <v>0</v>
      </c>
      <c r="U73" s="299">
        <f t="shared" si="29"/>
        <v>0</v>
      </c>
      <c r="V73" s="299">
        <f t="shared" si="20"/>
        <v>0</v>
      </c>
      <c r="W73" s="299">
        <f t="shared" si="30"/>
        <v>0</v>
      </c>
      <c r="X73" s="299">
        <f t="shared" si="31"/>
        <v>0</v>
      </c>
      <c r="Y73" s="299">
        <f t="shared" si="32"/>
        <v>0</v>
      </c>
      <c r="Z73" s="299">
        <f t="shared" si="33"/>
        <v>0</v>
      </c>
      <c r="AA73" s="299">
        <f t="shared" si="34"/>
        <v>0</v>
      </c>
      <c r="AB73" s="299">
        <f t="shared" si="35"/>
        <v>0</v>
      </c>
      <c r="AC73" s="299">
        <f t="shared" si="36"/>
        <v>0</v>
      </c>
      <c r="AD73" s="299">
        <f t="shared" si="37"/>
        <v>0</v>
      </c>
      <c r="AE73" s="299">
        <f t="shared" si="38"/>
        <v>0</v>
      </c>
      <c r="AG73" s="274" t="e">
        <f>#REF!</f>
        <v>#REF!</v>
      </c>
      <c r="AH73" s="274" t="str">
        <f t="shared" si="21"/>
        <v>助産師常勤</v>
      </c>
      <c r="AI73" s="274">
        <f t="shared" si="22"/>
        <v>1</v>
      </c>
      <c r="AJ73" s="274" t="str">
        <f t="shared" si="23"/>
        <v>助産師</v>
      </c>
      <c r="AK73" s="274" t="str">
        <f t="shared" si="24"/>
        <v>常勤</v>
      </c>
    </row>
    <row r="74" spans="1:37" ht="13.5" customHeight="1">
      <c r="A74" s="423" t="str">
        <f>IF(COUNTA(外来!A72)&gt;=1,外来!A72,"")</f>
        <v/>
      </c>
      <c r="B74" s="493" t="str">
        <f>IF(COUNTA(外来!B72)&gt;=1,外来!B72,"")</f>
        <v/>
      </c>
      <c r="C74" s="422" t="str">
        <f>IF(COUNTA(外来!C72)&gt;=1,外来!C72,"")</f>
        <v/>
      </c>
      <c r="D74" s="422" t="str">
        <f>IF(COUNTA(外来!D72)&gt;=1,外来!D72,"")</f>
        <v/>
      </c>
      <c r="E74" s="422" t="str">
        <f>IF(COUNTA(外来!E72)&gt;=1,外来!E72,"")</f>
        <v/>
      </c>
      <c r="F74" s="497" t="str">
        <f>IF(COUNTA(外来!F72)&gt;=1,外来!F72,"")</f>
        <v/>
      </c>
      <c r="G74" s="425" t="str">
        <f>IF(COUNTA(外来!G72)&gt;=1,外来!G72,"")</f>
        <v/>
      </c>
      <c r="H74" s="497" t="str">
        <f>IF(COUNTA(外来!H72)&gt;=1,外来!H72,"")</f>
        <v/>
      </c>
      <c r="I74" s="500" t="str">
        <f>IF(COUNTA(外来!I72)&gt;=1,外来!I72,"")</f>
        <v/>
      </c>
      <c r="J74" s="423" t="str">
        <f>IF(COUNTA(外来!K72)&gt;=1,外来!K72,"")</f>
        <v/>
      </c>
      <c r="K74" s="430" t="str">
        <f>IF(J74&lt;基本!$D$9,"非常勤","常勤")</f>
        <v>常勤</v>
      </c>
      <c r="L74" s="503">
        <f>IF(K74="非常勤",J74/基本!$D$9,1)</f>
        <v>1</v>
      </c>
      <c r="M74" s="203" t="e">
        <f>IF(DAYS360(O74,メイン!$N$3)&lt;500,"新"," ")</f>
        <v>#VALUE!</v>
      </c>
      <c r="N74" s="293"/>
      <c r="O74" t="str">
        <f>IF(COUNTA(外来!J72)&gt;=1,外来!J72,"")</f>
        <v/>
      </c>
      <c r="Q74" s="299">
        <f t="shared" si="25"/>
        <v>0</v>
      </c>
      <c r="R74" s="299">
        <f t="shared" si="26"/>
        <v>0</v>
      </c>
      <c r="S74" s="299">
        <f t="shared" si="27"/>
        <v>0</v>
      </c>
      <c r="T74" s="299">
        <f t="shared" si="28"/>
        <v>0</v>
      </c>
      <c r="U74" s="299">
        <f t="shared" si="29"/>
        <v>0</v>
      </c>
      <c r="V74" s="299">
        <f t="shared" si="20"/>
        <v>0</v>
      </c>
      <c r="W74" s="299">
        <f t="shared" si="30"/>
        <v>0</v>
      </c>
      <c r="X74" s="299">
        <f t="shared" si="31"/>
        <v>0</v>
      </c>
      <c r="Y74" s="299">
        <f t="shared" si="32"/>
        <v>0</v>
      </c>
      <c r="Z74" s="299">
        <f t="shared" si="33"/>
        <v>0</v>
      </c>
      <c r="AA74" s="299">
        <f t="shared" si="34"/>
        <v>0</v>
      </c>
      <c r="AB74" s="299">
        <f t="shared" si="35"/>
        <v>0</v>
      </c>
      <c r="AC74" s="299">
        <f t="shared" si="36"/>
        <v>0</v>
      </c>
      <c r="AD74" s="299">
        <f t="shared" si="37"/>
        <v>0</v>
      </c>
      <c r="AE74" s="299">
        <f t="shared" si="38"/>
        <v>0</v>
      </c>
      <c r="AG74" s="274" t="e">
        <f>#REF!</f>
        <v>#REF!</v>
      </c>
      <c r="AH74" s="274" t="str">
        <f t="shared" si="21"/>
        <v>助産師常勤</v>
      </c>
      <c r="AI74" s="274">
        <f t="shared" si="22"/>
        <v>1</v>
      </c>
      <c r="AJ74" s="274" t="str">
        <f t="shared" si="23"/>
        <v>助産師</v>
      </c>
      <c r="AK74" s="274" t="str">
        <f t="shared" si="24"/>
        <v>常勤</v>
      </c>
    </row>
    <row r="75" spans="1:37" ht="13.5" customHeight="1">
      <c r="A75" s="423" t="str">
        <f>IF(COUNTA(外来!A73)&gt;=1,外来!A73,"")</f>
        <v/>
      </c>
      <c r="B75" s="493" t="str">
        <f>IF(COUNTA(外来!B73)&gt;=1,外来!B73,"")</f>
        <v/>
      </c>
      <c r="C75" s="422" t="str">
        <f>IF(COUNTA(外来!C73)&gt;=1,外来!C73,"")</f>
        <v/>
      </c>
      <c r="D75" s="422" t="str">
        <f>IF(COUNTA(外来!D73)&gt;=1,外来!D73,"")</f>
        <v/>
      </c>
      <c r="E75" s="422" t="str">
        <f>IF(COUNTA(外来!E73)&gt;=1,外来!E73,"")</f>
        <v/>
      </c>
      <c r="F75" s="497" t="str">
        <f>IF(COUNTA(外来!F73)&gt;=1,外来!F73,"")</f>
        <v/>
      </c>
      <c r="G75" s="425" t="str">
        <f>IF(COUNTA(外来!G73)&gt;=1,外来!G73,"")</f>
        <v/>
      </c>
      <c r="H75" s="497" t="str">
        <f>IF(COUNTA(外来!H73)&gt;=1,外来!H73,"")</f>
        <v/>
      </c>
      <c r="I75" s="500" t="str">
        <f>IF(COUNTA(外来!I73)&gt;=1,外来!I73,"")</f>
        <v/>
      </c>
      <c r="J75" s="423" t="str">
        <f>IF(COUNTA(外来!K73)&gt;=1,外来!K73,"")</f>
        <v/>
      </c>
      <c r="K75" s="430" t="str">
        <f>IF(J75&lt;基本!$D$9,"非常勤","常勤")</f>
        <v>常勤</v>
      </c>
      <c r="L75" s="503">
        <f>IF(K75="非常勤",J75/基本!$D$9,1)</f>
        <v>1</v>
      </c>
      <c r="M75" s="203" t="e">
        <f>IF(DAYS360(O75,メイン!$N$3)&lt;500,"新"," ")</f>
        <v>#VALUE!</v>
      </c>
      <c r="N75" s="293"/>
      <c r="O75" t="str">
        <f>IF(COUNTA(外来!J73)&gt;=1,外来!J73,"")</f>
        <v/>
      </c>
      <c r="Q75" s="299">
        <f t="shared" si="25"/>
        <v>0</v>
      </c>
      <c r="R75" s="299">
        <f t="shared" si="26"/>
        <v>0</v>
      </c>
      <c r="S75" s="299">
        <f t="shared" si="27"/>
        <v>0</v>
      </c>
      <c r="T75" s="299">
        <f t="shared" si="28"/>
        <v>0</v>
      </c>
      <c r="U75" s="299">
        <f t="shared" si="29"/>
        <v>0</v>
      </c>
      <c r="V75" s="299">
        <f t="shared" si="20"/>
        <v>0</v>
      </c>
      <c r="W75" s="299">
        <f t="shared" si="30"/>
        <v>0</v>
      </c>
      <c r="X75" s="299">
        <f t="shared" si="31"/>
        <v>0</v>
      </c>
      <c r="Y75" s="299">
        <f t="shared" si="32"/>
        <v>0</v>
      </c>
      <c r="Z75" s="299">
        <f t="shared" si="33"/>
        <v>0</v>
      </c>
      <c r="AA75" s="299">
        <f t="shared" si="34"/>
        <v>0</v>
      </c>
      <c r="AB75" s="299">
        <f t="shared" si="35"/>
        <v>0</v>
      </c>
      <c r="AC75" s="299">
        <f t="shared" si="36"/>
        <v>0</v>
      </c>
      <c r="AD75" s="299">
        <f t="shared" si="37"/>
        <v>0</v>
      </c>
      <c r="AE75" s="299">
        <f t="shared" si="38"/>
        <v>0</v>
      </c>
      <c r="AG75" s="274" t="e">
        <f>#REF!</f>
        <v>#REF!</v>
      </c>
      <c r="AH75" s="274" t="str">
        <f t="shared" si="21"/>
        <v>助産師常勤</v>
      </c>
      <c r="AI75" s="274">
        <f t="shared" si="22"/>
        <v>1</v>
      </c>
      <c r="AJ75" s="274" t="str">
        <f t="shared" si="23"/>
        <v>助産師</v>
      </c>
      <c r="AK75" s="274" t="str">
        <f t="shared" si="24"/>
        <v>常勤</v>
      </c>
    </row>
    <row r="76" spans="1:37" ht="13.5" customHeight="1">
      <c r="A76" s="423" t="str">
        <f>IF(COUNTA(外来!A74)&gt;=1,外来!A74,"")</f>
        <v/>
      </c>
      <c r="B76" s="493" t="str">
        <f>IF(COUNTA(外来!B74)&gt;=1,外来!B74,"")</f>
        <v/>
      </c>
      <c r="C76" s="422" t="str">
        <f>IF(COUNTA(外来!C74)&gt;=1,外来!C74,"")</f>
        <v/>
      </c>
      <c r="D76" s="422" t="str">
        <f>IF(COUNTA(外来!D74)&gt;=1,外来!D74,"")</f>
        <v/>
      </c>
      <c r="E76" s="422" t="str">
        <f>IF(COUNTA(外来!E74)&gt;=1,外来!E74,"")</f>
        <v/>
      </c>
      <c r="F76" s="497" t="str">
        <f>IF(COUNTA(外来!F74)&gt;=1,外来!F74,"")</f>
        <v/>
      </c>
      <c r="G76" s="425" t="str">
        <f>IF(COUNTA(外来!G74)&gt;=1,外来!G74,"")</f>
        <v/>
      </c>
      <c r="H76" s="497" t="str">
        <f>IF(COUNTA(外来!H74)&gt;=1,外来!H74,"")</f>
        <v/>
      </c>
      <c r="I76" s="500" t="str">
        <f>IF(COUNTA(外来!I74)&gt;=1,外来!I74,"")</f>
        <v/>
      </c>
      <c r="J76" s="423" t="str">
        <f>IF(COUNTA(外来!K74)&gt;=1,外来!K74,"")</f>
        <v/>
      </c>
      <c r="K76" s="430" t="str">
        <f>IF(J76&lt;基本!$D$9,"非常勤","常勤")</f>
        <v>常勤</v>
      </c>
      <c r="L76" s="503">
        <f>IF(K76="非常勤",J76/基本!$D$9,1)</f>
        <v>1</v>
      </c>
      <c r="M76" s="203" t="e">
        <f>IF(DAYS360(O76,メイン!$N$3)&lt;500,"新"," ")</f>
        <v>#VALUE!</v>
      </c>
      <c r="N76" s="293"/>
      <c r="O76" t="str">
        <f>IF(COUNTA(外来!J74)&gt;=1,外来!J74,"")</f>
        <v/>
      </c>
      <c r="Q76" s="299">
        <f t="shared" si="25"/>
        <v>0</v>
      </c>
      <c r="R76" s="299">
        <f t="shared" si="26"/>
        <v>0</v>
      </c>
      <c r="S76" s="299">
        <f t="shared" si="27"/>
        <v>0</v>
      </c>
      <c r="T76" s="299">
        <f t="shared" si="28"/>
        <v>0</v>
      </c>
      <c r="U76" s="299">
        <f t="shared" si="29"/>
        <v>0</v>
      </c>
      <c r="V76" s="299">
        <f t="shared" si="20"/>
        <v>0</v>
      </c>
      <c r="W76" s="299">
        <f t="shared" si="30"/>
        <v>0</v>
      </c>
      <c r="X76" s="299">
        <f t="shared" si="31"/>
        <v>0</v>
      </c>
      <c r="Y76" s="299">
        <f t="shared" si="32"/>
        <v>0</v>
      </c>
      <c r="Z76" s="299">
        <f t="shared" si="33"/>
        <v>0</v>
      </c>
      <c r="AA76" s="299">
        <f t="shared" si="34"/>
        <v>0</v>
      </c>
      <c r="AB76" s="299">
        <f t="shared" si="35"/>
        <v>0</v>
      </c>
      <c r="AC76" s="299">
        <f t="shared" si="36"/>
        <v>0</v>
      </c>
      <c r="AD76" s="299">
        <f t="shared" si="37"/>
        <v>0</v>
      </c>
      <c r="AE76" s="299">
        <f t="shared" si="38"/>
        <v>0</v>
      </c>
      <c r="AG76" s="274" t="e">
        <f>#REF!</f>
        <v>#REF!</v>
      </c>
      <c r="AH76" s="274" t="str">
        <f t="shared" si="21"/>
        <v>助産師常勤</v>
      </c>
      <c r="AI76" s="274">
        <f t="shared" si="22"/>
        <v>1</v>
      </c>
      <c r="AJ76" s="274" t="str">
        <f t="shared" si="23"/>
        <v>助産師</v>
      </c>
      <c r="AK76" s="274" t="str">
        <f t="shared" si="24"/>
        <v>常勤</v>
      </c>
    </row>
    <row r="77" spans="1:37" ht="13.5" customHeight="1">
      <c r="A77" s="423" t="str">
        <f>IF(COUNTA(外来!A75)&gt;=1,外来!A75,"")</f>
        <v/>
      </c>
      <c r="B77" s="493" t="str">
        <f>IF(COUNTA(外来!B75)&gt;=1,外来!B75,"")</f>
        <v/>
      </c>
      <c r="C77" s="422" t="str">
        <f>IF(COUNTA(外来!C75)&gt;=1,外来!C75,"")</f>
        <v/>
      </c>
      <c r="D77" s="422" t="str">
        <f>IF(COUNTA(外来!D75)&gt;=1,外来!D75,"")</f>
        <v/>
      </c>
      <c r="E77" s="422" t="str">
        <f>IF(COUNTA(外来!E75)&gt;=1,外来!E75,"")</f>
        <v/>
      </c>
      <c r="F77" s="497" t="str">
        <f>IF(COUNTA(外来!F75)&gt;=1,外来!F75,"")</f>
        <v/>
      </c>
      <c r="G77" s="425" t="str">
        <f>IF(COUNTA(外来!G75)&gt;=1,外来!G75,"")</f>
        <v/>
      </c>
      <c r="H77" s="497" t="str">
        <f>IF(COUNTA(外来!H75)&gt;=1,外来!H75,"")</f>
        <v/>
      </c>
      <c r="I77" s="500" t="str">
        <f>IF(COUNTA(外来!I75)&gt;=1,外来!I75,"")</f>
        <v/>
      </c>
      <c r="J77" s="423" t="str">
        <f>IF(COUNTA(外来!K75)&gt;=1,外来!K75,"")</f>
        <v/>
      </c>
      <c r="K77" s="430" t="str">
        <f>IF(J77&lt;基本!$D$9,"非常勤","常勤")</f>
        <v>常勤</v>
      </c>
      <c r="L77" s="503">
        <f>IF(K77="非常勤",J77/基本!$D$9,1)</f>
        <v>1</v>
      </c>
      <c r="M77" s="203" t="e">
        <f>IF(DAYS360(O77,メイン!$N$3)&lt;500,"新"," ")</f>
        <v>#VALUE!</v>
      </c>
      <c r="N77" s="293"/>
      <c r="O77" t="str">
        <f>IF(COUNTA(外来!J75)&gt;=1,外来!J75,"")</f>
        <v/>
      </c>
      <c r="Q77" s="299">
        <f t="shared" si="25"/>
        <v>0</v>
      </c>
      <c r="R77" s="299">
        <f t="shared" si="26"/>
        <v>0</v>
      </c>
      <c r="S77" s="299">
        <f t="shared" si="27"/>
        <v>0</v>
      </c>
      <c r="T77" s="299">
        <f t="shared" si="28"/>
        <v>0</v>
      </c>
      <c r="U77" s="299">
        <f t="shared" si="29"/>
        <v>0</v>
      </c>
      <c r="V77" s="299">
        <f t="shared" si="20"/>
        <v>0</v>
      </c>
      <c r="W77" s="299">
        <f t="shared" si="30"/>
        <v>0</v>
      </c>
      <c r="X77" s="299">
        <f t="shared" si="31"/>
        <v>0</v>
      </c>
      <c r="Y77" s="299">
        <f t="shared" si="32"/>
        <v>0</v>
      </c>
      <c r="Z77" s="299">
        <f t="shared" si="33"/>
        <v>0</v>
      </c>
      <c r="AA77" s="299">
        <f t="shared" si="34"/>
        <v>0</v>
      </c>
      <c r="AB77" s="299">
        <f t="shared" si="35"/>
        <v>0</v>
      </c>
      <c r="AC77" s="299">
        <f t="shared" si="36"/>
        <v>0</v>
      </c>
      <c r="AD77" s="299">
        <f t="shared" si="37"/>
        <v>0</v>
      </c>
      <c r="AE77" s="299">
        <f t="shared" si="38"/>
        <v>0</v>
      </c>
      <c r="AG77" s="274" t="e">
        <f>#REF!</f>
        <v>#REF!</v>
      </c>
      <c r="AH77" s="274" t="str">
        <f t="shared" si="21"/>
        <v>助産師常勤</v>
      </c>
      <c r="AI77" s="274">
        <f t="shared" si="22"/>
        <v>1</v>
      </c>
      <c r="AJ77" s="274" t="str">
        <f t="shared" si="23"/>
        <v>助産師</v>
      </c>
      <c r="AK77" s="274" t="str">
        <f t="shared" si="24"/>
        <v>常勤</v>
      </c>
    </row>
    <row r="78" spans="1:37" ht="13.5" customHeight="1">
      <c r="A78" s="423" t="str">
        <f>IF(COUNTA(外来!A76)&gt;=1,外来!A76,"")</f>
        <v/>
      </c>
      <c r="B78" s="493" t="str">
        <f>IF(COUNTA(外来!B76)&gt;=1,外来!B76,"")</f>
        <v/>
      </c>
      <c r="C78" s="422" t="str">
        <f>IF(COUNTA(外来!C76)&gt;=1,外来!C76,"")</f>
        <v/>
      </c>
      <c r="D78" s="422" t="str">
        <f>IF(COUNTA(外来!D76)&gt;=1,外来!D76,"")</f>
        <v/>
      </c>
      <c r="E78" s="422" t="str">
        <f>IF(COUNTA(外来!E76)&gt;=1,外来!E76,"")</f>
        <v/>
      </c>
      <c r="F78" s="497" t="str">
        <f>IF(COUNTA(外来!F76)&gt;=1,外来!F76,"")</f>
        <v/>
      </c>
      <c r="G78" s="425" t="str">
        <f>IF(COUNTA(外来!G76)&gt;=1,外来!G76,"")</f>
        <v/>
      </c>
      <c r="H78" s="497" t="str">
        <f>IF(COUNTA(外来!H76)&gt;=1,外来!H76,"")</f>
        <v/>
      </c>
      <c r="I78" s="500" t="str">
        <f>IF(COUNTA(外来!I76)&gt;=1,外来!I76,"")</f>
        <v/>
      </c>
      <c r="J78" s="423" t="str">
        <f>IF(COUNTA(外来!K76)&gt;=1,外来!K76,"")</f>
        <v/>
      </c>
      <c r="K78" s="430" t="str">
        <f>IF(J78&lt;基本!$D$9,"非常勤","常勤")</f>
        <v>常勤</v>
      </c>
      <c r="L78" s="503">
        <f>IF(K78="非常勤",J78/基本!$D$9,1)</f>
        <v>1</v>
      </c>
      <c r="M78" s="203" t="e">
        <f>IF(DAYS360(O78,メイン!$N$3)&lt;500,"新"," ")</f>
        <v>#VALUE!</v>
      </c>
      <c r="N78" s="293"/>
      <c r="O78" t="str">
        <f>IF(COUNTA(外来!J76)&gt;=1,外来!J76,"")</f>
        <v/>
      </c>
      <c r="Q78" s="299">
        <f t="shared" si="25"/>
        <v>0</v>
      </c>
      <c r="R78" s="299">
        <f t="shared" si="26"/>
        <v>0</v>
      </c>
      <c r="S78" s="299">
        <f t="shared" si="27"/>
        <v>0</v>
      </c>
      <c r="T78" s="299">
        <f t="shared" si="28"/>
        <v>0</v>
      </c>
      <c r="U78" s="299">
        <f t="shared" si="29"/>
        <v>0</v>
      </c>
      <c r="V78" s="299">
        <f t="shared" si="20"/>
        <v>0</v>
      </c>
      <c r="W78" s="299">
        <f t="shared" si="30"/>
        <v>0</v>
      </c>
      <c r="X78" s="299">
        <f t="shared" si="31"/>
        <v>0</v>
      </c>
      <c r="Y78" s="299">
        <f t="shared" si="32"/>
        <v>0</v>
      </c>
      <c r="Z78" s="299">
        <f t="shared" si="33"/>
        <v>0</v>
      </c>
      <c r="AA78" s="299">
        <f t="shared" si="34"/>
        <v>0</v>
      </c>
      <c r="AB78" s="299">
        <f t="shared" si="35"/>
        <v>0</v>
      </c>
      <c r="AC78" s="299">
        <f t="shared" si="36"/>
        <v>0</v>
      </c>
      <c r="AD78" s="299">
        <f t="shared" si="37"/>
        <v>0</v>
      </c>
      <c r="AE78" s="299">
        <f t="shared" si="38"/>
        <v>0</v>
      </c>
      <c r="AG78" s="274" t="e">
        <f>#REF!</f>
        <v>#REF!</v>
      </c>
      <c r="AH78" s="274" t="str">
        <f t="shared" si="21"/>
        <v>助産師常勤</v>
      </c>
      <c r="AI78" s="274">
        <f t="shared" si="22"/>
        <v>1</v>
      </c>
      <c r="AJ78" s="274" t="str">
        <f t="shared" si="23"/>
        <v>助産師</v>
      </c>
      <c r="AK78" s="274" t="str">
        <f t="shared" si="24"/>
        <v>常勤</v>
      </c>
    </row>
    <row r="79" spans="1:37" ht="13.5" customHeight="1">
      <c r="A79" s="423" t="str">
        <f>IF(COUNTA(外来!A77)&gt;=1,外来!A77,"")</f>
        <v/>
      </c>
      <c r="B79" s="493" t="str">
        <f>IF(COUNTA(外来!B77)&gt;=1,外来!B77,"")</f>
        <v/>
      </c>
      <c r="C79" s="422" t="str">
        <f>IF(COUNTA(外来!C77)&gt;=1,外来!C77,"")</f>
        <v/>
      </c>
      <c r="D79" s="422" t="str">
        <f>IF(COUNTA(外来!D77)&gt;=1,外来!D77,"")</f>
        <v/>
      </c>
      <c r="E79" s="422" t="str">
        <f>IF(COUNTA(外来!E77)&gt;=1,外来!E77,"")</f>
        <v/>
      </c>
      <c r="F79" s="497" t="str">
        <f>IF(COUNTA(外来!F77)&gt;=1,外来!F77,"")</f>
        <v/>
      </c>
      <c r="G79" s="425" t="str">
        <f>IF(COUNTA(外来!G77)&gt;=1,外来!G77,"")</f>
        <v/>
      </c>
      <c r="H79" s="497" t="str">
        <f>IF(COUNTA(外来!H77)&gt;=1,外来!H77,"")</f>
        <v/>
      </c>
      <c r="I79" s="500" t="str">
        <f>IF(COUNTA(外来!I77)&gt;=1,外来!I77,"")</f>
        <v/>
      </c>
      <c r="J79" s="423" t="str">
        <f>IF(COUNTA(外来!K77)&gt;=1,外来!K77,"")</f>
        <v/>
      </c>
      <c r="K79" s="430" t="str">
        <f>IF(J79&lt;基本!$D$9,"非常勤","常勤")</f>
        <v>常勤</v>
      </c>
      <c r="L79" s="503">
        <f>IF(K79="非常勤",J79/基本!$D$9,1)</f>
        <v>1</v>
      </c>
      <c r="M79" s="203" t="e">
        <f>IF(DAYS360(O79,メイン!$N$3)&lt;500,"新"," ")</f>
        <v>#VALUE!</v>
      </c>
      <c r="N79" s="293"/>
      <c r="O79" t="str">
        <f>IF(COUNTA(外来!J77)&gt;=1,外来!J77,"")</f>
        <v/>
      </c>
      <c r="Q79" s="299">
        <f t="shared" si="25"/>
        <v>0</v>
      </c>
      <c r="R79" s="299">
        <f t="shared" si="26"/>
        <v>0</v>
      </c>
      <c r="S79" s="299">
        <f t="shared" si="27"/>
        <v>0</v>
      </c>
      <c r="T79" s="299">
        <f t="shared" si="28"/>
        <v>0</v>
      </c>
      <c r="U79" s="299">
        <f t="shared" si="29"/>
        <v>0</v>
      </c>
      <c r="V79" s="299">
        <f t="shared" si="20"/>
        <v>0</v>
      </c>
      <c r="W79" s="299">
        <f t="shared" si="30"/>
        <v>0</v>
      </c>
      <c r="X79" s="299">
        <f t="shared" si="31"/>
        <v>0</v>
      </c>
      <c r="Y79" s="299">
        <f t="shared" si="32"/>
        <v>0</v>
      </c>
      <c r="Z79" s="299">
        <f t="shared" si="33"/>
        <v>0</v>
      </c>
      <c r="AA79" s="299">
        <f t="shared" si="34"/>
        <v>0</v>
      </c>
      <c r="AB79" s="299">
        <f t="shared" si="35"/>
        <v>0</v>
      </c>
      <c r="AC79" s="299">
        <f t="shared" si="36"/>
        <v>0</v>
      </c>
      <c r="AD79" s="299">
        <f t="shared" si="37"/>
        <v>0</v>
      </c>
      <c r="AE79" s="299">
        <f t="shared" si="38"/>
        <v>0</v>
      </c>
      <c r="AG79" s="274" t="e">
        <f>#REF!</f>
        <v>#REF!</v>
      </c>
      <c r="AH79" s="274" t="str">
        <f t="shared" si="21"/>
        <v>助産師常勤</v>
      </c>
      <c r="AI79" s="274">
        <f t="shared" si="22"/>
        <v>1</v>
      </c>
      <c r="AJ79" s="274" t="str">
        <f t="shared" si="23"/>
        <v>助産師</v>
      </c>
      <c r="AK79" s="274" t="str">
        <f t="shared" si="24"/>
        <v>常勤</v>
      </c>
    </row>
    <row r="80" spans="1:37" ht="13.5" customHeight="1">
      <c r="A80" s="423" t="str">
        <f>IF(COUNTA(外来!A78)&gt;=1,外来!A78,"")</f>
        <v/>
      </c>
      <c r="B80" s="493" t="str">
        <f>IF(COUNTA(外来!B78)&gt;=1,外来!B78,"")</f>
        <v/>
      </c>
      <c r="C80" s="422" t="str">
        <f>IF(COUNTA(外来!C78)&gt;=1,外来!C78,"")</f>
        <v/>
      </c>
      <c r="D80" s="422" t="str">
        <f>IF(COUNTA(外来!D78)&gt;=1,外来!D78,"")</f>
        <v/>
      </c>
      <c r="E80" s="422" t="str">
        <f>IF(COUNTA(外来!E78)&gt;=1,外来!E78,"")</f>
        <v/>
      </c>
      <c r="F80" s="497" t="str">
        <f>IF(COUNTA(外来!F78)&gt;=1,外来!F78,"")</f>
        <v/>
      </c>
      <c r="G80" s="425" t="str">
        <f>IF(COUNTA(外来!G78)&gt;=1,外来!G78,"")</f>
        <v/>
      </c>
      <c r="H80" s="497" t="str">
        <f>IF(COUNTA(外来!H78)&gt;=1,外来!H78,"")</f>
        <v/>
      </c>
      <c r="I80" s="500" t="str">
        <f>IF(COUNTA(外来!I78)&gt;=1,外来!I78,"")</f>
        <v/>
      </c>
      <c r="J80" s="423" t="str">
        <f>IF(COUNTA(外来!K78)&gt;=1,外来!K78,"")</f>
        <v/>
      </c>
      <c r="K80" s="430" t="str">
        <f>IF(J80&lt;基本!$D$9,"非常勤","常勤")</f>
        <v>常勤</v>
      </c>
      <c r="L80" s="503">
        <f>IF(K80="非常勤",J80/基本!$D$9,1)</f>
        <v>1</v>
      </c>
      <c r="M80" s="203" t="e">
        <f>IF(DAYS360(O80,メイン!$N$3)&lt;500,"新"," ")</f>
        <v>#VALUE!</v>
      </c>
      <c r="N80" s="293"/>
      <c r="O80" t="str">
        <f>IF(COUNTA(外来!J78)&gt;=1,外来!J78,"")</f>
        <v/>
      </c>
      <c r="Q80" s="299">
        <f t="shared" si="25"/>
        <v>0</v>
      </c>
      <c r="R80" s="299">
        <f t="shared" si="26"/>
        <v>0</v>
      </c>
      <c r="S80" s="299">
        <f t="shared" si="27"/>
        <v>0</v>
      </c>
      <c r="T80" s="299">
        <f t="shared" si="28"/>
        <v>0</v>
      </c>
      <c r="U80" s="299">
        <f t="shared" si="29"/>
        <v>0</v>
      </c>
      <c r="V80" s="299">
        <f t="shared" si="20"/>
        <v>0</v>
      </c>
      <c r="W80" s="299">
        <f t="shared" si="30"/>
        <v>0</v>
      </c>
      <c r="X80" s="299">
        <f t="shared" si="31"/>
        <v>0</v>
      </c>
      <c r="Y80" s="299">
        <f t="shared" si="32"/>
        <v>0</v>
      </c>
      <c r="Z80" s="299">
        <f t="shared" si="33"/>
        <v>0</v>
      </c>
      <c r="AA80" s="299">
        <f t="shared" si="34"/>
        <v>0</v>
      </c>
      <c r="AB80" s="299">
        <f t="shared" si="35"/>
        <v>0</v>
      </c>
      <c r="AC80" s="299">
        <f t="shared" si="36"/>
        <v>0</v>
      </c>
      <c r="AD80" s="299">
        <f t="shared" si="37"/>
        <v>0</v>
      </c>
      <c r="AE80" s="299">
        <f t="shared" si="38"/>
        <v>0</v>
      </c>
      <c r="AG80" s="274" t="e">
        <f>#REF!</f>
        <v>#REF!</v>
      </c>
      <c r="AH80" s="274" t="str">
        <f t="shared" si="21"/>
        <v>助産師常勤</v>
      </c>
      <c r="AI80" s="274">
        <f t="shared" si="22"/>
        <v>1</v>
      </c>
      <c r="AJ80" s="274" t="str">
        <f t="shared" si="23"/>
        <v>助産師</v>
      </c>
      <c r="AK80" s="274" t="str">
        <f t="shared" si="24"/>
        <v>常勤</v>
      </c>
    </row>
    <row r="81" spans="1:37" ht="13.5" customHeight="1">
      <c r="A81" s="423" t="str">
        <f>IF(COUNTA(外来!A79)&gt;=1,外来!A79,"")</f>
        <v/>
      </c>
      <c r="B81" s="493" t="str">
        <f>IF(COUNTA(外来!B79)&gt;=1,外来!B79,"")</f>
        <v/>
      </c>
      <c r="C81" s="422" t="str">
        <f>IF(COUNTA(外来!C79)&gt;=1,外来!C79,"")</f>
        <v/>
      </c>
      <c r="D81" s="422" t="str">
        <f>IF(COUNTA(外来!D79)&gt;=1,外来!D79,"")</f>
        <v/>
      </c>
      <c r="E81" s="422" t="str">
        <f>IF(COUNTA(外来!E79)&gt;=1,外来!E79,"")</f>
        <v/>
      </c>
      <c r="F81" s="497" t="str">
        <f>IF(COUNTA(外来!F79)&gt;=1,外来!F79,"")</f>
        <v/>
      </c>
      <c r="G81" s="425" t="str">
        <f>IF(COUNTA(外来!G79)&gt;=1,外来!G79,"")</f>
        <v/>
      </c>
      <c r="H81" s="497" t="str">
        <f>IF(COUNTA(外来!H79)&gt;=1,外来!H79,"")</f>
        <v/>
      </c>
      <c r="I81" s="500" t="str">
        <f>IF(COUNTA(外来!I79)&gt;=1,外来!I79,"")</f>
        <v/>
      </c>
      <c r="J81" s="423" t="str">
        <f>IF(COUNTA(外来!K79)&gt;=1,外来!K79,"")</f>
        <v/>
      </c>
      <c r="K81" s="430" t="str">
        <f>IF(J81&lt;基本!$D$9,"非常勤","常勤")</f>
        <v>常勤</v>
      </c>
      <c r="L81" s="503">
        <f>IF(K81="非常勤",J81/基本!$D$9,1)</f>
        <v>1</v>
      </c>
      <c r="M81" s="203" t="e">
        <f>IF(DAYS360(O81,メイン!$N$3)&lt;500,"新"," ")</f>
        <v>#VALUE!</v>
      </c>
      <c r="N81" s="293"/>
      <c r="O81" t="str">
        <f>IF(COUNTA(外来!J79)&gt;=1,外来!J79,"")</f>
        <v/>
      </c>
      <c r="Q81" s="299">
        <f t="shared" si="25"/>
        <v>0</v>
      </c>
      <c r="R81" s="299">
        <f t="shared" si="26"/>
        <v>0</v>
      </c>
      <c r="S81" s="299">
        <f t="shared" si="27"/>
        <v>0</v>
      </c>
      <c r="T81" s="299">
        <f t="shared" si="28"/>
        <v>0</v>
      </c>
      <c r="U81" s="299">
        <f t="shared" si="29"/>
        <v>0</v>
      </c>
      <c r="V81" s="299">
        <f t="shared" si="20"/>
        <v>0</v>
      </c>
      <c r="W81" s="299">
        <f t="shared" si="30"/>
        <v>0</v>
      </c>
      <c r="X81" s="299">
        <f t="shared" si="31"/>
        <v>0</v>
      </c>
      <c r="Y81" s="299">
        <f t="shared" si="32"/>
        <v>0</v>
      </c>
      <c r="Z81" s="299">
        <f t="shared" si="33"/>
        <v>0</v>
      </c>
      <c r="AA81" s="299">
        <f t="shared" si="34"/>
        <v>0</v>
      </c>
      <c r="AB81" s="299">
        <f t="shared" si="35"/>
        <v>0</v>
      </c>
      <c r="AC81" s="299">
        <f t="shared" si="36"/>
        <v>0</v>
      </c>
      <c r="AD81" s="299">
        <f t="shared" si="37"/>
        <v>0</v>
      </c>
      <c r="AE81" s="299">
        <f t="shared" si="38"/>
        <v>0</v>
      </c>
      <c r="AG81" s="274" t="e">
        <f>#REF!</f>
        <v>#REF!</v>
      </c>
      <c r="AH81" s="274" t="str">
        <f t="shared" si="21"/>
        <v>助産師常勤</v>
      </c>
      <c r="AI81" s="274">
        <f t="shared" si="22"/>
        <v>1</v>
      </c>
      <c r="AJ81" s="274" t="str">
        <f t="shared" si="23"/>
        <v>助産師</v>
      </c>
      <c r="AK81" s="274" t="str">
        <f t="shared" si="24"/>
        <v>常勤</v>
      </c>
    </row>
    <row r="82" spans="1:37" ht="13.5" customHeight="1">
      <c r="A82" s="423" t="str">
        <f>IF(COUNTA(外来!A80)&gt;=1,外来!A80,"")</f>
        <v/>
      </c>
      <c r="B82" s="493" t="str">
        <f>IF(COUNTA(外来!B80)&gt;=1,外来!B80,"")</f>
        <v/>
      </c>
      <c r="C82" s="422" t="str">
        <f>IF(COUNTA(外来!C80)&gt;=1,外来!C80,"")</f>
        <v/>
      </c>
      <c r="D82" s="422" t="str">
        <f>IF(COUNTA(外来!D80)&gt;=1,外来!D80,"")</f>
        <v/>
      </c>
      <c r="E82" s="422" t="str">
        <f>IF(COUNTA(外来!E80)&gt;=1,外来!E80,"")</f>
        <v/>
      </c>
      <c r="F82" s="497" t="str">
        <f>IF(COUNTA(外来!F80)&gt;=1,外来!F80,"")</f>
        <v/>
      </c>
      <c r="G82" s="425" t="str">
        <f>IF(COUNTA(外来!G80)&gt;=1,外来!G80,"")</f>
        <v/>
      </c>
      <c r="H82" s="497" t="str">
        <f>IF(COUNTA(外来!H80)&gt;=1,外来!H80,"")</f>
        <v/>
      </c>
      <c r="I82" s="500" t="str">
        <f>IF(COUNTA(外来!I80)&gt;=1,外来!I80,"")</f>
        <v/>
      </c>
      <c r="J82" s="423" t="str">
        <f>IF(COUNTA(外来!K80)&gt;=1,外来!K80,"")</f>
        <v/>
      </c>
      <c r="K82" s="430" t="str">
        <f>IF(J82&lt;基本!$D$9,"非常勤","常勤")</f>
        <v>常勤</v>
      </c>
      <c r="L82" s="503">
        <f>IF(K82="非常勤",J82/基本!$D$9,1)</f>
        <v>1</v>
      </c>
      <c r="M82" s="203" t="e">
        <f>IF(DAYS360(O82,メイン!$N$3)&lt;500,"新"," ")</f>
        <v>#VALUE!</v>
      </c>
      <c r="N82" s="293"/>
      <c r="O82" t="str">
        <f>IF(COUNTA(外来!J80)&gt;=1,外来!J80,"")</f>
        <v/>
      </c>
      <c r="Q82" s="299">
        <f t="shared" si="25"/>
        <v>0</v>
      </c>
      <c r="R82" s="299">
        <f t="shared" si="26"/>
        <v>0</v>
      </c>
      <c r="S82" s="299">
        <f t="shared" si="27"/>
        <v>0</v>
      </c>
      <c r="T82" s="299">
        <f t="shared" si="28"/>
        <v>0</v>
      </c>
      <c r="U82" s="299">
        <f t="shared" si="29"/>
        <v>0</v>
      </c>
      <c r="V82" s="299">
        <f t="shared" si="20"/>
        <v>0</v>
      </c>
      <c r="W82" s="299">
        <f t="shared" si="30"/>
        <v>0</v>
      </c>
      <c r="X82" s="299">
        <f t="shared" si="31"/>
        <v>0</v>
      </c>
      <c r="Y82" s="299">
        <f t="shared" si="32"/>
        <v>0</v>
      </c>
      <c r="Z82" s="299">
        <f t="shared" si="33"/>
        <v>0</v>
      </c>
      <c r="AA82" s="299">
        <f t="shared" si="34"/>
        <v>0</v>
      </c>
      <c r="AB82" s="299">
        <f t="shared" si="35"/>
        <v>0</v>
      </c>
      <c r="AC82" s="299">
        <f t="shared" si="36"/>
        <v>0</v>
      </c>
      <c r="AD82" s="299">
        <f t="shared" si="37"/>
        <v>0</v>
      </c>
      <c r="AE82" s="299">
        <f t="shared" si="38"/>
        <v>0</v>
      </c>
      <c r="AG82" s="274" t="e">
        <f>#REF!</f>
        <v>#REF!</v>
      </c>
      <c r="AH82" s="274" t="str">
        <f t="shared" si="21"/>
        <v>助産師常勤</v>
      </c>
      <c r="AI82" s="274">
        <f t="shared" si="22"/>
        <v>1</v>
      </c>
      <c r="AJ82" s="274" t="str">
        <f t="shared" si="23"/>
        <v>助産師</v>
      </c>
      <c r="AK82" s="274" t="str">
        <f t="shared" si="24"/>
        <v>常勤</v>
      </c>
    </row>
    <row r="83" spans="1:37" ht="13.5" customHeight="1">
      <c r="A83" s="423" t="str">
        <f>IF(COUNTA(外来!A81)&gt;=1,外来!A81,"")</f>
        <v/>
      </c>
      <c r="B83" s="493" t="str">
        <f>IF(COUNTA(外来!B81)&gt;=1,外来!B81,"")</f>
        <v/>
      </c>
      <c r="C83" s="422" t="str">
        <f>IF(COUNTA(外来!C81)&gt;=1,外来!C81,"")</f>
        <v/>
      </c>
      <c r="D83" s="422" t="str">
        <f>IF(COUNTA(外来!D81)&gt;=1,外来!D81,"")</f>
        <v/>
      </c>
      <c r="E83" s="422" t="str">
        <f>IF(COUNTA(外来!E81)&gt;=1,外来!E81,"")</f>
        <v/>
      </c>
      <c r="F83" s="497" t="str">
        <f>IF(COUNTA(外来!F81)&gt;=1,外来!F81,"")</f>
        <v/>
      </c>
      <c r="G83" s="425" t="str">
        <f>IF(COUNTA(外来!G81)&gt;=1,外来!G81,"")</f>
        <v/>
      </c>
      <c r="H83" s="497" t="str">
        <f>IF(COUNTA(外来!H81)&gt;=1,外来!H81,"")</f>
        <v/>
      </c>
      <c r="I83" s="500" t="str">
        <f>IF(COUNTA(外来!I81)&gt;=1,外来!I81,"")</f>
        <v/>
      </c>
      <c r="J83" s="423" t="str">
        <f>IF(COUNTA(外来!K81)&gt;=1,外来!K81,"")</f>
        <v/>
      </c>
      <c r="K83" s="430" t="str">
        <f>IF(J83&lt;基本!$D$9,"非常勤","常勤")</f>
        <v>常勤</v>
      </c>
      <c r="L83" s="503">
        <f>IF(K83="非常勤",J83/基本!$D$9,1)</f>
        <v>1</v>
      </c>
      <c r="M83" s="203" t="e">
        <f>IF(DAYS360(O83,メイン!$N$3)&lt;500,"新"," ")</f>
        <v>#VALUE!</v>
      </c>
      <c r="N83" s="293"/>
      <c r="O83" t="str">
        <f>IF(COUNTA(外来!J81)&gt;=1,外来!J81,"")</f>
        <v/>
      </c>
      <c r="Q83" s="299">
        <f t="shared" si="25"/>
        <v>0</v>
      </c>
      <c r="R83" s="299">
        <f t="shared" si="26"/>
        <v>0</v>
      </c>
      <c r="S83" s="299">
        <f t="shared" si="27"/>
        <v>0</v>
      </c>
      <c r="T83" s="299">
        <f t="shared" si="28"/>
        <v>0</v>
      </c>
      <c r="U83" s="299">
        <f t="shared" si="29"/>
        <v>0</v>
      </c>
      <c r="V83" s="299">
        <f t="shared" si="20"/>
        <v>0</v>
      </c>
      <c r="W83" s="299">
        <f t="shared" si="30"/>
        <v>0</v>
      </c>
      <c r="X83" s="299">
        <f t="shared" si="31"/>
        <v>0</v>
      </c>
      <c r="Y83" s="299">
        <f t="shared" si="32"/>
        <v>0</v>
      </c>
      <c r="Z83" s="299">
        <f t="shared" si="33"/>
        <v>0</v>
      </c>
      <c r="AA83" s="299">
        <f t="shared" si="34"/>
        <v>0</v>
      </c>
      <c r="AB83" s="299">
        <f t="shared" si="35"/>
        <v>0</v>
      </c>
      <c r="AC83" s="299">
        <f t="shared" si="36"/>
        <v>0</v>
      </c>
      <c r="AD83" s="299">
        <f t="shared" si="37"/>
        <v>0</v>
      </c>
      <c r="AE83" s="299">
        <f t="shared" si="38"/>
        <v>0</v>
      </c>
      <c r="AG83" s="274" t="e">
        <f>#REF!</f>
        <v>#REF!</v>
      </c>
      <c r="AH83" s="274" t="str">
        <f t="shared" si="21"/>
        <v>助産師常勤</v>
      </c>
      <c r="AI83" s="274">
        <f t="shared" si="22"/>
        <v>1</v>
      </c>
      <c r="AJ83" s="274" t="str">
        <f t="shared" si="23"/>
        <v>助産師</v>
      </c>
      <c r="AK83" s="274" t="str">
        <f t="shared" si="24"/>
        <v>常勤</v>
      </c>
    </row>
    <row r="84" spans="1:37" ht="13.5" customHeight="1">
      <c r="A84" s="423" t="str">
        <f>IF(COUNTA(外来!A82)&gt;=1,外来!A82,"")</f>
        <v/>
      </c>
      <c r="B84" s="493" t="str">
        <f>IF(COUNTA(外来!B82)&gt;=1,外来!B82,"")</f>
        <v/>
      </c>
      <c r="C84" s="422" t="str">
        <f>IF(COUNTA(外来!C82)&gt;=1,外来!C82,"")</f>
        <v/>
      </c>
      <c r="D84" s="422" t="str">
        <f>IF(COUNTA(外来!D82)&gt;=1,外来!D82,"")</f>
        <v/>
      </c>
      <c r="E84" s="422" t="str">
        <f>IF(COUNTA(外来!E82)&gt;=1,外来!E82,"")</f>
        <v/>
      </c>
      <c r="F84" s="497" t="str">
        <f>IF(COUNTA(外来!F82)&gt;=1,外来!F82,"")</f>
        <v/>
      </c>
      <c r="G84" s="425" t="str">
        <f>IF(COUNTA(外来!G82)&gt;=1,外来!G82,"")</f>
        <v/>
      </c>
      <c r="H84" s="497" t="str">
        <f>IF(COUNTA(外来!H82)&gt;=1,外来!H82,"")</f>
        <v/>
      </c>
      <c r="I84" s="500" t="str">
        <f>IF(COUNTA(外来!I82)&gt;=1,外来!I82,"")</f>
        <v/>
      </c>
      <c r="J84" s="423" t="str">
        <f>IF(COUNTA(外来!K82)&gt;=1,外来!K82,"")</f>
        <v/>
      </c>
      <c r="K84" s="430" t="str">
        <f>IF(J84&lt;基本!$D$9,"非常勤","常勤")</f>
        <v>常勤</v>
      </c>
      <c r="L84" s="503">
        <f>IF(K84="非常勤",J84/基本!$D$9,1)</f>
        <v>1</v>
      </c>
      <c r="M84" s="203" t="e">
        <f>IF(DAYS360(O84,メイン!$N$3)&lt;500,"新"," ")</f>
        <v>#VALUE!</v>
      </c>
      <c r="N84" s="293"/>
      <c r="O84" t="str">
        <f>IF(COUNTA(外来!J82)&gt;=1,外来!J82,"")</f>
        <v/>
      </c>
      <c r="Q84" s="299">
        <f t="shared" si="25"/>
        <v>0</v>
      </c>
      <c r="R84" s="299">
        <f t="shared" si="26"/>
        <v>0</v>
      </c>
      <c r="S84" s="299">
        <f t="shared" si="27"/>
        <v>0</v>
      </c>
      <c r="T84" s="299">
        <f t="shared" si="28"/>
        <v>0</v>
      </c>
      <c r="U84" s="299">
        <f t="shared" si="29"/>
        <v>0</v>
      </c>
      <c r="V84" s="299">
        <f t="shared" si="20"/>
        <v>0</v>
      </c>
      <c r="W84" s="299">
        <f t="shared" si="30"/>
        <v>0</v>
      </c>
      <c r="X84" s="299">
        <f t="shared" si="31"/>
        <v>0</v>
      </c>
      <c r="Y84" s="299">
        <f t="shared" si="32"/>
        <v>0</v>
      </c>
      <c r="Z84" s="299">
        <f t="shared" si="33"/>
        <v>0</v>
      </c>
      <c r="AA84" s="299">
        <f t="shared" si="34"/>
        <v>0</v>
      </c>
      <c r="AB84" s="299">
        <f t="shared" si="35"/>
        <v>0</v>
      </c>
      <c r="AC84" s="299">
        <f t="shared" si="36"/>
        <v>0</v>
      </c>
      <c r="AD84" s="299">
        <f t="shared" si="37"/>
        <v>0</v>
      </c>
      <c r="AE84" s="299">
        <f t="shared" si="38"/>
        <v>0</v>
      </c>
      <c r="AG84" s="274" t="e">
        <f>#REF!</f>
        <v>#REF!</v>
      </c>
      <c r="AH84" s="274" t="str">
        <f t="shared" si="21"/>
        <v>助産師常勤</v>
      </c>
      <c r="AI84" s="274">
        <f t="shared" si="22"/>
        <v>1</v>
      </c>
      <c r="AJ84" s="274" t="str">
        <f t="shared" si="23"/>
        <v>助産師</v>
      </c>
      <c r="AK84" s="274" t="str">
        <f t="shared" si="24"/>
        <v>常勤</v>
      </c>
    </row>
    <row r="85" spans="1:37" ht="13.5" customHeight="1">
      <c r="A85" s="423" t="str">
        <f>IF(COUNTA(外来!A83)&gt;=1,外来!A83,"")</f>
        <v/>
      </c>
      <c r="B85" s="493" t="str">
        <f>IF(COUNTA(外来!B83)&gt;=1,外来!B83,"")</f>
        <v/>
      </c>
      <c r="C85" s="422" t="str">
        <f>IF(COUNTA(外来!C83)&gt;=1,外来!C83,"")</f>
        <v/>
      </c>
      <c r="D85" s="422" t="str">
        <f>IF(COUNTA(外来!D83)&gt;=1,外来!D83,"")</f>
        <v/>
      </c>
      <c r="E85" s="422" t="str">
        <f>IF(COUNTA(外来!E83)&gt;=1,外来!E83,"")</f>
        <v/>
      </c>
      <c r="F85" s="497" t="str">
        <f>IF(COUNTA(外来!F83)&gt;=1,外来!F83,"")</f>
        <v/>
      </c>
      <c r="G85" s="425" t="str">
        <f>IF(COUNTA(外来!G83)&gt;=1,外来!G83,"")</f>
        <v/>
      </c>
      <c r="H85" s="497" t="str">
        <f>IF(COUNTA(外来!H83)&gt;=1,外来!H83,"")</f>
        <v/>
      </c>
      <c r="I85" s="500" t="str">
        <f>IF(COUNTA(外来!I83)&gt;=1,外来!I83,"")</f>
        <v/>
      </c>
      <c r="J85" s="423" t="str">
        <f>IF(COUNTA(外来!K83)&gt;=1,外来!K83,"")</f>
        <v/>
      </c>
      <c r="K85" s="430" t="str">
        <f>IF(J85&lt;基本!$D$9,"非常勤","常勤")</f>
        <v>常勤</v>
      </c>
      <c r="L85" s="503">
        <f>IF(K85="非常勤",J85/基本!$D$9,1)</f>
        <v>1</v>
      </c>
      <c r="M85" s="203" t="e">
        <f>IF(DAYS360(O85,メイン!$N$3)&lt;500,"新"," ")</f>
        <v>#VALUE!</v>
      </c>
      <c r="N85" s="293"/>
      <c r="O85" t="str">
        <f>IF(COUNTA(外来!J83)&gt;=1,外来!J83,"")</f>
        <v/>
      </c>
      <c r="Q85" s="299">
        <f t="shared" si="25"/>
        <v>0</v>
      </c>
      <c r="R85" s="299">
        <f t="shared" si="26"/>
        <v>0</v>
      </c>
      <c r="S85" s="299">
        <f t="shared" si="27"/>
        <v>0</v>
      </c>
      <c r="T85" s="299">
        <f t="shared" si="28"/>
        <v>0</v>
      </c>
      <c r="U85" s="299">
        <f t="shared" si="29"/>
        <v>0</v>
      </c>
      <c r="V85" s="299">
        <f t="shared" si="20"/>
        <v>0</v>
      </c>
      <c r="W85" s="299">
        <f t="shared" si="30"/>
        <v>0</v>
      </c>
      <c r="X85" s="299">
        <f t="shared" si="31"/>
        <v>0</v>
      </c>
      <c r="Y85" s="299">
        <f t="shared" si="32"/>
        <v>0</v>
      </c>
      <c r="Z85" s="299">
        <f t="shared" si="33"/>
        <v>0</v>
      </c>
      <c r="AA85" s="299">
        <f t="shared" si="34"/>
        <v>0</v>
      </c>
      <c r="AB85" s="299">
        <f t="shared" si="35"/>
        <v>0</v>
      </c>
      <c r="AC85" s="299">
        <f t="shared" si="36"/>
        <v>0</v>
      </c>
      <c r="AD85" s="299">
        <f t="shared" si="37"/>
        <v>0</v>
      </c>
      <c r="AE85" s="299">
        <f t="shared" si="38"/>
        <v>0</v>
      </c>
      <c r="AG85" s="274" t="e">
        <f>#REF!</f>
        <v>#REF!</v>
      </c>
      <c r="AH85" s="274" t="str">
        <f t="shared" si="21"/>
        <v>助産師常勤</v>
      </c>
      <c r="AI85" s="274">
        <f t="shared" si="22"/>
        <v>1</v>
      </c>
      <c r="AJ85" s="274" t="str">
        <f t="shared" si="23"/>
        <v>助産師</v>
      </c>
      <c r="AK85" s="274" t="str">
        <f t="shared" si="24"/>
        <v>常勤</v>
      </c>
    </row>
    <row r="86" spans="1:37" ht="13.5" customHeight="1">
      <c r="A86" s="423" t="str">
        <f>IF(COUNTA(外来!A84)&gt;=1,外来!A84,"")</f>
        <v/>
      </c>
      <c r="B86" s="493" t="str">
        <f>IF(COUNTA(外来!B84)&gt;=1,外来!B84,"")</f>
        <v/>
      </c>
      <c r="C86" s="422" t="str">
        <f>IF(COUNTA(外来!C84)&gt;=1,外来!C84,"")</f>
        <v/>
      </c>
      <c r="D86" s="422" t="str">
        <f>IF(COUNTA(外来!D84)&gt;=1,外来!D84,"")</f>
        <v/>
      </c>
      <c r="E86" s="422" t="str">
        <f>IF(COUNTA(外来!E84)&gt;=1,外来!E84,"")</f>
        <v/>
      </c>
      <c r="F86" s="497" t="str">
        <f>IF(COUNTA(外来!F84)&gt;=1,外来!F84,"")</f>
        <v/>
      </c>
      <c r="G86" s="425" t="str">
        <f>IF(COUNTA(外来!G84)&gt;=1,外来!G84,"")</f>
        <v/>
      </c>
      <c r="H86" s="497" t="str">
        <f>IF(COUNTA(外来!H84)&gt;=1,外来!H84,"")</f>
        <v/>
      </c>
      <c r="I86" s="500" t="str">
        <f>IF(COUNTA(外来!I84)&gt;=1,外来!I84,"")</f>
        <v/>
      </c>
      <c r="J86" s="423" t="str">
        <f>IF(COUNTA(外来!K84)&gt;=1,外来!K84,"")</f>
        <v/>
      </c>
      <c r="K86" s="430" t="str">
        <f>IF(J86&lt;基本!$D$9,"非常勤","常勤")</f>
        <v>常勤</v>
      </c>
      <c r="L86" s="503">
        <f>IF(K86="非常勤",J86/基本!$D$9,1)</f>
        <v>1</v>
      </c>
      <c r="M86" s="203" t="e">
        <f>IF(DAYS360(O86,メイン!$N$3)&lt;500,"新"," ")</f>
        <v>#VALUE!</v>
      </c>
      <c r="N86" s="293"/>
      <c r="O86" t="str">
        <f>IF(COUNTA(外来!J84)&gt;=1,外来!J84,"")</f>
        <v/>
      </c>
      <c r="Q86" s="299">
        <f t="shared" si="25"/>
        <v>0</v>
      </c>
      <c r="R86" s="299">
        <f t="shared" si="26"/>
        <v>0</v>
      </c>
      <c r="S86" s="299">
        <f t="shared" si="27"/>
        <v>0</v>
      </c>
      <c r="T86" s="299">
        <f t="shared" si="28"/>
        <v>0</v>
      </c>
      <c r="U86" s="299">
        <f t="shared" si="29"/>
        <v>0</v>
      </c>
      <c r="V86" s="299">
        <f t="shared" si="20"/>
        <v>0</v>
      </c>
      <c r="W86" s="299">
        <f t="shared" si="30"/>
        <v>0</v>
      </c>
      <c r="X86" s="299">
        <f t="shared" si="31"/>
        <v>0</v>
      </c>
      <c r="Y86" s="299">
        <f t="shared" si="32"/>
        <v>0</v>
      </c>
      <c r="Z86" s="299">
        <f t="shared" si="33"/>
        <v>0</v>
      </c>
      <c r="AA86" s="299">
        <f t="shared" si="34"/>
        <v>0</v>
      </c>
      <c r="AB86" s="299">
        <f t="shared" si="35"/>
        <v>0</v>
      </c>
      <c r="AC86" s="299">
        <f t="shared" si="36"/>
        <v>0</v>
      </c>
      <c r="AD86" s="299">
        <f t="shared" si="37"/>
        <v>0</v>
      </c>
      <c r="AE86" s="299">
        <f t="shared" si="38"/>
        <v>0</v>
      </c>
      <c r="AG86" s="274" t="e">
        <f>#REF!</f>
        <v>#REF!</v>
      </c>
      <c r="AH86" s="274" t="str">
        <f t="shared" si="21"/>
        <v>助産師常勤</v>
      </c>
      <c r="AI86" s="274">
        <f t="shared" si="22"/>
        <v>1</v>
      </c>
      <c r="AJ86" s="274" t="str">
        <f t="shared" si="23"/>
        <v>助産師</v>
      </c>
      <c r="AK86" s="274" t="str">
        <f t="shared" si="24"/>
        <v>常勤</v>
      </c>
    </row>
    <row r="87" spans="1:37" ht="13.5" customHeight="1">
      <c r="A87" s="423" t="str">
        <f>IF(COUNTA(外来!A85)&gt;=1,外来!A85,"")</f>
        <v/>
      </c>
      <c r="B87" s="493" t="str">
        <f>IF(COUNTA(外来!B85)&gt;=1,外来!B85,"")</f>
        <v/>
      </c>
      <c r="C87" s="422" t="str">
        <f>IF(COUNTA(外来!C85)&gt;=1,外来!C85,"")</f>
        <v/>
      </c>
      <c r="D87" s="422" t="str">
        <f>IF(COUNTA(外来!D85)&gt;=1,外来!D85,"")</f>
        <v/>
      </c>
      <c r="E87" s="422" t="str">
        <f>IF(COUNTA(外来!E85)&gt;=1,外来!E85,"")</f>
        <v/>
      </c>
      <c r="F87" s="497" t="str">
        <f>IF(COUNTA(外来!F85)&gt;=1,外来!F85,"")</f>
        <v/>
      </c>
      <c r="G87" s="425" t="str">
        <f>IF(COUNTA(外来!G85)&gt;=1,外来!G85,"")</f>
        <v/>
      </c>
      <c r="H87" s="497" t="str">
        <f>IF(COUNTA(外来!H85)&gt;=1,外来!H85,"")</f>
        <v/>
      </c>
      <c r="I87" s="500" t="str">
        <f>IF(COUNTA(外来!I85)&gt;=1,外来!I85,"")</f>
        <v/>
      </c>
      <c r="J87" s="423" t="str">
        <f>IF(COUNTA(外来!K85)&gt;=1,外来!K85,"")</f>
        <v/>
      </c>
      <c r="K87" s="430" t="str">
        <f>IF(J87&lt;基本!$D$9,"非常勤","常勤")</f>
        <v>常勤</v>
      </c>
      <c r="L87" s="503">
        <f>IF(K87="非常勤",J87/基本!$D$9,1)</f>
        <v>1</v>
      </c>
      <c r="M87" s="203" t="e">
        <f>IF(DAYS360(O87,メイン!$N$3)&lt;500,"新"," ")</f>
        <v>#VALUE!</v>
      </c>
      <c r="N87" s="293"/>
      <c r="O87" t="str">
        <f>IF(COUNTA(外来!J85)&gt;=1,外来!J85,"")</f>
        <v/>
      </c>
      <c r="Q87" s="299">
        <f t="shared" si="25"/>
        <v>0</v>
      </c>
      <c r="R87" s="299">
        <f t="shared" si="26"/>
        <v>0</v>
      </c>
      <c r="S87" s="299">
        <f t="shared" si="27"/>
        <v>0</v>
      </c>
      <c r="T87" s="299">
        <f t="shared" si="28"/>
        <v>0</v>
      </c>
      <c r="U87" s="299">
        <f t="shared" si="29"/>
        <v>0</v>
      </c>
      <c r="V87" s="299">
        <f t="shared" si="20"/>
        <v>0</v>
      </c>
      <c r="W87" s="299">
        <f t="shared" si="30"/>
        <v>0</v>
      </c>
      <c r="X87" s="299">
        <f t="shared" si="31"/>
        <v>0</v>
      </c>
      <c r="Y87" s="299">
        <f t="shared" si="32"/>
        <v>0</v>
      </c>
      <c r="Z87" s="299">
        <f t="shared" si="33"/>
        <v>0</v>
      </c>
      <c r="AA87" s="299">
        <f t="shared" si="34"/>
        <v>0</v>
      </c>
      <c r="AB87" s="299">
        <f t="shared" si="35"/>
        <v>0</v>
      </c>
      <c r="AC87" s="299">
        <f t="shared" si="36"/>
        <v>0</v>
      </c>
      <c r="AD87" s="299">
        <f t="shared" si="37"/>
        <v>0</v>
      </c>
      <c r="AE87" s="299">
        <f t="shared" si="38"/>
        <v>0</v>
      </c>
      <c r="AG87" s="274" t="e">
        <f>#REF!</f>
        <v>#REF!</v>
      </c>
      <c r="AH87" s="274" t="str">
        <f t="shared" si="21"/>
        <v>助産師常勤</v>
      </c>
      <c r="AI87" s="274">
        <f t="shared" si="22"/>
        <v>1</v>
      </c>
      <c r="AJ87" s="274" t="str">
        <f t="shared" si="23"/>
        <v>助産師</v>
      </c>
      <c r="AK87" s="274" t="str">
        <f t="shared" si="24"/>
        <v>常勤</v>
      </c>
    </row>
    <row r="88" spans="1:37" ht="13.5" customHeight="1">
      <c r="A88" s="423" t="str">
        <f>IF(COUNTA(外来!A86)&gt;=1,外来!A86,"")</f>
        <v/>
      </c>
      <c r="B88" s="493" t="str">
        <f>IF(COUNTA(外来!B86)&gt;=1,外来!B86,"")</f>
        <v/>
      </c>
      <c r="C88" s="422" t="str">
        <f>IF(COUNTA(外来!C86)&gt;=1,外来!C86,"")</f>
        <v/>
      </c>
      <c r="D88" s="422" t="str">
        <f>IF(COUNTA(外来!D86)&gt;=1,外来!D86,"")</f>
        <v/>
      </c>
      <c r="E88" s="422" t="str">
        <f>IF(COUNTA(外来!E86)&gt;=1,外来!E86,"")</f>
        <v/>
      </c>
      <c r="F88" s="497" t="str">
        <f>IF(COUNTA(外来!F86)&gt;=1,外来!F86,"")</f>
        <v/>
      </c>
      <c r="G88" s="425" t="str">
        <f>IF(COUNTA(外来!G86)&gt;=1,外来!G86,"")</f>
        <v/>
      </c>
      <c r="H88" s="497" t="str">
        <f>IF(COUNTA(外来!H86)&gt;=1,外来!H86,"")</f>
        <v/>
      </c>
      <c r="I88" s="500" t="str">
        <f>IF(COUNTA(外来!I86)&gt;=1,外来!I86,"")</f>
        <v/>
      </c>
      <c r="J88" s="423" t="str">
        <f>IF(COUNTA(外来!K86)&gt;=1,外来!K86,"")</f>
        <v/>
      </c>
      <c r="K88" s="430" t="str">
        <f>IF(J88&lt;基本!$D$9,"非常勤","常勤")</f>
        <v>常勤</v>
      </c>
      <c r="L88" s="503">
        <f>IF(K88="非常勤",J88/基本!$D$9,1)</f>
        <v>1</v>
      </c>
      <c r="M88" s="203" t="e">
        <f>IF(DAYS360(O88,メイン!$N$3)&lt;500,"新"," ")</f>
        <v>#VALUE!</v>
      </c>
      <c r="N88" s="293"/>
      <c r="O88" t="str">
        <f>IF(COUNTA(外来!J86)&gt;=1,外来!J86,"")</f>
        <v/>
      </c>
      <c r="Q88" s="299">
        <f t="shared" si="25"/>
        <v>0</v>
      </c>
      <c r="R88" s="299">
        <f t="shared" si="26"/>
        <v>0</v>
      </c>
      <c r="S88" s="299">
        <f t="shared" si="27"/>
        <v>0</v>
      </c>
      <c r="T88" s="299">
        <f t="shared" si="28"/>
        <v>0</v>
      </c>
      <c r="U88" s="299">
        <f t="shared" si="29"/>
        <v>0</v>
      </c>
      <c r="V88" s="299">
        <f t="shared" si="20"/>
        <v>0</v>
      </c>
      <c r="W88" s="299">
        <f t="shared" si="30"/>
        <v>0</v>
      </c>
      <c r="X88" s="299">
        <f t="shared" si="31"/>
        <v>0</v>
      </c>
      <c r="Y88" s="299">
        <f t="shared" si="32"/>
        <v>0</v>
      </c>
      <c r="Z88" s="299">
        <f t="shared" si="33"/>
        <v>0</v>
      </c>
      <c r="AA88" s="299">
        <f t="shared" si="34"/>
        <v>0</v>
      </c>
      <c r="AB88" s="299">
        <f t="shared" si="35"/>
        <v>0</v>
      </c>
      <c r="AC88" s="299">
        <f t="shared" si="36"/>
        <v>0</v>
      </c>
      <c r="AD88" s="299">
        <f t="shared" si="37"/>
        <v>0</v>
      </c>
      <c r="AE88" s="299">
        <f t="shared" si="38"/>
        <v>0</v>
      </c>
      <c r="AG88" s="274" t="e">
        <f>#REF!</f>
        <v>#REF!</v>
      </c>
      <c r="AH88" s="274" t="str">
        <f t="shared" si="21"/>
        <v>助産師常勤</v>
      </c>
      <c r="AI88" s="274">
        <f t="shared" si="22"/>
        <v>1</v>
      </c>
      <c r="AJ88" s="274" t="str">
        <f t="shared" si="23"/>
        <v>助産師</v>
      </c>
      <c r="AK88" s="274" t="str">
        <f t="shared" si="24"/>
        <v>常勤</v>
      </c>
    </row>
    <row r="89" spans="1:37" ht="13.5" customHeight="1">
      <c r="A89" s="423" t="str">
        <f>IF(COUNTA(外来!A87)&gt;=1,外来!A87,"")</f>
        <v/>
      </c>
      <c r="B89" s="493" t="str">
        <f>IF(COUNTA(外来!B87)&gt;=1,外来!B87,"")</f>
        <v/>
      </c>
      <c r="C89" s="422" t="str">
        <f>IF(COUNTA(外来!C87)&gt;=1,外来!C87,"")</f>
        <v/>
      </c>
      <c r="D89" s="422" t="str">
        <f>IF(COUNTA(外来!D87)&gt;=1,外来!D87,"")</f>
        <v/>
      </c>
      <c r="E89" s="422" t="str">
        <f>IF(COUNTA(外来!E87)&gt;=1,外来!E87,"")</f>
        <v/>
      </c>
      <c r="F89" s="497" t="str">
        <f>IF(COUNTA(外来!F87)&gt;=1,外来!F87,"")</f>
        <v/>
      </c>
      <c r="G89" s="425" t="str">
        <f>IF(COUNTA(外来!G87)&gt;=1,外来!G87,"")</f>
        <v/>
      </c>
      <c r="H89" s="497" t="str">
        <f>IF(COUNTA(外来!H87)&gt;=1,外来!H87,"")</f>
        <v/>
      </c>
      <c r="I89" s="500" t="str">
        <f>IF(COUNTA(外来!I87)&gt;=1,外来!I87,"")</f>
        <v/>
      </c>
      <c r="J89" s="423" t="str">
        <f>IF(COUNTA(外来!K87)&gt;=1,外来!K87,"")</f>
        <v/>
      </c>
      <c r="K89" s="430" t="str">
        <f>IF(J89&lt;基本!$D$9,"非常勤","常勤")</f>
        <v>常勤</v>
      </c>
      <c r="L89" s="503">
        <f>IF(K89="非常勤",J89/基本!$D$9,1)</f>
        <v>1</v>
      </c>
      <c r="M89" s="203" t="e">
        <f>IF(DAYS360(O89,メイン!$N$3)&lt;500,"新"," ")</f>
        <v>#VALUE!</v>
      </c>
      <c r="N89" s="293"/>
      <c r="O89" t="str">
        <f>IF(COUNTA(外来!J87)&gt;=1,外来!J87,"")</f>
        <v/>
      </c>
      <c r="Q89" s="299">
        <f t="shared" si="25"/>
        <v>0</v>
      </c>
      <c r="R89" s="299">
        <f t="shared" si="26"/>
        <v>0</v>
      </c>
      <c r="S89" s="299">
        <f t="shared" si="27"/>
        <v>0</v>
      </c>
      <c r="T89" s="299">
        <f t="shared" si="28"/>
        <v>0</v>
      </c>
      <c r="U89" s="299">
        <f t="shared" si="29"/>
        <v>0</v>
      </c>
      <c r="V89" s="299">
        <f t="shared" si="20"/>
        <v>0</v>
      </c>
      <c r="W89" s="299">
        <f t="shared" si="30"/>
        <v>0</v>
      </c>
      <c r="X89" s="299">
        <f t="shared" si="31"/>
        <v>0</v>
      </c>
      <c r="Y89" s="299">
        <f t="shared" si="32"/>
        <v>0</v>
      </c>
      <c r="Z89" s="299">
        <f t="shared" si="33"/>
        <v>0</v>
      </c>
      <c r="AA89" s="299">
        <f t="shared" si="34"/>
        <v>0</v>
      </c>
      <c r="AB89" s="299">
        <f t="shared" si="35"/>
        <v>0</v>
      </c>
      <c r="AC89" s="299">
        <f t="shared" si="36"/>
        <v>0</v>
      </c>
      <c r="AD89" s="299">
        <f t="shared" si="37"/>
        <v>0</v>
      </c>
      <c r="AE89" s="299">
        <f t="shared" si="38"/>
        <v>0</v>
      </c>
      <c r="AG89" s="274" t="e">
        <f>#REF!</f>
        <v>#REF!</v>
      </c>
      <c r="AH89" s="274" t="str">
        <f t="shared" si="21"/>
        <v>助産師常勤</v>
      </c>
      <c r="AI89" s="274">
        <f t="shared" si="22"/>
        <v>1</v>
      </c>
      <c r="AJ89" s="274" t="str">
        <f t="shared" si="23"/>
        <v>助産師</v>
      </c>
      <c r="AK89" s="274" t="str">
        <f t="shared" si="24"/>
        <v>常勤</v>
      </c>
    </row>
    <row r="90" spans="1:37" ht="13.5" customHeight="1">
      <c r="A90" s="423" t="str">
        <f>IF(COUNTA(外来!A88)&gt;=1,外来!A88,"")</f>
        <v/>
      </c>
      <c r="B90" s="493" t="str">
        <f>IF(COUNTA(外来!B88)&gt;=1,外来!B88,"")</f>
        <v/>
      </c>
      <c r="C90" s="422" t="str">
        <f>IF(COUNTA(外来!C88)&gt;=1,外来!C88,"")</f>
        <v/>
      </c>
      <c r="D90" s="422" t="str">
        <f>IF(COUNTA(外来!D88)&gt;=1,外来!D88,"")</f>
        <v/>
      </c>
      <c r="E90" s="422" t="str">
        <f>IF(COUNTA(外来!E88)&gt;=1,外来!E88,"")</f>
        <v/>
      </c>
      <c r="F90" s="497" t="str">
        <f>IF(COUNTA(外来!F88)&gt;=1,外来!F88,"")</f>
        <v/>
      </c>
      <c r="G90" s="425" t="str">
        <f>IF(COUNTA(外来!G88)&gt;=1,外来!G88,"")</f>
        <v/>
      </c>
      <c r="H90" s="497" t="str">
        <f>IF(COUNTA(外来!H88)&gt;=1,外来!H88,"")</f>
        <v/>
      </c>
      <c r="I90" s="500" t="str">
        <f>IF(COUNTA(外来!I88)&gt;=1,外来!I88,"")</f>
        <v/>
      </c>
      <c r="J90" s="423" t="str">
        <f>IF(COUNTA(外来!K88)&gt;=1,外来!K88,"")</f>
        <v/>
      </c>
      <c r="K90" s="430" t="str">
        <f>IF(J90&lt;基本!$D$9,"非常勤","常勤")</f>
        <v>常勤</v>
      </c>
      <c r="L90" s="503">
        <f>IF(K90="非常勤",J90/基本!$D$9,1)</f>
        <v>1</v>
      </c>
      <c r="M90" s="203" t="e">
        <f>IF(DAYS360(O90,メイン!$N$3)&lt;500,"新"," ")</f>
        <v>#VALUE!</v>
      </c>
      <c r="N90" s="293"/>
      <c r="O90" t="str">
        <f>IF(COUNTA(外来!J88)&gt;=1,外来!J88,"")</f>
        <v/>
      </c>
      <c r="Q90" s="299">
        <f t="shared" si="25"/>
        <v>0</v>
      </c>
      <c r="R90" s="299">
        <f t="shared" si="26"/>
        <v>0</v>
      </c>
      <c r="S90" s="299">
        <f t="shared" si="27"/>
        <v>0</v>
      </c>
      <c r="T90" s="299">
        <f t="shared" si="28"/>
        <v>0</v>
      </c>
      <c r="U90" s="299">
        <f t="shared" si="29"/>
        <v>0</v>
      </c>
      <c r="V90" s="299">
        <f t="shared" si="20"/>
        <v>0</v>
      </c>
      <c r="W90" s="299">
        <f t="shared" si="30"/>
        <v>0</v>
      </c>
      <c r="X90" s="299">
        <f t="shared" si="31"/>
        <v>0</v>
      </c>
      <c r="Y90" s="299">
        <f t="shared" si="32"/>
        <v>0</v>
      </c>
      <c r="Z90" s="299">
        <f t="shared" si="33"/>
        <v>0</v>
      </c>
      <c r="AA90" s="299">
        <f t="shared" si="34"/>
        <v>0</v>
      </c>
      <c r="AB90" s="299">
        <f t="shared" si="35"/>
        <v>0</v>
      </c>
      <c r="AC90" s="299">
        <f t="shared" si="36"/>
        <v>0</v>
      </c>
      <c r="AD90" s="299">
        <f t="shared" si="37"/>
        <v>0</v>
      </c>
      <c r="AE90" s="299">
        <f t="shared" si="38"/>
        <v>0</v>
      </c>
      <c r="AG90" s="274" t="e">
        <f>#REF!</f>
        <v>#REF!</v>
      </c>
      <c r="AH90" s="274" t="str">
        <f t="shared" si="21"/>
        <v>助産師常勤</v>
      </c>
      <c r="AI90" s="274">
        <f t="shared" si="22"/>
        <v>1</v>
      </c>
      <c r="AJ90" s="274" t="str">
        <f t="shared" si="23"/>
        <v>助産師</v>
      </c>
      <c r="AK90" s="274" t="str">
        <f t="shared" si="24"/>
        <v>常勤</v>
      </c>
    </row>
    <row r="91" spans="1:37" ht="13.5" customHeight="1">
      <c r="A91" s="423" t="str">
        <f>IF(COUNTA(外来!A89)&gt;=1,外来!A89,"")</f>
        <v/>
      </c>
      <c r="B91" s="493" t="str">
        <f>IF(COUNTA(外来!B89)&gt;=1,外来!B89,"")</f>
        <v/>
      </c>
      <c r="C91" s="422" t="str">
        <f>IF(COUNTA(外来!C89)&gt;=1,外来!C89,"")</f>
        <v/>
      </c>
      <c r="D91" s="422" t="str">
        <f>IF(COUNTA(外来!D89)&gt;=1,外来!D89,"")</f>
        <v/>
      </c>
      <c r="E91" s="422" t="str">
        <f>IF(COUNTA(外来!E89)&gt;=1,外来!E89,"")</f>
        <v/>
      </c>
      <c r="F91" s="497" t="str">
        <f>IF(COUNTA(外来!F89)&gt;=1,外来!F89,"")</f>
        <v/>
      </c>
      <c r="G91" s="425" t="str">
        <f>IF(COUNTA(外来!G89)&gt;=1,外来!G89,"")</f>
        <v/>
      </c>
      <c r="H91" s="497" t="str">
        <f>IF(COUNTA(外来!H89)&gt;=1,外来!H89,"")</f>
        <v/>
      </c>
      <c r="I91" s="500" t="str">
        <f>IF(COUNTA(外来!I89)&gt;=1,外来!I89,"")</f>
        <v/>
      </c>
      <c r="J91" s="423" t="str">
        <f>IF(COUNTA(外来!K89)&gt;=1,外来!K89,"")</f>
        <v/>
      </c>
      <c r="K91" s="430" t="str">
        <f>IF(J91&lt;基本!$D$9,"非常勤","常勤")</f>
        <v>常勤</v>
      </c>
      <c r="L91" s="503">
        <f>IF(K91="非常勤",J91/基本!$D$9,1)</f>
        <v>1</v>
      </c>
      <c r="M91" s="203" t="e">
        <f>IF(DAYS360(O91,メイン!$N$3)&lt;500,"新"," ")</f>
        <v>#VALUE!</v>
      </c>
      <c r="N91" s="293"/>
      <c r="O91" t="str">
        <f>IF(COUNTA(外来!J89)&gt;=1,外来!J89,"")</f>
        <v/>
      </c>
      <c r="Q91" s="299">
        <f t="shared" si="25"/>
        <v>0</v>
      </c>
      <c r="R91" s="299">
        <f t="shared" si="26"/>
        <v>0</v>
      </c>
      <c r="S91" s="299">
        <f t="shared" si="27"/>
        <v>0</v>
      </c>
      <c r="T91" s="299">
        <f t="shared" si="28"/>
        <v>0</v>
      </c>
      <c r="U91" s="299">
        <f t="shared" si="29"/>
        <v>0</v>
      </c>
      <c r="V91" s="299">
        <f t="shared" si="20"/>
        <v>0</v>
      </c>
      <c r="W91" s="299">
        <f t="shared" si="30"/>
        <v>0</v>
      </c>
      <c r="X91" s="299">
        <f t="shared" si="31"/>
        <v>0</v>
      </c>
      <c r="Y91" s="299">
        <f t="shared" si="32"/>
        <v>0</v>
      </c>
      <c r="Z91" s="299">
        <f t="shared" si="33"/>
        <v>0</v>
      </c>
      <c r="AA91" s="299">
        <f t="shared" si="34"/>
        <v>0</v>
      </c>
      <c r="AB91" s="299">
        <f t="shared" si="35"/>
        <v>0</v>
      </c>
      <c r="AC91" s="299">
        <f t="shared" si="36"/>
        <v>0</v>
      </c>
      <c r="AD91" s="299">
        <f t="shared" si="37"/>
        <v>0</v>
      </c>
      <c r="AE91" s="299">
        <f t="shared" si="38"/>
        <v>0</v>
      </c>
      <c r="AG91" s="274" t="e">
        <f>#REF!</f>
        <v>#REF!</v>
      </c>
      <c r="AH91" s="274" t="str">
        <f t="shared" si="21"/>
        <v>助産師常勤</v>
      </c>
      <c r="AI91" s="274">
        <f t="shared" si="22"/>
        <v>1</v>
      </c>
      <c r="AJ91" s="274" t="str">
        <f t="shared" si="23"/>
        <v>助産師</v>
      </c>
      <c r="AK91" s="274" t="str">
        <f t="shared" si="24"/>
        <v>常勤</v>
      </c>
    </row>
    <row r="92" spans="1:37" ht="13.5" customHeight="1">
      <c r="A92" s="423" t="str">
        <f>IF(COUNTA(外来!A90)&gt;=1,外来!A90,"")</f>
        <v/>
      </c>
      <c r="B92" s="493" t="str">
        <f>IF(COUNTA(外来!B90)&gt;=1,外来!B90,"")</f>
        <v/>
      </c>
      <c r="C92" s="422" t="str">
        <f>IF(COUNTA(外来!C90)&gt;=1,外来!C90,"")</f>
        <v/>
      </c>
      <c r="D92" s="422" t="str">
        <f>IF(COUNTA(外来!D90)&gt;=1,外来!D90,"")</f>
        <v/>
      </c>
      <c r="E92" s="422" t="str">
        <f>IF(COUNTA(外来!E90)&gt;=1,外来!E90,"")</f>
        <v/>
      </c>
      <c r="F92" s="497" t="str">
        <f>IF(COUNTA(外来!F90)&gt;=1,外来!F90,"")</f>
        <v/>
      </c>
      <c r="G92" s="425" t="str">
        <f>IF(COUNTA(外来!G90)&gt;=1,外来!G90,"")</f>
        <v/>
      </c>
      <c r="H92" s="497" t="str">
        <f>IF(COUNTA(外来!H90)&gt;=1,外来!H90,"")</f>
        <v/>
      </c>
      <c r="I92" s="500" t="str">
        <f>IF(COUNTA(外来!I90)&gt;=1,外来!I90,"")</f>
        <v/>
      </c>
      <c r="J92" s="423" t="str">
        <f>IF(COUNTA(外来!K90)&gt;=1,外来!K90,"")</f>
        <v/>
      </c>
      <c r="K92" s="430" t="str">
        <f>IF(J92&lt;基本!$D$9,"非常勤","常勤")</f>
        <v>常勤</v>
      </c>
      <c r="L92" s="503">
        <f>IF(K92="非常勤",J92/基本!$D$9,1)</f>
        <v>1</v>
      </c>
      <c r="M92" s="203" t="e">
        <f>IF(DAYS360(O92,メイン!$N$3)&lt;500,"新"," ")</f>
        <v>#VALUE!</v>
      </c>
      <c r="N92" s="293"/>
      <c r="O92" t="str">
        <f>IF(COUNTA(外来!J90)&gt;=1,外来!J90,"")</f>
        <v/>
      </c>
      <c r="Q92" s="299">
        <f t="shared" si="25"/>
        <v>0</v>
      </c>
      <c r="R92" s="299">
        <f t="shared" si="26"/>
        <v>0</v>
      </c>
      <c r="S92" s="299">
        <f t="shared" si="27"/>
        <v>0</v>
      </c>
      <c r="T92" s="299">
        <f t="shared" si="28"/>
        <v>0</v>
      </c>
      <c r="U92" s="299">
        <f t="shared" si="29"/>
        <v>0</v>
      </c>
      <c r="V92" s="299">
        <f t="shared" si="20"/>
        <v>0</v>
      </c>
      <c r="W92" s="299">
        <f t="shared" si="30"/>
        <v>0</v>
      </c>
      <c r="X92" s="299">
        <f t="shared" si="31"/>
        <v>0</v>
      </c>
      <c r="Y92" s="299">
        <f t="shared" si="32"/>
        <v>0</v>
      </c>
      <c r="Z92" s="299">
        <f t="shared" si="33"/>
        <v>0</v>
      </c>
      <c r="AA92" s="299">
        <f t="shared" si="34"/>
        <v>0</v>
      </c>
      <c r="AB92" s="299">
        <f t="shared" si="35"/>
        <v>0</v>
      </c>
      <c r="AC92" s="299">
        <f t="shared" si="36"/>
        <v>0</v>
      </c>
      <c r="AD92" s="299">
        <f t="shared" si="37"/>
        <v>0</v>
      </c>
      <c r="AE92" s="299">
        <f t="shared" si="38"/>
        <v>0</v>
      </c>
      <c r="AG92" s="274" t="e">
        <f>#REF!</f>
        <v>#REF!</v>
      </c>
      <c r="AH92" s="274" t="str">
        <f t="shared" si="21"/>
        <v>助産師常勤</v>
      </c>
      <c r="AI92" s="274">
        <f t="shared" si="22"/>
        <v>1</v>
      </c>
      <c r="AJ92" s="274" t="str">
        <f t="shared" si="23"/>
        <v>助産師</v>
      </c>
      <c r="AK92" s="274" t="str">
        <f t="shared" si="24"/>
        <v>常勤</v>
      </c>
    </row>
    <row r="93" spans="1:37" ht="13.5" customHeight="1">
      <c r="A93" s="423" t="str">
        <f>IF(COUNTA(外来!A91)&gt;=1,外来!A91,"")</f>
        <v/>
      </c>
      <c r="B93" s="493" t="str">
        <f>IF(COUNTA(外来!B91)&gt;=1,外来!B91,"")</f>
        <v/>
      </c>
      <c r="C93" s="422" t="str">
        <f>IF(COUNTA(外来!C91)&gt;=1,外来!C91,"")</f>
        <v/>
      </c>
      <c r="D93" s="422" t="str">
        <f>IF(COUNTA(外来!D91)&gt;=1,外来!D91,"")</f>
        <v/>
      </c>
      <c r="E93" s="422" t="str">
        <f>IF(COUNTA(外来!E91)&gt;=1,外来!E91,"")</f>
        <v/>
      </c>
      <c r="F93" s="497" t="str">
        <f>IF(COUNTA(外来!F91)&gt;=1,外来!F91,"")</f>
        <v/>
      </c>
      <c r="G93" s="425" t="str">
        <f>IF(COUNTA(外来!G91)&gt;=1,外来!G91,"")</f>
        <v/>
      </c>
      <c r="H93" s="497" t="str">
        <f>IF(COUNTA(外来!H91)&gt;=1,外来!H91,"")</f>
        <v/>
      </c>
      <c r="I93" s="500" t="str">
        <f>IF(COUNTA(外来!I91)&gt;=1,外来!I91,"")</f>
        <v/>
      </c>
      <c r="J93" s="423" t="str">
        <f>IF(COUNTA(外来!K91)&gt;=1,外来!K91,"")</f>
        <v/>
      </c>
      <c r="K93" s="430" t="str">
        <f>IF(J93&lt;基本!$D$9,"非常勤","常勤")</f>
        <v>常勤</v>
      </c>
      <c r="L93" s="503">
        <f>IF(K93="非常勤",J93/基本!$D$9,1)</f>
        <v>1</v>
      </c>
      <c r="M93" s="203" t="e">
        <f>IF(DAYS360(O93,メイン!$N$3)&lt;500,"新"," ")</f>
        <v>#VALUE!</v>
      </c>
      <c r="N93" s="293"/>
      <c r="O93" t="str">
        <f>IF(COUNTA(外来!J91)&gt;=1,外来!J91,"")</f>
        <v/>
      </c>
      <c r="Q93" s="299">
        <f t="shared" si="25"/>
        <v>0</v>
      </c>
      <c r="R93" s="299">
        <f t="shared" si="26"/>
        <v>0</v>
      </c>
      <c r="S93" s="299">
        <f t="shared" si="27"/>
        <v>0</v>
      </c>
      <c r="T93" s="299">
        <f t="shared" si="28"/>
        <v>0</v>
      </c>
      <c r="U93" s="299">
        <f t="shared" si="29"/>
        <v>0</v>
      </c>
      <c r="V93" s="299">
        <f t="shared" si="20"/>
        <v>0</v>
      </c>
      <c r="W93" s="299">
        <f t="shared" si="30"/>
        <v>0</v>
      </c>
      <c r="X93" s="299">
        <f t="shared" si="31"/>
        <v>0</v>
      </c>
      <c r="Y93" s="299">
        <f t="shared" si="32"/>
        <v>0</v>
      </c>
      <c r="Z93" s="299">
        <f t="shared" si="33"/>
        <v>0</v>
      </c>
      <c r="AA93" s="299">
        <f t="shared" si="34"/>
        <v>0</v>
      </c>
      <c r="AB93" s="299">
        <f t="shared" si="35"/>
        <v>0</v>
      </c>
      <c r="AC93" s="299">
        <f t="shared" si="36"/>
        <v>0</v>
      </c>
      <c r="AD93" s="299">
        <f t="shared" si="37"/>
        <v>0</v>
      </c>
      <c r="AE93" s="299">
        <f t="shared" si="38"/>
        <v>0</v>
      </c>
      <c r="AG93" s="274" t="e">
        <f>#REF!</f>
        <v>#REF!</v>
      </c>
      <c r="AH93" s="274" t="str">
        <f t="shared" si="21"/>
        <v>助産師常勤</v>
      </c>
      <c r="AI93" s="274">
        <f t="shared" si="22"/>
        <v>1</v>
      </c>
      <c r="AJ93" s="274" t="str">
        <f t="shared" si="23"/>
        <v>助産師</v>
      </c>
      <c r="AK93" s="274" t="str">
        <f t="shared" si="24"/>
        <v>常勤</v>
      </c>
    </row>
    <row r="94" spans="1:37" ht="13.5" customHeight="1">
      <c r="A94" s="423" t="str">
        <f>IF(COUNTA(外来!A92)&gt;=1,外来!A92,"")</f>
        <v/>
      </c>
      <c r="B94" s="493" t="str">
        <f>IF(COUNTA(外来!B92)&gt;=1,外来!B92,"")</f>
        <v/>
      </c>
      <c r="C94" s="422" t="str">
        <f>IF(COUNTA(外来!C92)&gt;=1,外来!C92,"")</f>
        <v/>
      </c>
      <c r="D94" s="422" t="str">
        <f>IF(COUNTA(外来!D92)&gt;=1,外来!D92,"")</f>
        <v/>
      </c>
      <c r="E94" s="422" t="str">
        <f>IF(COUNTA(外来!E92)&gt;=1,外来!E92,"")</f>
        <v/>
      </c>
      <c r="F94" s="497" t="str">
        <f>IF(COUNTA(外来!F92)&gt;=1,外来!F92,"")</f>
        <v/>
      </c>
      <c r="G94" s="425" t="str">
        <f>IF(COUNTA(外来!G92)&gt;=1,外来!G92,"")</f>
        <v/>
      </c>
      <c r="H94" s="497" t="str">
        <f>IF(COUNTA(外来!H92)&gt;=1,外来!H92,"")</f>
        <v/>
      </c>
      <c r="I94" s="500" t="str">
        <f>IF(COUNTA(外来!I92)&gt;=1,外来!I92,"")</f>
        <v/>
      </c>
      <c r="J94" s="423" t="str">
        <f>IF(COUNTA(外来!K92)&gt;=1,外来!K92,"")</f>
        <v/>
      </c>
      <c r="K94" s="430" t="str">
        <f>IF(J94&lt;基本!$D$9,"非常勤","常勤")</f>
        <v>常勤</v>
      </c>
      <c r="L94" s="503">
        <f>IF(K94="非常勤",J94/基本!$D$9,1)</f>
        <v>1</v>
      </c>
      <c r="M94" s="203" t="e">
        <f>IF(DAYS360(O94,メイン!$N$3)&lt;500,"新"," ")</f>
        <v>#VALUE!</v>
      </c>
      <c r="N94" s="293"/>
      <c r="O94" t="str">
        <f>IF(COUNTA(外来!J92)&gt;=1,外来!J92,"")</f>
        <v/>
      </c>
      <c r="Q94" s="299">
        <f t="shared" si="25"/>
        <v>0</v>
      </c>
      <c r="R94" s="299">
        <f t="shared" si="26"/>
        <v>0</v>
      </c>
      <c r="S94" s="299">
        <f t="shared" si="27"/>
        <v>0</v>
      </c>
      <c r="T94" s="299">
        <f t="shared" si="28"/>
        <v>0</v>
      </c>
      <c r="U94" s="299">
        <f t="shared" si="29"/>
        <v>0</v>
      </c>
      <c r="V94" s="299">
        <f t="shared" si="20"/>
        <v>0</v>
      </c>
      <c r="W94" s="299">
        <f t="shared" si="30"/>
        <v>0</v>
      </c>
      <c r="X94" s="299">
        <f t="shared" si="31"/>
        <v>0</v>
      </c>
      <c r="Y94" s="299">
        <f t="shared" si="32"/>
        <v>0</v>
      </c>
      <c r="Z94" s="299">
        <f t="shared" si="33"/>
        <v>0</v>
      </c>
      <c r="AA94" s="299">
        <f t="shared" si="34"/>
        <v>0</v>
      </c>
      <c r="AB94" s="299">
        <f t="shared" si="35"/>
        <v>0</v>
      </c>
      <c r="AC94" s="299">
        <f t="shared" si="36"/>
        <v>0</v>
      </c>
      <c r="AD94" s="299">
        <f t="shared" si="37"/>
        <v>0</v>
      </c>
      <c r="AE94" s="299">
        <f t="shared" si="38"/>
        <v>0</v>
      </c>
      <c r="AG94" s="274" t="e">
        <f>#REF!</f>
        <v>#REF!</v>
      </c>
      <c r="AH94" s="274" t="str">
        <f t="shared" si="21"/>
        <v>助産師常勤</v>
      </c>
      <c r="AI94" s="274">
        <f t="shared" si="22"/>
        <v>1</v>
      </c>
      <c r="AJ94" s="274" t="str">
        <f t="shared" si="23"/>
        <v>助産師</v>
      </c>
      <c r="AK94" s="274" t="str">
        <f t="shared" si="24"/>
        <v>常勤</v>
      </c>
    </row>
    <row r="95" spans="1:37" ht="13.5" customHeight="1">
      <c r="A95" s="423" t="str">
        <f>IF(COUNTA(外来!A93)&gt;=1,外来!A93,"")</f>
        <v/>
      </c>
      <c r="B95" s="493" t="str">
        <f>IF(COUNTA(外来!B93)&gt;=1,外来!B93,"")</f>
        <v/>
      </c>
      <c r="C95" s="422" t="str">
        <f>IF(COUNTA(外来!C93)&gt;=1,外来!C93,"")</f>
        <v/>
      </c>
      <c r="D95" s="422" t="str">
        <f>IF(COUNTA(外来!D93)&gt;=1,外来!D93,"")</f>
        <v/>
      </c>
      <c r="E95" s="422" t="str">
        <f>IF(COUNTA(外来!E93)&gt;=1,外来!E93,"")</f>
        <v/>
      </c>
      <c r="F95" s="497" t="str">
        <f>IF(COUNTA(外来!F93)&gt;=1,外来!F93,"")</f>
        <v/>
      </c>
      <c r="G95" s="425" t="str">
        <f>IF(COUNTA(外来!G93)&gt;=1,外来!G93,"")</f>
        <v/>
      </c>
      <c r="H95" s="497" t="str">
        <f>IF(COUNTA(外来!H93)&gt;=1,外来!H93,"")</f>
        <v/>
      </c>
      <c r="I95" s="500" t="str">
        <f>IF(COUNTA(外来!I93)&gt;=1,外来!I93,"")</f>
        <v/>
      </c>
      <c r="J95" s="423" t="str">
        <f>IF(COUNTA(外来!K93)&gt;=1,外来!K93,"")</f>
        <v/>
      </c>
      <c r="K95" s="430" t="str">
        <f>IF(J95&lt;基本!$D$9,"非常勤","常勤")</f>
        <v>常勤</v>
      </c>
      <c r="L95" s="503">
        <f>IF(K95="非常勤",J95/基本!$D$9,1)</f>
        <v>1</v>
      </c>
      <c r="M95" s="203" t="e">
        <f>IF(DAYS360(O95,メイン!$N$3)&lt;500,"新"," ")</f>
        <v>#VALUE!</v>
      </c>
      <c r="N95" s="293"/>
      <c r="O95" t="str">
        <f>IF(COUNTA(外来!J93)&gt;=1,外来!J93,"")</f>
        <v/>
      </c>
      <c r="Q95" s="299">
        <f t="shared" si="25"/>
        <v>0</v>
      </c>
      <c r="R95" s="299">
        <f t="shared" si="26"/>
        <v>0</v>
      </c>
      <c r="S95" s="299">
        <f t="shared" si="27"/>
        <v>0</v>
      </c>
      <c r="T95" s="299">
        <f t="shared" si="28"/>
        <v>0</v>
      </c>
      <c r="U95" s="299">
        <f t="shared" si="29"/>
        <v>0</v>
      </c>
      <c r="V95" s="299">
        <f t="shared" si="20"/>
        <v>0</v>
      </c>
      <c r="W95" s="299">
        <f t="shared" si="30"/>
        <v>0</v>
      </c>
      <c r="X95" s="299">
        <f t="shared" si="31"/>
        <v>0</v>
      </c>
      <c r="Y95" s="299">
        <f t="shared" si="32"/>
        <v>0</v>
      </c>
      <c r="Z95" s="299">
        <f t="shared" si="33"/>
        <v>0</v>
      </c>
      <c r="AA95" s="299">
        <f t="shared" si="34"/>
        <v>0</v>
      </c>
      <c r="AB95" s="299">
        <f t="shared" si="35"/>
        <v>0</v>
      </c>
      <c r="AC95" s="299">
        <f t="shared" si="36"/>
        <v>0</v>
      </c>
      <c r="AD95" s="299">
        <f t="shared" si="37"/>
        <v>0</v>
      </c>
      <c r="AE95" s="299">
        <f t="shared" si="38"/>
        <v>0</v>
      </c>
      <c r="AG95" s="274" t="e">
        <f>#REF!</f>
        <v>#REF!</v>
      </c>
      <c r="AH95" s="274" t="str">
        <f t="shared" si="21"/>
        <v>助産師常勤</v>
      </c>
      <c r="AI95" s="274">
        <f t="shared" si="22"/>
        <v>1</v>
      </c>
      <c r="AJ95" s="274" t="str">
        <f t="shared" si="23"/>
        <v>助産師</v>
      </c>
      <c r="AK95" s="274" t="str">
        <f t="shared" si="24"/>
        <v>常勤</v>
      </c>
    </row>
    <row r="96" spans="1:37" ht="13.5" customHeight="1">
      <c r="A96" s="423" t="str">
        <f>IF(COUNTA(外来!A94)&gt;=1,外来!A94,"")</f>
        <v/>
      </c>
      <c r="B96" s="493" t="str">
        <f>IF(COUNTA(外来!B94)&gt;=1,外来!B94,"")</f>
        <v/>
      </c>
      <c r="C96" s="422" t="str">
        <f>IF(COUNTA(外来!C94)&gt;=1,外来!C94,"")</f>
        <v/>
      </c>
      <c r="D96" s="422" t="str">
        <f>IF(COUNTA(外来!D94)&gt;=1,外来!D94,"")</f>
        <v/>
      </c>
      <c r="E96" s="422" t="str">
        <f>IF(COUNTA(外来!E94)&gt;=1,外来!E94,"")</f>
        <v/>
      </c>
      <c r="F96" s="497" t="str">
        <f>IF(COUNTA(外来!F94)&gt;=1,外来!F94,"")</f>
        <v/>
      </c>
      <c r="G96" s="425" t="str">
        <f>IF(COUNTA(外来!G94)&gt;=1,外来!G94,"")</f>
        <v/>
      </c>
      <c r="H96" s="497" t="str">
        <f>IF(COUNTA(外来!H94)&gt;=1,外来!H94,"")</f>
        <v/>
      </c>
      <c r="I96" s="500" t="str">
        <f>IF(COUNTA(外来!I94)&gt;=1,外来!I94,"")</f>
        <v/>
      </c>
      <c r="J96" s="423" t="str">
        <f>IF(COUNTA(外来!K94)&gt;=1,外来!K94,"")</f>
        <v/>
      </c>
      <c r="K96" s="430" t="str">
        <f>IF(J96&lt;基本!$D$9,"非常勤","常勤")</f>
        <v>常勤</v>
      </c>
      <c r="L96" s="503">
        <f>IF(K96="非常勤",J96/基本!$D$9,1)</f>
        <v>1</v>
      </c>
      <c r="M96" s="203" t="e">
        <f>IF(DAYS360(O96,メイン!$N$3)&lt;500,"新"," ")</f>
        <v>#VALUE!</v>
      </c>
      <c r="N96" s="293"/>
      <c r="O96" t="str">
        <f>IF(COUNTA(外来!J94)&gt;=1,外来!J94,"")</f>
        <v/>
      </c>
      <c r="Q96" s="299">
        <f t="shared" si="25"/>
        <v>0</v>
      </c>
      <c r="R96" s="299">
        <f t="shared" si="26"/>
        <v>0</v>
      </c>
      <c r="S96" s="299">
        <f t="shared" si="27"/>
        <v>0</v>
      </c>
      <c r="T96" s="299">
        <f t="shared" si="28"/>
        <v>0</v>
      </c>
      <c r="U96" s="299">
        <f t="shared" si="29"/>
        <v>0</v>
      </c>
      <c r="V96" s="299">
        <f t="shared" si="20"/>
        <v>0</v>
      </c>
      <c r="W96" s="299">
        <f t="shared" si="30"/>
        <v>0</v>
      </c>
      <c r="X96" s="299">
        <f t="shared" si="31"/>
        <v>0</v>
      </c>
      <c r="Y96" s="299">
        <f t="shared" si="32"/>
        <v>0</v>
      </c>
      <c r="Z96" s="299">
        <f t="shared" si="33"/>
        <v>0</v>
      </c>
      <c r="AA96" s="299">
        <f t="shared" si="34"/>
        <v>0</v>
      </c>
      <c r="AB96" s="299">
        <f t="shared" si="35"/>
        <v>0</v>
      </c>
      <c r="AC96" s="299">
        <f t="shared" si="36"/>
        <v>0</v>
      </c>
      <c r="AD96" s="299">
        <f t="shared" si="37"/>
        <v>0</v>
      </c>
      <c r="AE96" s="299">
        <f t="shared" si="38"/>
        <v>0</v>
      </c>
      <c r="AG96" s="274" t="e">
        <f>#REF!</f>
        <v>#REF!</v>
      </c>
      <c r="AH96" s="274" t="str">
        <f t="shared" si="21"/>
        <v>助産師常勤</v>
      </c>
      <c r="AI96" s="274">
        <f t="shared" si="22"/>
        <v>1</v>
      </c>
      <c r="AJ96" s="274" t="str">
        <f t="shared" si="23"/>
        <v>助産師</v>
      </c>
      <c r="AK96" s="274" t="str">
        <f t="shared" si="24"/>
        <v>常勤</v>
      </c>
    </row>
    <row r="97" spans="1:37" ht="13.5" customHeight="1">
      <c r="A97" s="423" t="str">
        <f>IF(COUNTA(外来!A95)&gt;=1,外来!A95,"")</f>
        <v/>
      </c>
      <c r="B97" s="493" t="str">
        <f>IF(COUNTA(外来!B95)&gt;=1,外来!B95,"")</f>
        <v/>
      </c>
      <c r="C97" s="422" t="str">
        <f>IF(COUNTA(外来!C95)&gt;=1,外来!C95,"")</f>
        <v/>
      </c>
      <c r="D97" s="422" t="str">
        <f>IF(COUNTA(外来!D95)&gt;=1,外来!D95,"")</f>
        <v/>
      </c>
      <c r="E97" s="422" t="str">
        <f>IF(COUNTA(外来!E95)&gt;=1,外来!E95,"")</f>
        <v/>
      </c>
      <c r="F97" s="497" t="str">
        <f>IF(COUNTA(外来!F95)&gt;=1,外来!F95,"")</f>
        <v/>
      </c>
      <c r="G97" s="425" t="str">
        <f>IF(COUNTA(外来!G95)&gt;=1,外来!G95,"")</f>
        <v/>
      </c>
      <c r="H97" s="497" t="str">
        <f>IF(COUNTA(外来!H95)&gt;=1,外来!H95,"")</f>
        <v/>
      </c>
      <c r="I97" s="500" t="str">
        <f>IF(COUNTA(外来!I95)&gt;=1,外来!I95,"")</f>
        <v/>
      </c>
      <c r="J97" s="423" t="str">
        <f>IF(COUNTA(外来!K95)&gt;=1,外来!K95,"")</f>
        <v/>
      </c>
      <c r="K97" s="430" t="str">
        <f>IF(J97&lt;基本!$D$9,"非常勤","常勤")</f>
        <v>常勤</v>
      </c>
      <c r="L97" s="503">
        <f>IF(K97="非常勤",J97/基本!$D$9,1)</f>
        <v>1</v>
      </c>
      <c r="M97" s="203" t="e">
        <f>IF(DAYS360(O97,メイン!$N$3)&lt;500,"新"," ")</f>
        <v>#VALUE!</v>
      </c>
      <c r="N97" s="293"/>
      <c r="O97" t="str">
        <f>IF(COUNTA(外来!J95)&gt;=1,外来!J95,"")</f>
        <v/>
      </c>
      <c r="Q97" s="299">
        <f t="shared" si="25"/>
        <v>0</v>
      </c>
      <c r="R97" s="299">
        <f t="shared" si="26"/>
        <v>0</v>
      </c>
      <c r="S97" s="299">
        <f t="shared" si="27"/>
        <v>0</v>
      </c>
      <c r="T97" s="299">
        <f t="shared" si="28"/>
        <v>0</v>
      </c>
      <c r="U97" s="299">
        <f t="shared" si="29"/>
        <v>0</v>
      </c>
      <c r="V97" s="299">
        <f t="shared" si="20"/>
        <v>0</v>
      </c>
      <c r="W97" s="299">
        <f t="shared" si="30"/>
        <v>0</v>
      </c>
      <c r="X97" s="299">
        <f t="shared" si="31"/>
        <v>0</v>
      </c>
      <c r="Y97" s="299">
        <f t="shared" si="32"/>
        <v>0</v>
      </c>
      <c r="Z97" s="299">
        <f t="shared" si="33"/>
        <v>0</v>
      </c>
      <c r="AA97" s="299">
        <f t="shared" si="34"/>
        <v>0</v>
      </c>
      <c r="AB97" s="299">
        <f t="shared" si="35"/>
        <v>0</v>
      </c>
      <c r="AC97" s="299">
        <f t="shared" si="36"/>
        <v>0</v>
      </c>
      <c r="AD97" s="299">
        <f t="shared" si="37"/>
        <v>0</v>
      </c>
      <c r="AE97" s="299">
        <f t="shared" si="38"/>
        <v>0</v>
      </c>
      <c r="AG97" s="274" t="e">
        <f>#REF!</f>
        <v>#REF!</v>
      </c>
      <c r="AH97" s="274" t="str">
        <f t="shared" si="21"/>
        <v>助産師常勤</v>
      </c>
      <c r="AI97" s="274">
        <f t="shared" si="22"/>
        <v>1</v>
      </c>
      <c r="AJ97" s="274" t="str">
        <f t="shared" si="23"/>
        <v>助産師</v>
      </c>
      <c r="AK97" s="274" t="str">
        <f t="shared" si="24"/>
        <v>常勤</v>
      </c>
    </row>
    <row r="98" spans="1:37" ht="13.5" customHeight="1">
      <c r="A98" s="423" t="str">
        <f>IF(COUNTA(外来!A96)&gt;=1,外来!A96,"")</f>
        <v/>
      </c>
      <c r="B98" s="493" t="str">
        <f>IF(COUNTA(外来!B96)&gt;=1,外来!B96,"")</f>
        <v/>
      </c>
      <c r="C98" s="422" t="str">
        <f>IF(COUNTA(外来!C96)&gt;=1,外来!C96,"")</f>
        <v/>
      </c>
      <c r="D98" s="422" t="str">
        <f>IF(COUNTA(外来!D96)&gt;=1,外来!D96,"")</f>
        <v/>
      </c>
      <c r="E98" s="422" t="str">
        <f>IF(COUNTA(外来!E96)&gt;=1,外来!E96,"")</f>
        <v/>
      </c>
      <c r="F98" s="497" t="str">
        <f>IF(COUNTA(外来!F96)&gt;=1,外来!F96,"")</f>
        <v/>
      </c>
      <c r="G98" s="425" t="str">
        <f>IF(COUNTA(外来!G96)&gt;=1,外来!G96,"")</f>
        <v/>
      </c>
      <c r="H98" s="497" t="str">
        <f>IF(COUNTA(外来!H96)&gt;=1,外来!H96,"")</f>
        <v/>
      </c>
      <c r="I98" s="500" t="str">
        <f>IF(COUNTA(外来!I96)&gt;=1,外来!I96,"")</f>
        <v/>
      </c>
      <c r="J98" s="423" t="str">
        <f>IF(COUNTA(外来!K96)&gt;=1,外来!K96,"")</f>
        <v/>
      </c>
      <c r="K98" s="430" t="str">
        <f>IF(J98&lt;基本!$D$9,"非常勤","常勤")</f>
        <v>常勤</v>
      </c>
      <c r="L98" s="503">
        <f>IF(K98="非常勤",J98/基本!$D$9,1)</f>
        <v>1</v>
      </c>
      <c r="M98" s="203" t="e">
        <f>IF(DAYS360(O98,メイン!$N$3)&lt;500,"新"," ")</f>
        <v>#VALUE!</v>
      </c>
      <c r="N98" s="293"/>
      <c r="O98" t="str">
        <f>IF(COUNTA(外来!J96)&gt;=1,外来!J96,"")</f>
        <v/>
      </c>
      <c r="Q98" s="299">
        <f t="shared" si="25"/>
        <v>0</v>
      </c>
      <c r="R98" s="299">
        <f t="shared" si="26"/>
        <v>0</v>
      </c>
      <c r="S98" s="299">
        <f t="shared" si="27"/>
        <v>0</v>
      </c>
      <c r="T98" s="299">
        <f t="shared" si="28"/>
        <v>0</v>
      </c>
      <c r="U98" s="299">
        <f t="shared" si="29"/>
        <v>0</v>
      </c>
      <c r="V98" s="299">
        <f t="shared" si="20"/>
        <v>0</v>
      </c>
      <c r="W98" s="299">
        <f t="shared" si="30"/>
        <v>0</v>
      </c>
      <c r="X98" s="299">
        <f t="shared" si="31"/>
        <v>0</v>
      </c>
      <c r="Y98" s="299">
        <f t="shared" si="32"/>
        <v>0</v>
      </c>
      <c r="Z98" s="299">
        <f t="shared" si="33"/>
        <v>0</v>
      </c>
      <c r="AA98" s="299">
        <f t="shared" si="34"/>
        <v>0</v>
      </c>
      <c r="AB98" s="299">
        <f t="shared" si="35"/>
        <v>0</v>
      </c>
      <c r="AC98" s="299">
        <f t="shared" si="36"/>
        <v>0</v>
      </c>
      <c r="AD98" s="299">
        <f t="shared" si="37"/>
        <v>0</v>
      </c>
      <c r="AE98" s="299">
        <f t="shared" si="38"/>
        <v>0</v>
      </c>
      <c r="AG98" s="274" t="e">
        <f>#REF!</f>
        <v>#REF!</v>
      </c>
      <c r="AH98" s="274" t="str">
        <f t="shared" si="21"/>
        <v>助産師常勤</v>
      </c>
      <c r="AI98" s="274">
        <f t="shared" si="22"/>
        <v>1</v>
      </c>
      <c r="AJ98" s="274" t="str">
        <f t="shared" si="23"/>
        <v>助産師</v>
      </c>
      <c r="AK98" s="274" t="str">
        <f t="shared" si="24"/>
        <v>常勤</v>
      </c>
    </row>
    <row r="99" spans="1:37" ht="13.5" customHeight="1">
      <c r="A99" s="423" t="str">
        <f>IF(COUNTA(外来!A97)&gt;=1,外来!A97,"")</f>
        <v/>
      </c>
      <c r="B99" s="493" t="str">
        <f>IF(COUNTA(外来!B97)&gt;=1,外来!B97,"")</f>
        <v/>
      </c>
      <c r="C99" s="422" t="str">
        <f>IF(COUNTA(外来!C97)&gt;=1,外来!C97,"")</f>
        <v/>
      </c>
      <c r="D99" s="422" t="str">
        <f>IF(COUNTA(外来!D97)&gt;=1,外来!D97,"")</f>
        <v/>
      </c>
      <c r="E99" s="422" t="str">
        <f>IF(COUNTA(外来!E97)&gt;=1,外来!E97,"")</f>
        <v/>
      </c>
      <c r="F99" s="497" t="str">
        <f>IF(COUNTA(外来!F97)&gt;=1,外来!F97,"")</f>
        <v/>
      </c>
      <c r="G99" s="425" t="str">
        <f>IF(COUNTA(外来!G97)&gt;=1,外来!G97,"")</f>
        <v/>
      </c>
      <c r="H99" s="497" t="str">
        <f>IF(COUNTA(外来!H97)&gt;=1,外来!H97,"")</f>
        <v/>
      </c>
      <c r="I99" s="500" t="str">
        <f>IF(COUNTA(外来!I97)&gt;=1,外来!I97,"")</f>
        <v/>
      </c>
      <c r="J99" s="423" t="str">
        <f>IF(COUNTA(外来!K97)&gt;=1,外来!K97,"")</f>
        <v/>
      </c>
      <c r="K99" s="430" t="str">
        <f>IF(J99&lt;基本!$D$9,"非常勤","常勤")</f>
        <v>常勤</v>
      </c>
      <c r="L99" s="503">
        <f>IF(K99="非常勤",J99/基本!$D$9,1)</f>
        <v>1</v>
      </c>
      <c r="M99" s="203" t="e">
        <f>IF(DAYS360(O99,メイン!$N$3)&lt;500,"新"," ")</f>
        <v>#VALUE!</v>
      </c>
      <c r="N99" s="293"/>
      <c r="O99" t="str">
        <f>IF(COUNTA(外来!J97)&gt;=1,外来!J97,"")</f>
        <v/>
      </c>
      <c r="Q99" s="299">
        <f t="shared" si="25"/>
        <v>0</v>
      </c>
      <c r="R99" s="299">
        <f t="shared" si="26"/>
        <v>0</v>
      </c>
      <c r="S99" s="299">
        <f t="shared" si="27"/>
        <v>0</v>
      </c>
      <c r="T99" s="299">
        <f t="shared" si="28"/>
        <v>0</v>
      </c>
      <c r="U99" s="299">
        <f t="shared" si="29"/>
        <v>0</v>
      </c>
      <c r="V99" s="299">
        <f t="shared" si="20"/>
        <v>0</v>
      </c>
      <c r="W99" s="299">
        <f t="shared" si="30"/>
        <v>0</v>
      </c>
      <c r="X99" s="299">
        <f t="shared" si="31"/>
        <v>0</v>
      </c>
      <c r="Y99" s="299">
        <f t="shared" si="32"/>
        <v>0</v>
      </c>
      <c r="Z99" s="299">
        <f t="shared" si="33"/>
        <v>0</v>
      </c>
      <c r="AA99" s="299">
        <f t="shared" si="34"/>
        <v>0</v>
      </c>
      <c r="AB99" s="299">
        <f t="shared" si="35"/>
        <v>0</v>
      </c>
      <c r="AC99" s="299">
        <f t="shared" si="36"/>
        <v>0</v>
      </c>
      <c r="AD99" s="299">
        <f t="shared" si="37"/>
        <v>0</v>
      </c>
      <c r="AE99" s="299">
        <f t="shared" si="38"/>
        <v>0</v>
      </c>
      <c r="AG99" s="274" t="e">
        <f>#REF!</f>
        <v>#REF!</v>
      </c>
      <c r="AH99" s="274" t="str">
        <f t="shared" si="21"/>
        <v>助産師常勤</v>
      </c>
      <c r="AI99" s="274">
        <f t="shared" si="22"/>
        <v>1</v>
      </c>
      <c r="AJ99" s="274" t="str">
        <f t="shared" si="23"/>
        <v>助産師</v>
      </c>
      <c r="AK99" s="274" t="str">
        <f t="shared" si="24"/>
        <v>常勤</v>
      </c>
    </row>
    <row r="100" spans="1:37" ht="13.5" customHeight="1">
      <c r="A100" s="423" t="str">
        <f>IF(COUNTA(外来!A98)&gt;=1,外来!A98,"")</f>
        <v/>
      </c>
      <c r="B100" s="493" t="str">
        <f>IF(COUNTA(外来!B98)&gt;=1,外来!B98,"")</f>
        <v/>
      </c>
      <c r="C100" s="422" t="str">
        <f>IF(COUNTA(外来!C98)&gt;=1,外来!C98,"")</f>
        <v/>
      </c>
      <c r="D100" s="422" t="str">
        <f>IF(COUNTA(外来!D98)&gt;=1,外来!D98,"")</f>
        <v/>
      </c>
      <c r="E100" s="422" t="str">
        <f>IF(COUNTA(外来!E98)&gt;=1,外来!E98,"")</f>
        <v/>
      </c>
      <c r="F100" s="497" t="str">
        <f>IF(COUNTA(外来!F98)&gt;=1,外来!F98,"")</f>
        <v/>
      </c>
      <c r="G100" s="425" t="str">
        <f>IF(COUNTA(外来!G98)&gt;=1,外来!G98,"")</f>
        <v/>
      </c>
      <c r="H100" s="497" t="str">
        <f>IF(COUNTA(外来!H98)&gt;=1,外来!H98,"")</f>
        <v/>
      </c>
      <c r="I100" s="500" t="str">
        <f>IF(COUNTA(外来!I98)&gt;=1,外来!I98,"")</f>
        <v/>
      </c>
      <c r="J100" s="423" t="str">
        <f>IF(COUNTA(外来!K98)&gt;=1,外来!K98,"")</f>
        <v/>
      </c>
      <c r="K100" s="430" t="str">
        <f>IF(J100&lt;基本!$D$9,"非常勤","常勤")</f>
        <v>常勤</v>
      </c>
      <c r="L100" s="503">
        <f>IF(K100="非常勤",J100/基本!$D$9,1)</f>
        <v>1</v>
      </c>
      <c r="M100" s="203" t="e">
        <f>IF(DAYS360(O100,メイン!$N$3)&lt;500,"新"," ")</f>
        <v>#VALUE!</v>
      </c>
      <c r="N100" s="293"/>
      <c r="O100" t="str">
        <f>IF(COUNTA(外来!J98)&gt;=1,外来!J98,"")</f>
        <v/>
      </c>
      <c r="Q100" s="299">
        <f t="shared" si="25"/>
        <v>0</v>
      </c>
      <c r="R100" s="299">
        <f t="shared" si="26"/>
        <v>0</v>
      </c>
      <c r="S100" s="299">
        <f t="shared" si="27"/>
        <v>0</v>
      </c>
      <c r="T100" s="299">
        <f t="shared" si="28"/>
        <v>0</v>
      </c>
      <c r="U100" s="299">
        <f t="shared" si="29"/>
        <v>0</v>
      </c>
      <c r="V100" s="299">
        <f t="shared" si="20"/>
        <v>0</v>
      </c>
      <c r="W100" s="299">
        <f t="shared" si="30"/>
        <v>0</v>
      </c>
      <c r="X100" s="299">
        <f t="shared" si="31"/>
        <v>0</v>
      </c>
      <c r="Y100" s="299">
        <f t="shared" si="32"/>
        <v>0</v>
      </c>
      <c r="Z100" s="299">
        <f t="shared" si="33"/>
        <v>0</v>
      </c>
      <c r="AA100" s="299">
        <f t="shared" si="34"/>
        <v>0</v>
      </c>
      <c r="AB100" s="299">
        <f t="shared" si="35"/>
        <v>0</v>
      </c>
      <c r="AC100" s="299">
        <f t="shared" si="36"/>
        <v>0</v>
      </c>
      <c r="AD100" s="299">
        <f t="shared" si="37"/>
        <v>0</v>
      </c>
      <c r="AE100" s="299">
        <f t="shared" si="38"/>
        <v>0</v>
      </c>
      <c r="AG100" s="274" t="e">
        <f>#REF!</f>
        <v>#REF!</v>
      </c>
      <c r="AH100" s="274" t="str">
        <f t="shared" si="21"/>
        <v>助産師常勤</v>
      </c>
      <c r="AI100" s="274">
        <f t="shared" si="22"/>
        <v>1</v>
      </c>
      <c r="AJ100" s="274" t="str">
        <f t="shared" si="23"/>
        <v>助産師</v>
      </c>
      <c r="AK100" s="274" t="str">
        <f t="shared" si="24"/>
        <v>常勤</v>
      </c>
    </row>
    <row r="101" spans="1:37" ht="13.5" customHeight="1">
      <c r="A101" s="423" t="str">
        <f>IF(COUNTA(外来!A99)&gt;=1,外来!A99,"")</f>
        <v/>
      </c>
      <c r="B101" s="493" t="str">
        <f>IF(COUNTA(外来!B99)&gt;=1,外来!B99,"")</f>
        <v/>
      </c>
      <c r="C101" s="422" t="str">
        <f>IF(COUNTA(外来!C99)&gt;=1,外来!C99,"")</f>
        <v/>
      </c>
      <c r="D101" s="422" t="str">
        <f>IF(COUNTA(外来!D99)&gt;=1,外来!D99,"")</f>
        <v/>
      </c>
      <c r="E101" s="422" t="str">
        <f>IF(COUNTA(外来!E99)&gt;=1,外来!E99,"")</f>
        <v/>
      </c>
      <c r="F101" s="497" t="str">
        <f>IF(COUNTA(外来!F99)&gt;=1,外来!F99,"")</f>
        <v/>
      </c>
      <c r="G101" s="425" t="str">
        <f>IF(COUNTA(外来!G99)&gt;=1,外来!G99,"")</f>
        <v/>
      </c>
      <c r="H101" s="497" t="str">
        <f>IF(COUNTA(外来!H99)&gt;=1,外来!H99,"")</f>
        <v/>
      </c>
      <c r="I101" s="500" t="str">
        <f>IF(COUNTA(外来!I99)&gt;=1,外来!I99,"")</f>
        <v/>
      </c>
      <c r="J101" s="423" t="str">
        <f>IF(COUNTA(外来!K99)&gt;=1,外来!K99,"")</f>
        <v/>
      </c>
      <c r="K101" s="430" t="str">
        <f>IF(J101&lt;基本!$D$9,"非常勤","常勤")</f>
        <v>常勤</v>
      </c>
      <c r="L101" s="503">
        <f>IF(K101="非常勤",J101/基本!$D$9,1)</f>
        <v>1</v>
      </c>
      <c r="M101" s="203" t="e">
        <f>IF(DAYS360(O101,メイン!$N$3)&lt;500,"新"," ")</f>
        <v>#VALUE!</v>
      </c>
      <c r="N101" s="293"/>
      <c r="O101" t="str">
        <f>IF(COUNTA(外来!J99)&gt;=1,外来!J99,"")</f>
        <v/>
      </c>
      <c r="Q101" s="299">
        <f t="shared" si="25"/>
        <v>0</v>
      </c>
      <c r="R101" s="299">
        <f t="shared" si="26"/>
        <v>0</v>
      </c>
      <c r="S101" s="299">
        <f t="shared" si="27"/>
        <v>0</v>
      </c>
      <c r="T101" s="299">
        <f t="shared" si="28"/>
        <v>0</v>
      </c>
      <c r="U101" s="299">
        <f t="shared" si="29"/>
        <v>0</v>
      </c>
      <c r="V101" s="299">
        <f t="shared" si="20"/>
        <v>0</v>
      </c>
      <c r="W101" s="299">
        <f t="shared" si="30"/>
        <v>0</v>
      </c>
      <c r="X101" s="299">
        <f t="shared" si="31"/>
        <v>0</v>
      </c>
      <c r="Y101" s="299">
        <f t="shared" si="32"/>
        <v>0</v>
      </c>
      <c r="Z101" s="299">
        <f t="shared" si="33"/>
        <v>0</v>
      </c>
      <c r="AA101" s="299">
        <f t="shared" si="34"/>
        <v>0</v>
      </c>
      <c r="AB101" s="299">
        <f t="shared" si="35"/>
        <v>0</v>
      </c>
      <c r="AC101" s="299">
        <f t="shared" si="36"/>
        <v>0</v>
      </c>
      <c r="AD101" s="299">
        <f t="shared" si="37"/>
        <v>0</v>
      </c>
      <c r="AE101" s="299">
        <f t="shared" si="38"/>
        <v>0</v>
      </c>
      <c r="AG101" s="274" t="e">
        <f>#REF!</f>
        <v>#REF!</v>
      </c>
      <c r="AH101" s="274" t="str">
        <f t="shared" si="21"/>
        <v>助産師常勤</v>
      </c>
      <c r="AI101" s="274">
        <f t="shared" si="22"/>
        <v>1</v>
      </c>
      <c r="AJ101" s="274" t="str">
        <f t="shared" si="23"/>
        <v>助産師</v>
      </c>
      <c r="AK101" s="274" t="str">
        <f t="shared" si="24"/>
        <v>常勤</v>
      </c>
    </row>
    <row r="102" spans="1:37" ht="13.5" customHeight="1">
      <c r="A102" s="423" t="str">
        <f>IF(COUNTA(外来!A100)&gt;=1,外来!A100,"")</f>
        <v/>
      </c>
      <c r="B102" s="493" t="str">
        <f>IF(COUNTA(外来!B100)&gt;=1,外来!B100,"")</f>
        <v/>
      </c>
      <c r="C102" s="422" t="str">
        <f>IF(COUNTA(外来!C100)&gt;=1,外来!C100,"")</f>
        <v/>
      </c>
      <c r="D102" s="422" t="str">
        <f>IF(COUNTA(外来!D100)&gt;=1,外来!D100,"")</f>
        <v/>
      </c>
      <c r="E102" s="422" t="str">
        <f>IF(COUNTA(外来!E100)&gt;=1,外来!E100,"")</f>
        <v/>
      </c>
      <c r="F102" s="497" t="str">
        <f>IF(COUNTA(外来!F100)&gt;=1,外来!F100,"")</f>
        <v/>
      </c>
      <c r="G102" s="425" t="str">
        <f>IF(COUNTA(外来!G100)&gt;=1,外来!G100,"")</f>
        <v/>
      </c>
      <c r="H102" s="497" t="str">
        <f>IF(COUNTA(外来!H100)&gt;=1,外来!H100,"")</f>
        <v/>
      </c>
      <c r="I102" s="500" t="str">
        <f>IF(COUNTA(外来!I100)&gt;=1,外来!I100,"")</f>
        <v/>
      </c>
      <c r="J102" s="423" t="str">
        <f>IF(COUNTA(外来!K100)&gt;=1,外来!K100,"")</f>
        <v/>
      </c>
      <c r="K102" s="430" t="str">
        <f>IF(J102&lt;基本!$D$9,"非常勤","常勤")</f>
        <v>常勤</v>
      </c>
      <c r="L102" s="503">
        <f>IF(K102="非常勤",J102/基本!$D$9,1)</f>
        <v>1</v>
      </c>
      <c r="M102" s="203" t="e">
        <f>IF(DAYS360(O102,メイン!$N$3)&lt;500,"新"," ")</f>
        <v>#VALUE!</v>
      </c>
      <c r="N102" s="293"/>
      <c r="O102" t="str">
        <f>IF(COUNTA(外来!J100)&gt;=1,外来!J100,"")</f>
        <v/>
      </c>
      <c r="Q102" s="299">
        <f t="shared" si="25"/>
        <v>0</v>
      </c>
      <c r="R102" s="299">
        <f t="shared" si="26"/>
        <v>0</v>
      </c>
      <c r="S102" s="299">
        <f t="shared" si="27"/>
        <v>0</v>
      </c>
      <c r="T102" s="299">
        <f t="shared" si="28"/>
        <v>0</v>
      </c>
      <c r="U102" s="299">
        <f t="shared" si="29"/>
        <v>0</v>
      </c>
      <c r="V102" s="299">
        <f t="shared" si="20"/>
        <v>0</v>
      </c>
      <c r="W102" s="299">
        <f t="shared" si="30"/>
        <v>0</v>
      </c>
      <c r="X102" s="299">
        <f t="shared" si="31"/>
        <v>0</v>
      </c>
      <c r="Y102" s="299">
        <f t="shared" si="32"/>
        <v>0</v>
      </c>
      <c r="Z102" s="299">
        <f t="shared" si="33"/>
        <v>0</v>
      </c>
      <c r="AA102" s="299">
        <f t="shared" si="34"/>
        <v>0</v>
      </c>
      <c r="AB102" s="299">
        <f t="shared" si="35"/>
        <v>0</v>
      </c>
      <c r="AC102" s="299">
        <f t="shared" si="36"/>
        <v>0</v>
      </c>
      <c r="AD102" s="299">
        <f t="shared" si="37"/>
        <v>0</v>
      </c>
      <c r="AE102" s="299">
        <f t="shared" si="38"/>
        <v>0</v>
      </c>
      <c r="AG102" s="274" t="e">
        <f>#REF!</f>
        <v>#REF!</v>
      </c>
      <c r="AH102" s="274" t="str">
        <f t="shared" si="21"/>
        <v>助産師常勤</v>
      </c>
      <c r="AI102" s="274">
        <f t="shared" si="22"/>
        <v>1</v>
      </c>
      <c r="AJ102" s="274" t="str">
        <f t="shared" si="23"/>
        <v>助産師</v>
      </c>
      <c r="AK102" s="274" t="str">
        <f t="shared" si="24"/>
        <v>常勤</v>
      </c>
    </row>
    <row r="103" spans="1:37" ht="13.5" customHeight="1">
      <c r="A103" s="423" t="str">
        <f>IF(COUNTA(外来!A101)&gt;=1,外来!A101,"")</f>
        <v/>
      </c>
      <c r="B103" s="493" t="str">
        <f>IF(COUNTA(外来!B101)&gt;=1,外来!B101,"")</f>
        <v/>
      </c>
      <c r="C103" s="422" t="str">
        <f>IF(COUNTA(外来!C101)&gt;=1,外来!C101,"")</f>
        <v/>
      </c>
      <c r="D103" s="422" t="str">
        <f>IF(COUNTA(外来!D101)&gt;=1,外来!D101,"")</f>
        <v/>
      </c>
      <c r="E103" s="422" t="str">
        <f>IF(COUNTA(外来!E101)&gt;=1,外来!E101,"")</f>
        <v/>
      </c>
      <c r="F103" s="497" t="str">
        <f>IF(COUNTA(外来!F101)&gt;=1,外来!F101,"")</f>
        <v/>
      </c>
      <c r="G103" s="425" t="str">
        <f>IF(COUNTA(外来!G101)&gt;=1,外来!G101,"")</f>
        <v/>
      </c>
      <c r="H103" s="497" t="str">
        <f>IF(COUNTA(外来!H101)&gt;=1,外来!H101,"")</f>
        <v/>
      </c>
      <c r="I103" s="500" t="str">
        <f>IF(COUNTA(外来!I101)&gt;=1,外来!I101,"")</f>
        <v/>
      </c>
      <c r="J103" s="423" t="str">
        <f>IF(COUNTA(外来!K101)&gt;=1,外来!K101,"")</f>
        <v/>
      </c>
      <c r="K103" s="430" t="str">
        <f>IF(J103&lt;基本!$D$9,"非常勤","常勤")</f>
        <v>常勤</v>
      </c>
      <c r="L103" s="503">
        <f>IF(K103="非常勤",J103/基本!$D$9,1)</f>
        <v>1</v>
      </c>
      <c r="M103" s="203" t="e">
        <f>IF(DAYS360(O103,メイン!$N$3)&lt;500,"新"," ")</f>
        <v>#VALUE!</v>
      </c>
      <c r="N103" s="293"/>
      <c r="O103" t="str">
        <f>IF(COUNTA(外来!J101)&gt;=1,外来!J101,"")</f>
        <v/>
      </c>
      <c r="Q103" s="299">
        <f t="shared" si="25"/>
        <v>0</v>
      </c>
      <c r="R103" s="299">
        <f t="shared" si="26"/>
        <v>0</v>
      </c>
      <c r="S103" s="299">
        <f t="shared" si="27"/>
        <v>0</v>
      </c>
      <c r="T103" s="299">
        <f t="shared" si="28"/>
        <v>0</v>
      </c>
      <c r="U103" s="299">
        <f t="shared" si="29"/>
        <v>0</v>
      </c>
      <c r="V103" s="299">
        <f t="shared" si="20"/>
        <v>0</v>
      </c>
      <c r="W103" s="299">
        <f t="shared" si="30"/>
        <v>0</v>
      </c>
      <c r="X103" s="299">
        <f t="shared" si="31"/>
        <v>0</v>
      </c>
      <c r="Y103" s="299">
        <f t="shared" si="32"/>
        <v>0</v>
      </c>
      <c r="Z103" s="299">
        <f t="shared" si="33"/>
        <v>0</v>
      </c>
      <c r="AA103" s="299">
        <f t="shared" si="34"/>
        <v>0</v>
      </c>
      <c r="AB103" s="299">
        <f t="shared" si="35"/>
        <v>0</v>
      </c>
      <c r="AC103" s="299">
        <f t="shared" si="36"/>
        <v>0</v>
      </c>
      <c r="AD103" s="299">
        <f t="shared" si="37"/>
        <v>0</v>
      </c>
      <c r="AE103" s="299">
        <f t="shared" si="38"/>
        <v>0</v>
      </c>
      <c r="AG103" s="274" t="e">
        <f>#REF!</f>
        <v>#REF!</v>
      </c>
      <c r="AH103" s="274" t="str">
        <f t="shared" si="21"/>
        <v>助産師常勤</v>
      </c>
      <c r="AI103" s="274">
        <f t="shared" si="22"/>
        <v>1</v>
      </c>
      <c r="AJ103" s="274" t="str">
        <f t="shared" si="23"/>
        <v>助産師</v>
      </c>
      <c r="AK103" s="274" t="str">
        <f t="shared" si="24"/>
        <v>常勤</v>
      </c>
    </row>
    <row r="104" spans="1:37" ht="13.5" customHeight="1">
      <c r="A104" s="423" t="str">
        <f>IF(COUNTA(外来!A102)&gt;=1,外来!A102,"")</f>
        <v/>
      </c>
      <c r="B104" s="493" t="str">
        <f>IF(COUNTA(外来!B102)&gt;=1,外来!B102,"")</f>
        <v/>
      </c>
      <c r="C104" s="422" t="str">
        <f>IF(COUNTA(外来!C102)&gt;=1,外来!C102,"")</f>
        <v/>
      </c>
      <c r="D104" s="422" t="str">
        <f>IF(COUNTA(外来!D102)&gt;=1,外来!D102,"")</f>
        <v/>
      </c>
      <c r="E104" s="422" t="str">
        <f>IF(COUNTA(外来!E102)&gt;=1,外来!E102,"")</f>
        <v/>
      </c>
      <c r="F104" s="497" t="str">
        <f>IF(COUNTA(外来!F102)&gt;=1,外来!F102,"")</f>
        <v/>
      </c>
      <c r="G104" s="425" t="str">
        <f>IF(COUNTA(外来!G102)&gt;=1,外来!G102,"")</f>
        <v/>
      </c>
      <c r="H104" s="497" t="str">
        <f>IF(COUNTA(外来!H102)&gt;=1,外来!H102,"")</f>
        <v/>
      </c>
      <c r="I104" s="500" t="str">
        <f>IF(COUNTA(外来!I102)&gt;=1,外来!I102,"")</f>
        <v/>
      </c>
      <c r="J104" s="423" t="str">
        <f>IF(COUNTA(外来!K102)&gt;=1,外来!K102,"")</f>
        <v/>
      </c>
      <c r="K104" s="430" t="str">
        <f>IF(J104&lt;基本!$D$9,"非常勤","常勤")</f>
        <v>常勤</v>
      </c>
      <c r="L104" s="503">
        <f>IF(K104="非常勤",J104/基本!$D$9,1)</f>
        <v>1</v>
      </c>
      <c r="M104" s="203" t="e">
        <f>IF(DAYS360(O104,メイン!$N$3)&lt;500,"新"," ")</f>
        <v>#VALUE!</v>
      </c>
      <c r="N104" s="293"/>
      <c r="O104" t="str">
        <f>IF(COUNTA(外来!J102)&gt;=1,外来!J102,"")</f>
        <v/>
      </c>
      <c r="Q104" s="299">
        <f t="shared" si="25"/>
        <v>0</v>
      </c>
      <c r="R104" s="299">
        <f t="shared" si="26"/>
        <v>0</v>
      </c>
      <c r="S104" s="299">
        <f t="shared" si="27"/>
        <v>0</v>
      </c>
      <c r="T104" s="299">
        <f t="shared" si="28"/>
        <v>0</v>
      </c>
      <c r="U104" s="299">
        <f t="shared" si="29"/>
        <v>0</v>
      </c>
      <c r="V104" s="299">
        <f t="shared" si="20"/>
        <v>0</v>
      </c>
      <c r="W104" s="299">
        <f t="shared" si="30"/>
        <v>0</v>
      </c>
      <c r="X104" s="299">
        <f t="shared" si="31"/>
        <v>0</v>
      </c>
      <c r="Y104" s="299">
        <f t="shared" si="32"/>
        <v>0</v>
      </c>
      <c r="Z104" s="299">
        <f t="shared" si="33"/>
        <v>0</v>
      </c>
      <c r="AA104" s="299">
        <f t="shared" si="34"/>
        <v>0</v>
      </c>
      <c r="AB104" s="299">
        <f t="shared" si="35"/>
        <v>0</v>
      </c>
      <c r="AC104" s="299">
        <f t="shared" si="36"/>
        <v>0</v>
      </c>
      <c r="AD104" s="299">
        <f t="shared" si="37"/>
        <v>0</v>
      </c>
      <c r="AE104" s="299">
        <f t="shared" si="38"/>
        <v>0</v>
      </c>
      <c r="AG104" s="274" t="e">
        <f>#REF!</f>
        <v>#REF!</v>
      </c>
      <c r="AH104" s="274" t="str">
        <f t="shared" si="21"/>
        <v>助産師常勤</v>
      </c>
      <c r="AI104" s="274">
        <f t="shared" si="22"/>
        <v>1</v>
      </c>
      <c r="AJ104" s="274" t="str">
        <f t="shared" si="23"/>
        <v>助産師</v>
      </c>
      <c r="AK104" s="274" t="str">
        <f t="shared" si="24"/>
        <v>常勤</v>
      </c>
    </row>
    <row r="105" spans="1:37" ht="13.5" customHeight="1">
      <c r="A105" s="423" t="str">
        <f>IF(COUNTA(外来!A103)&gt;=1,外来!A103,"")</f>
        <v/>
      </c>
      <c r="B105" s="493" t="str">
        <f>IF(COUNTA(外来!B103)&gt;=1,外来!B103,"")</f>
        <v/>
      </c>
      <c r="C105" s="422" t="str">
        <f>IF(COUNTA(外来!C103)&gt;=1,外来!C103,"")</f>
        <v/>
      </c>
      <c r="D105" s="422" t="str">
        <f>IF(COUNTA(外来!D103)&gt;=1,外来!D103,"")</f>
        <v/>
      </c>
      <c r="E105" s="422" t="str">
        <f>IF(COUNTA(外来!E103)&gt;=1,外来!E103,"")</f>
        <v/>
      </c>
      <c r="F105" s="497" t="str">
        <f>IF(COUNTA(外来!F103)&gt;=1,外来!F103,"")</f>
        <v/>
      </c>
      <c r="G105" s="425" t="str">
        <f>IF(COUNTA(外来!G103)&gt;=1,外来!G103,"")</f>
        <v/>
      </c>
      <c r="H105" s="497" t="str">
        <f>IF(COUNTA(外来!H103)&gt;=1,外来!H103,"")</f>
        <v/>
      </c>
      <c r="I105" s="500" t="str">
        <f>IF(COUNTA(外来!I103)&gt;=1,外来!I103,"")</f>
        <v/>
      </c>
      <c r="J105" s="423" t="str">
        <f>IF(COUNTA(外来!K103)&gt;=1,外来!K103,"")</f>
        <v/>
      </c>
      <c r="K105" s="430" t="str">
        <f>IF(J105&lt;基本!$D$9,"非常勤","常勤")</f>
        <v>常勤</v>
      </c>
      <c r="L105" s="503">
        <f>IF(K105="非常勤",J105/基本!$D$9,1)</f>
        <v>1</v>
      </c>
      <c r="M105" s="203" t="e">
        <f>IF(DAYS360(O105,メイン!$N$3)&lt;500,"新"," ")</f>
        <v>#VALUE!</v>
      </c>
      <c r="N105" s="293"/>
      <c r="O105" t="str">
        <f>IF(COUNTA(外来!J103)&gt;=1,外来!J103,"")</f>
        <v/>
      </c>
      <c r="Q105" s="299">
        <f t="shared" si="25"/>
        <v>0</v>
      </c>
      <c r="R105" s="299">
        <f t="shared" si="26"/>
        <v>0</v>
      </c>
      <c r="S105" s="299">
        <f t="shared" si="27"/>
        <v>0</v>
      </c>
      <c r="T105" s="299">
        <f t="shared" si="28"/>
        <v>0</v>
      </c>
      <c r="U105" s="299">
        <f t="shared" si="29"/>
        <v>0</v>
      </c>
      <c r="V105" s="299">
        <f t="shared" si="20"/>
        <v>0</v>
      </c>
      <c r="W105" s="299">
        <f t="shared" si="30"/>
        <v>0</v>
      </c>
      <c r="X105" s="299">
        <f t="shared" si="31"/>
        <v>0</v>
      </c>
      <c r="Y105" s="299">
        <f t="shared" si="32"/>
        <v>0</v>
      </c>
      <c r="Z105" s="299">
        <f t="shared" si="33"/>
        <v>0</v>
      </c>
      <c r="AA105" s="299">
        <f t="shared" si="34"/>
        <v>0</v>
      </c>
      <c r="AB105" s="299">
        <f t="shared" si="35"/>
        <v>0</v>
      </c>
      <c r="AC105" s="299">
        <f t="shared" si="36"/>
        <v>0</v>
      </c>
      <c r="AD105" s="299">
        <f t="shared" si="37"/>
        <v>0</v>
      </c>
      <c r="AE105" s="299">
        <f t="shared" si="38"/>
        <v>0</v>
      </c>
      <c r="AG105" s="274" t="e">
        <f>#REF!</f>
        <v>#REF!</v>
      </c>
      <c r="AH105" s="274" t="str">
        <f t="shared" si="21"/>
        <v>助産師常勤</v>
      </c>
      <c r="AI105" s="274">
        <f t="shared" si="22"/>
        <v>1</v>
      </c>
      <c r="AJ105" s="274" t="str">
        <f t="shared" si="23"/>
        <v>助産師</v>
      </c>
      <c r="AK105" s="274" t="str">
        <f t="shared" si="24"/>
        <v>常勤</v>
      </c>
    </row>
    <row r="106" spans="1:37" ht="13.5" customHeight="1">
      <c r="A106" s="423" t="str">
        <f>IF(COUNTA(外来!A104)&gt;=1,外来!A104,"")</f>
        <v/>
      </c>
      <c r="B106" s="493" t="str">
        <f>IF(COUNTA(外来!B104)&gt;=1,外来!B104,"")</f>
        <v/>
      </c>
      <c r="C106" s="422" t="str">
        <f>IF(COUNTA(外来!C104)&gt;=1,外来!C104,"")</f>
        <v/>
      </c>
      <c r="D106" s="422" t="str">
        <f>IF(COUNTA(外来!D104)&gt;=1,外来!D104,"")</f>
        <v/>
      </c>
      <c r="E106" s="422" t="str">
        <f>IF(COUNTA(外来!E104)&gt;=1,外来!E104,"")</f>
        <v/>
      </c>
      <c r="F106" s="497" t="str">
        <f>IF(COUNTA(外来!F104)&gt;=1,外来!F104,"")</f>
        <v/>
      </c>
      <c r="G106" s="425" t="str">
        <f>IF(COUNTA(外来!G104)&gt;=1,外来!G104,"")</f>
        <v/>
      </c>
      <c r="H106" s="497" t="str">
        <f>IF(COUNTA(外来!H104)&gt;=1,外来!H104,"")</f>
        <v/>
      </c>
      <c r="I106" s="500" t="str">
        <f>IF(COUNTA(外来!I104)&gt;=1,外来!I104,"")</f>
        <v/>
      </c>
      <c r="J106" s="423" t="str">
        <f>IF(COUNTA(外来!K104)&gt;=1,外来!K104,"")</f>
        <v/>
      </c>
      <c r="K106" s="430" t="str">
        <f>IF(J106&lt;基本!$D$9,"非常勤","常勤")</f>
        <v>常勤</v>
      </c>
      <c r="L106" s="503">
        <f>IF(K106="非常勤",J106/基本!$D$9,1)</f>
        <v>1</v>
      </c>
      <c r="M106" s="203" t="e">
        <f>IF(DAYS360(O106,メイン!$N$3)&lt;500,"新"," ")</f>
        <v>#VALUE!</v>
      </c>
      <c r="N106" s="293"/>
      <c r="O106" t="str">
        <f>IF(COUNTA(外来!J104)&gt;=1,外来!J104,"")</f>
        <v/>
      </c>
      <c r="Q106" s="299">
        <f t="shared" si="25"/>
        <v>0</v>
      </c>
      <c r="R106" s="299">
        <f t="shared" si="26"/>
        <v>0</v>
      </c>
      <c r="S106" s="299">
        <f t="shared" si="27"/>
        <v>0</v>
      </c>
      <c r="T106" s="299">
        <f t="shared" si="28"/>
        <v>0</v>
      </c>
      <c r="U106" s="299">
        <f t="shared" si="29"/>
        <v>0</v>
      </c>
      <c r="V106" s="299">
        <f t="shared" si="20"/>
        <v>0</v>
      </c>
      <c r="W106" s="299">
        <f t="shared" si="30"/>
        <v>0</v>
      </c>
      <c r="X106" s="299">
        <f t="shared" si="31"/>
        <v>0</v>
      </c>
      <c r="Y106" s="299">
        <f t="shared" si="32"/>
        <v>0</v>
      </c>
      <c r="Z106" s="299">
        <f t="shared" si="33"/>
        <v>0</v>
      </c>
      <c r="AA106" s="299">
        <f t="shared" si="34"/>
        <v>0</v>
      </c>
      <c r="AB106" s="299">
        <f t="shared" si="35"/>
        <v>0</v>
      </c>
      <c r="AC106" s="299">
        <f t="shared" si="36"/>
        <v>0</v>
      </c>
      <c r="AD106" s="299">
        <f t="shared" si="37"/>
        <v>0</v>
      </c>
      <c r="AE106" s="299">
        <f t="shared" si="38"/>
        <v>0</v>
      </c>
      <c r="AG106" s="274" t="e">
        <f>#REF!</f>
        <v>#REF!</v>
      </c>
      <c r="AH106" s="274" t="str">
        <f t="shared" si="21"/>
        <v>助産師常勤</v>
      </c>
      <c r="AI106" s="274">
        <f t="shared" si="22"/>
        <v>1</v>
      </c>
      <c r="AJ106" s="274" t="str">
        <f t="shared" si="23"/>
        <v>助産師</v>
      </c>
      <c r="AK106" s="274" t="str">
        <f t="shared" si="24"/>
        <v>常勤</v>
      </c>
    </row>
    <row r="107" spans="1:37" ht="13.5" customHeight="1">
      <c r="A107" s="423" t="str">
        <f>IF(COUNTA(外来!A105)&gt;=1,外来!A105,"")</f>
        <v/>
      </c>
      <c r="B107" s="493" t="str">
        <f>IF(COUNTA(外来!B105)&gt;=1,外来!B105,"")</f>
        <v/>
      </c>
      <c r="C107" s="422" t="str">
        <f>IF(COUNTA(外来!C105)&gt;=1,外来!C105,"")</f>
        <v/>
      </c>
      <c r="D107" s="422" t="str">
        <f>IF(COUNTA(外来!D105)&gt;=1,外来!D105,"")</f>
        <v/>
      </c>
      <c r="E107" s="422" t="str">
        <f>IF(COUNTA(外来!E105)&gt;=1,外来!E105,"")</f>
        <v/>
      </c>
      <c r="F107" s="497" t="str">
        <f>IF(COUNTA(外来!F105)&gt;=1,外来!F105,"")</f>
        <v/>
      </c>
      <c r="G107" s="425" t="str">
        <f>IF(COUNTA(外来!G105)&gt;=1,外来!G105,"")</f>
        <v/>
      </c>
      <c r="H107" s="497" t="str">
        <f>IF(COUNTA(外来!H105)&gt;=1,外来!H105,"")</f>
        <v/>
      </c>
      <c r="I107" s="500" t="str">
        <f>IF(COUNTA(外来!I105)&gt;=1,外来!I105,"")</f>
        <v/>
      </c>
      <c r="J107" s="423" t="str">
        <f>IF(COUNTA(外来!K105)&gt;=1,外来!K105,"")</f>
        <v/>
      </c>
      <c r="K107" s="430" t="str">
        <f>IF(J107&lt;基本!$D$9,"非常勤","常勤")</f>
        <v>常勤</v>
      </c>
      <c r="L107" s="503">
        <f>IF(K107="非常勤",J107/基本!$D$9,1)</f>
        <v>1</v>
      </c>
      <c r="M107" s="203" t="e">
        <f>IF(DAYS360(O107,メイン!$N$3)&lt;500,"新"," ")</f>
        <v>#VALUE!</v>
      </c>
      <c r="N107" s="293"/>
      <c r="O107" t="str">
        <f>IF(COUNTA(外来!J105)&gt;=1,外来!J105,"")</f>
        <v/>
      </c>
      <c r="Q107" s="299">
        <f t="shared" si="25"/>
        <v>0</v>
      </c>
      <c r="R107" s="299">
        <f t="shared" si="26"/>
        <v>0</v>
      </c>
      <c r="S107" s="299">
        <f t="shared" si="27"/>
        <v>0</v>
      </c>
      <c r="T107" s="299">
        <f t="shared" si="28"/>
        <v>0</v>
      </c>
      <c r="U107" s="299">
        <f t="shared" si="29"/>
        <v>0</v>
      </c>
      <c r="V107" s="299">
        <f t="shared" si="20"/>
        <v>0</v>
      </c>
      <c r="W107" s="299">
        <f t="shared" si="30"/>
        <v>0</v>
      </c>
      <c r="X107" s="299">
        <f t="shared" si="31"/>
        <v>0</v>
      </c>
      <c r="Y107" s="299">
        <f t="shared" si="32"/>
        <v>0</v>
      </c>
      <c r="Z107" s="299">
        <f t="shared" si="33"/>
        <v>0</v>
      </c>
      <c r="AA107" s="299">
        <f t="shared" si="34"/>
        <v>0</v>
      </c>
      <c r="AB107" s="299">
        <f t="shared" si="35"/>
        <v>0</v>
      </c>
      <c r="AC107" s="299">
        <f t="shared" si="36"/>
        <v>0</v>
      </c>
      <c r="AD107" s="299">
        <f t="shared" si="37"/>
        <v>0</v>
      </c>
      <c r="AE107" s="299">
        <f t="shared" si="38"/>
        <v>0</v>
      </c>
      <c r="AG107" s="274" t="e">
        <f>#REF!</f>
        <v>#REF!</v>
      </c>
      <c r="AH107" s="274" t="str">
        <f t="shared" si="21"/>
        <v>助産師常勤</v>
      </c>
      <c r="AI107" s="274">
        <f t="shared" si="22"/>
        <v>1</v>
      </c>
      <c r="AJ107" s="274" t="str">
        <f t="shared" si="23"/>
        <v>助産師</v>
      </c>
      <c r="AK107" s="274" t="str">
        <f t="shared" si="24"/>
        <v>常勤</v>
      </c>
    </row>
    <row r="108" spans="1:37" ht="13.5" customHeight="1">
      <c r="A108" s="423" t="str">
        <f>IF(COUNTA(外来!A106)&gt;=1,外来!A106,"")</f>
        <v/>
      </c>
      <c r="B108" s="493" t="str">
        <f>IF(COUNTA(外来!B106)&gt;=1,外来!B106,"")</f>
        <v/>
      </c>
      <c r="C108" s="422" t="str">
        <f>IF(COUNTA(外来!C106)&gt;=1,外来!C106,"")</f>
        <v/>
      </c>
      <c r="D108" s="422" t="str">
        <f>IF(COUNTA(外来!D106)&gt;=1,外来!D106,"")</f>
        <v/>
      </c>
      <c r="E108" s="422" t="str">
        <f>IF(COUNTA(外来!E106)&gt;=1,外来!E106,"")</f>
        <v/>
      </c>
      <c r="F108" s="497" t="str">
        <f>IF(COUNTA(外来!F106)&gt;=1,外来!F106,"")</f>
        <v/>
      </c>
      <c r="G108" s="425" t="str">
        <f>IF(COUNTA(外来!G106)&gt;=1,外来!G106,"")</f>
        <v/>
      </c>
      <c r="H108" s="497" t="str">
        <f>IF(COUNTA(外来!H106)&gt;=1,外来!H106,"")</f>
        <v/>
      </c>
      <c r="I108" s="500" t="str">
        <f>IF(COUNTA(外来!I106)&gt;=1,外来!I106,"")</f>
        <v/>
      </c>
      <c r="J108" s="423" t="str">
        <f>IF(COUNTA(外来!K106)&gt;=1,外来!K106,"")</f>
        <v/>
      </c>
      <c r="K108" s="430" t="str">
        <f>IF(J108&lt;基本!$D$9,"非常勤","常勤")</f>
        <v>常勤</v>
      </c>
      <c r="L108" s="503">
        <f>IF(K108="非常勤",J108/基本!$D$9,1)</f>
        <v>1</v>
      </c>
      <c r="M108" s="203" t="e">
        <f>IF(DAYS360(O108,メイン!$N$3)&lt;500,"新"," ")</f>
        <v>#VALUE!</v>
      </c>
      <c r="N108" s="293"/>
      <c r="O108" t="str">
        <f>IF(COUNTA(外来!J106)&gt;=1,外来!J106,"")</f>
        <v/>
      </c>
      <c r="Q108" s="299">
        <f t="shared" si="25"/>
        <v>0</v>
      </c>
      <c r="R108" s="299">
        <f t="shared" si="26"/>
        <v>0</v>
      </c>
      <c r="S108" s="299">
        <f t="shared" si="27"/>
        <v>0</v>
      </c>
      <c r="T108" s="299">
        <f t="shared" si="28"/>
        <v>0</v>
      </c>
      <c r="U108" s="299">
        <f t="shared" si="29"/>
        <v>0</v>
      </c>
      <c r="V108" s="299">
        <f t="shared" si="20"/>
        <v>0</v>
      </c>
      <c r="W108" s="299">
        <f t="shared" si="30"/>
        <v>0</v>
      </c>
      <c r="X108" s="299">
        <f t="shared" si="31"/>
        <v>0</v>
      </c>
      <c r="Y108" s="299">
        <f t="shared" si="32"/>
        <v>0</v>
      </c>
      <c r="Z108" s="299">
        <f t="shared" si="33"/>
        <v>0</v>
      </c>
      <c r="AA108" s="299">
        <f t="shared" si="34"/>
        <v>0</v>
      </c>
      <c r="AB108" s="299">
        <f t="shared" si="35"/>
        <v>0</v>
      </c>
      <c r="AC108" s="299">
        <f t="shared" si="36"/>
        <v>0</v>
      </c>
      <c r="AD108" s="299">
        <f t="shared" si="37"/>
        <v>0</v>
      </c>
      <c r="AE108" s="299">
        <f t="shared" si="38"/>
        <v>0</v>
      </c>
      <c r="AG108" s="274" t="e">
        <f>#REF!</f>
        <v>#REF!</v>
      </c>
      <c r="AH108" s="274" t="str">
        <f t="shared" si="21"/>
        <v>助産師常勤</v>
      </c>
      <c r="AI108" s="274">
        <f t="shared" si="22"/>
        <v>1</v>
      </c>
      <c r="AJ108" s="274" t="str">
        <f t="shared" si="23"/>
        <v>助産師</v>
      </c>
      <c r="AK108" s="274" t="str">
        <f t="shared" si="24"/>
        <v>常勤</v>
      </c>
    </row>
    <row r="109" spans="1:37" ht="13.5" customHeight="1">
      <c r="A109" s="423" t="str">
        <f>IF(COUNTA(外来!A107)&gt;=1,外来!A107,"")</f>
        <v/>
      </c>
      <c r="B109" s="493" t="str">
        <f>IF(COUNTA(外来!B107)&gt;=1,外来!B107,"")</f>
        <v/>
      </c>
      <c r="C109" s="422" t="str">
        <f>IF(COUNTA(外来!C107)&gt;=1,外来!C107,"")</f>
        <v/>
      </c>
      <c r="D109" s="422" t="str">
        <f>IF(COUNTA(外来!D107)&gt;=1,外来!D107,"")</f>
        <v/>
      </c>
      <c r="E109" s="422" t="str">
        <f>IF(COUNTA(外来!E107)&gt;=1,外来!E107,"")</f>
        <v/>
      </c>
      <c r="F109" s="497" t="str">
        <f>IF(COUNTA(外来!F107)&gt;=1,外来!F107,"")</f>
        <v/>
      </c>
      <c r="G109" s="425" t="str">
        <f>IF(COUNTA(外来!G107)&gt;=1,外来!G107,"")</f>
        <v/>
      </c>
      <c r="H109" s="497" t="str">
        <f>IF(COUNTA(外来!H107)&gt;=1,外来!H107,"")</f>
        <v/>
      </c>
      <c r="I109" s="500" t="str">
        <f>IF(COUNTA(外来!I107)&gt;=1,外来!I107,"")</f>
        <v/>
      </c>
      <c r="J109" s="423" t="str">
        <f>IF(COUNTA(外来!K107)&gt;=1,外来!K107,"")</f>
        <v/>
      </c>
      <c r="K109" s="430" t="str">
        <f>IF(J109&lt;基本!$D$9,"非常勤","常勤")</f>
        <v>常勤</v>
      </c>
      <c r="L109" s="503">
        <f>IF(K109="非常勤",J109/基本!$D$9,1)</f>
        <v>1</v>
      </c>
      <c r="M109" s="203" t="e">
        <f>IF(DAYS360(O109,メイン!$N$3)&lt;500,"新"," ")</f>
        <v>#VALUE!</v>
      </c>
      <c r="N109" s="293"/>
      <c r="O109" t="str">
        <f>IF(COUNTA(外来!J107)&gt;=1,外来!J107,"")</f>
        <v/>
      </c>
      <c r="Q109" s="299">
        <f t="shared" si="25"/>
        <v>0</v>
      </c>
      <c r="R109" s="299">
        <f t="shared" si="26"/>
        <v>0</v>
      </c>
      <c r="S109" s="299">
        <f t="shared" si="27"/>
        <v>0</v>
      </c>
      <c r="T109" s="299">
        <f t="shared" si="28"/>
        <v>0</v>
      </c>
      <c r="U109" s="299">
        <f t="shared" si="29"/>
        <v>0</v>
      </c>
      <c r="V109" s="299">
        <f t="shared" si="20"/>
        <v>0</v>
      </c>
      <c r="W109" s="299">
        <f t="shared" si="30"/>
        <v>0</v>
      </c>
      <c r="X109" s="299">
        <f t="shared" si="31"/>
        <v>0</v>
      </c>
      <c r="Y109" s="299">
        <f t="shared" si="32"/>
        <v>0</v>
      </c>
      <c r="Z109" s="299">
        <f t="shared" si="33"/>
        <v>0</v>
      </c>
      <c r="AA109" s="299">
        <f t="shared" si="34"/>
        <v>0</v>
      </c>
      <c r="AB109" s="299">
        <f t="shared" si="35"/>
        <v>0</v>
      </c>
      <c r="AC109" s="299">
        <f t="shared" si="36"/>
        <v>0</v>
      </c>
      <c r="AD109" s="299">
        <f t="shared" si="37"/>
        <v>0</v>
      </c>
      <c r="AE109" s="299">
        <f t="shared" si="38"/>
        <v>0</v>
      </c>
      <c r="AG109" s="274" t="e">
        <f>#REF!</f>
        <v>#REF!</v>
      </c>
      <c r="AH109" s="274" t="str">
        <f t="shared" si="21"/>
        <v>助産師常勤</v>
      </c>
      <c r="AI109" s="274">
        <f t="shared" si="22"/>
        <v>1</v>
      </c>
      <c r="AJ109" s="274" t="str">
        <f t="shared" si="23"/>
        <v>助産師</v>
      </c>
      <c r="AK109" s="274" t="str">
        <f t="shared" si="24"/>
        <v>常勤</v>
      </c>
    </row>
    <row r="110" spans="1:37" ht="13.5" customHeight="1">
      <c r="A110" s="423" t="str">
        <f>IF(COUNTA(外来!A108)&gt;=1,外来!A108,"")</f>
        <v/>
      </c>
      <c r="B110" s="493" t="str">
        <f>IF(COUNTA(外来!B108)&gt;=1,外来!B108,"")</f>
        <v/>
      </c>
      <c r="C110" s="422" t="str">
        <f>IF(COUNTA(外来!C108)&gt;=1,外来!C108,"")</f>
        <v/>
      </c>
      <c r="D110" s="422" t="str">
        <f>IF(COUNTA(外来!D108)&gt;=1,外来!D108,"")</f>
        <v/>
      </c>
      <c r="E110" s="422" t="str">
        <f>IF(COUNTA(外来!E108)&gt;=1,外来!E108,"")</f>
        <v/>
      </c>
      <c r="F110" s="497" t="str">
        <f>IF(COUNTA(外来!F108)&gt;=1,外来!F108,"")</f>
        <v/>
      </c>
      <c r="G110" s="425" t="str">
        <f>IF(COUNTA(外来!G108)&gt;=1,外来!G108,"")</f>
        <v/>
      </c>
      <c r="H110" s="497" t="str">
        <f>IF(COUNTA(外来!H108)&gt;=1,外来!H108,"")</f>
        <v/>
      </c>
      <c r="I110" s="500" t="str">
        <f>IF(COUNTA(外来!I108)&gt;=1,外来!I108,"")</f>
        <v/>
      </c>
      <c r="J110" s="423" t="str">
        <f>IF(COUNTA(外来!K108)&gt;=1,外来!K108,"")</f>
        <v/>
      </c>
      <c r="K110" s="430" t="str">
        <f>IF(J110&lt;基本!$D$9,"非常勤","常勤")</f>
        <v>常勤</v>
      </c>
      <c r="L110" s="503">
        <f>IF(K110="非常勤",J110/基本!$D$9,1)</f>
        <v>1</v>
      </c>
      <c r="M110" s="203" t="e">
        <f>IF(DAYS360(O110,メイン!$N$3)&lt;500,"新"," ")</f>
        <v>#VALUE!</v>
      </c>
      <c r="N110" s="293"/>
      <c r="O110" t="str">
        <f>IF(COUNTA(外来!J108)&gt;=1,外来!J108,"")</f>
        <v/>
      </c>
      <c r="Q110" s="299">
        <f t="shared" si="25"/>
        <v>0</v>
      </c>
      <c r="R110" s="299">
        <f t="shared" si="26"/>
        <v>0</v>
      </c>
      <c r="S110" s="299">
        <f t="shared" si="27"/>
        <v>0</v>
      </c>
      <c r="T110" s="299">
        <f t="shared" si="28"/>
        <v>0</v>
      </c>
      <c r="U110" s="299">
        <f t="shared" si="29"/>
        <v>0</v>
      </c>
      <c r="V110" s="299">
        <f t="shared" si="20"/>
        <v>0</v>
      </c>
      <c r="W110" s="299">
        <f t="shared" si="30"/>
        <v>0</v>
      </c>
      <c r="X110" s="299">
        <f t="shared" si="31"/>
        <v>0</v>
      </c>
      <c r="Y110" s="299">
        <f t="shared" si="32"/>
        <v>0</v>
      </c>
      <c r="Z110" s="299">
        <f t="shared" si="33"/>
        <v>0</v>
      </c>
      <c r="AA110" s="299">
        <f t="shared" si="34"/>
        <v>0</v>
      </c>
      <c r="AB110" s="299">
        <f t="shared" si="35"/>
        <v>0</v>
      </c>
      <c r="AC110" s="299">
        <f t="shared" si="36"/>
        <v>0</v>
      </c>
      <c r="AD110" s="299">
        <f t="shared" si="37"/>
        <v>0</v>
      </c>
      <c r="AE110" s="299">
        <f t="shared" si="38"/>
        <v>0</v>
      </c>
      <c r="AG110" s="274" t="e">
        <f>#REF!</f>
        <v>#REF!</v>
      </c>
      <c r="AH110" s="274" t="str">
        <f t="shared" si="21"/>
        <v>助産師常勤</v>
      </c>
      <c r="AI110" s="274">
        <f t="shared" si="22"/>
        <v>1</v>
      </c>
      <c r="AJ110" s="274" t="str">
        <f t="shared" si="23"/>
        <v>助産師</v>
      </c>
      <c r="AK110" s="274" t="str">
        <f t="shared" si="24"/>
        <v>常勤</v>
      </c>
    </row>
    <row r="111" spans="1:37" ht="13.5" customHeight="1">
      <c r="A111" s="423" t="str">
        <f>IF(COUNTA(外来!A109)&gt;=1,外来!A109,"")</f>
        <v/>
      </c>
      <c r="B111" s="493" t="str">
        <f>IF(COUNTA(外来!B109)&gt;=1,外来!B109,"")</f>
        <v/>
      </c>
      <c r="C111" s="422" t="str">
        <f>IF(COUNTA(外来!C109)&gt;=1,外来!C109,"")</f>
        <v/>
      </c>
      <c r="D111" s="422" t="str">
        <f>IF(COUNTA(外来!D109)&gt;=1,外来!D109,"")</f>
        <v/>
      </c>
      <c r="E111" s="422" t="str">
        <f>IF(COUNTA(外来!E109)&gt;=1,外来!E109,"")</f>
        <v/>
      </c>
      <c r="F111" s="497" t="str">
        <f>IF(COUNTA(外来!F109)&gt;=1,外来!F109,"")</f>
        <v/>
      </c>
      <c r="G111" s="425" t="str">
        <f>IF(COUNTA(外来!G109)&gt;=1,外来!G109,"")</f>
        <v/>
      </c>
      <c r="H111" s="497" t="str">
        <f>IF(COUNTA(外来!H109)&gt;=1,外来!H109,"")</f>
        <v/>
      </c>
      <c r="I111" s="500" t="str">
        <f>IF(COUNTA(外来!I109)&gt;=1,外来!I109,"")</f>
        <v/>
      </c>
      <c r="J111" s="423" t="str">
        <f>IF(COUNTA(外来!K109)&gt;=1,外来!K109,"")</f>
        <v/>
      </c>
      <c r="K111" s="430" t="str">
        <f>IF(J111&lt;基本!$D$9,"非常勤","常勤")</f>
        <v>常勤</v>
      </c>
      <c r="L111" s="503">
        <f>IF(K111="非常勤",J111/基本!$D$9,1)</f>
        <v>1</v>
      </c>
      <c r="M111" s="203" t="e">
        <f>IF(DAYS360(O111,メイン!$N$3)&lt;500,"新"," ")</f>
        <v>#VALUE!</v>
      </c>
      <c r="N111" s="293"/>
      <c r="O111" t="str">
        <f>IF(COUNTA(外来!J109)&gt;=1,外来!J109,"")</f>
        <v/>
      </c>
      <c r="Q111" s="299">
        <f t="shared" si="25"/>
        <v>0</v>
      </c>
      <c r="R111" s="299">
        <f t="shared" si="26"/>
        <v>0</v>
      </c>
      <c r="S111" s="299">
        <f t="shared" si="27"/>
        <v>0</v>
      </c>
      <c r="T111" s="299">
        <f t="shared" si="28"/>
        <v>0</v>
      </c>
      <c r="U111" s="299">
        <f t="shared" si="29"/>
        <v>0</v>
      </c>
      <c r="V111" s="299">
        <f t="shared" si="20"/>
        <v>0</v>
      </c>
      <c r="W111" s="299">
        <f t="shared" si="30"/>
        <v>0</v>
      </c>
      <c r="X111" s="299">
        <f t="shared" si="31"/>
        <v>0</v>
      </c>
      <c r="Y111" s="299">
        <f t="shared" si="32"/>
        <v>0</v>
      </c>
      <c r="Z111" s="299">
        <f t="shared" si="33"/>
        <v>0</v>
      </c>
      <c r="AA111" s="299">
        <f t="shared" si="34"/>
        <v>0</v>
      </c>
      <c r="AB111" s="299">
        <f t="shared" si="35"/>
        <v>0</v>
      </c>
      <c r="AC111" s="299">
        <f t="shared" si="36"/>
        <v>0</v>
      </c>
      <c r="AD111" s="299">
        <f t="shared" si="37"/>
        <v>0</v>
      </c>
      <c r="AE111" s="299">
        <f t="shared" si="38"/>
        <v>0</v>
      </c>
      <c r="AG111" s="274" t="e">
        <f>#REF!</f>
        <v>#REF!</v>
      </c>
      <c r="AH111" s="274" t="str">
        <f t="shared" si="21"/>
        <v>助産師常勤</v>
      </c>
      <c r="AI111" s="274">
        <f t="shared" si="22"/>
        <v>1</v>
      </c>
      <c r="AJ111" s="274" t="str">
        <f t="shared" si="23"/>
        <v>助産師</v>
      </c>
      <c r="AK111" s="274" t="str">
        <f t="shared" si="24"/>
        <v>常勤</v>
      </c>
    </row>
    <row r="112" spans="1:37" ht="13.5" customHeight="1">
      <c r="A112" s="423" t="str">
        <f>IF(COUNTA(外来!A110)&gt;=1,外来!A110,"")</f>
        <v/>
      </c>
      <c r="B112" s="493" t="str">
        <f>IF(COUNTA(外来!B110)&gt;=1,外来!B110,"")</f>
        <v/>
      </c>
      <c r="C112" s="422" t="str">
        <f>IF(COUNTA(外来!C110)&gt;=1,外来!C110,"")</f>
        <v/>
      </c>
      <c r="D112" s="422" t="str">
        <f>IF(COUNTA(外来!D110)&gt;=1,外来!D110,"")</f>
        <v/>
      </c>
      <c r="E112" s="422" t="str">
        <f>IF(COUNTA(外来!E110)&gt;=1,外来!E110,"")</f>
        <v/>
      </c>
      <c r="F112" s="497" t="str">
        <f>IF(COUNTA(外来!F110)&gt;=1,外来!F110,"")</f>
        <v/>
      </c>
      <c r="G112" s="425" t="str">
        <f>IF(COUNTA(外来!G110)&gt;=1,外来!G110,"")</f>
        <v/>
      </c>
      <c r="H112" s="497" t="str">
        <f>IF(COUNTA(外来!H110)&gt;=1,外来!H110,"")</f>
        <v/>
      </c>
      <c r="I112" s="500" t="str">
        <f>IF(COUNTA(外来!I110)&gt;=1,外来!I110,"")</f>
        <v/>
      </c>
      <c r="J112" s="423" t="str">
        <f>IF(COUNTA(外来!K110)&gt;=1,外来!K110,"")</f>
        <v/>
      </c>
      <c r="K112" s="430" t="str">
        <f>IF(J112&lt;基本!$D$9,"非常勤","常勤")</f>
        <v>常勤</v>
      </c>
      <c r="L112" s="503">
        <f>IF(K112="非常勤",J112/基本!$D$9,1)</f>
        <v>1</v>
      </c>
      <c r="M112" s="203" t="e">
        <f>IF(DAYS360(O112,メイン!$N$3)&lt;500,"新"," ")</f>
        <v>#VALUE!</v>
      </c>
      <c r="N112" s="293"/>
      <c r="O112" t="str">
        <f>IF(COUNTA(外来!J110)&gt;=1,外来!J110,"")</f>
        <v/>
      </c>
      <c r="Q112" s="299">
        <f t="shared" si="25"/>
        <v>0</v>
      </c>
      <c r="R112" s="299">
        <f t="shared" si="26"/>
        <v>0</v>
      </c>
      <c r="S112" s="299">
        <f t="shared" si="27"/>
        <v>0</v>
      </c>
      <c r="T112" s="299">
        <f t="shared" si="28"/>
        <v>0</v>
      </c>
      <c r="U112" s="299">
        <f t="shared" si="29"/>
        <v>0</v>
      </c>
      <c r="V112" s="299">
        <f t="shared" si="20"/>
        <v>0</v>
      </c>
      <c r="W112" s="299">
        <f t="shared" si="30"/>
        <v>0</v>
      </c>
      <c r="X112" s="299">
        <f t="shared" si="31"/>
        <v>0</v>
      </c>
      <c r="Y112" s="299">
        <f t="shared" si="32"/>
        <v>0</v>
      </c>
      <c r="Z112" s="299">
        <f t="shared" si="33"/>
        <v>0</v>
      </c>
      <c r="AA112" s="299">
        <f t="shared" si="34"/>
        <v>0</v>
      </c>
      <c r="AB112" s="299">
        <f t="shared" si="35"/>
        <v>0</v>
      </c>
      <c r="AC112" s="299">
        <f t="shared" si="36"/>
        <v>0</v>
      </c>
      <c r="AD112" s="299">
        <f t="shared" si="37"/>
        <v>0</v>
      </c>
      <c r="AE112" s="299">
        <f t="shared" si="38"/>
        <v>0</v>
      </c>
      <c r="AG112" s="274" t="e">
        <f>#REF!</f>
        <v>#REF!</v>
      </c>
      <c r="AH112" s="274" t="str">
        <f t="shared" si="21"/>
        <v>助産師常勤</v>
      </c>
      <c r="AI112" s="274">
        <f t="shared" si="22"/>
        <v>1</v>
      </c>
      <c r="AJ112" s="274" t="str">
        <f t="shared" si="23"/>
        <v>助産師</v>
      </c>
      <c r="AK112" s="274" t="str">
        <f t="shared" si="24"/>
        <v>常勤</v>
      </c>
    </row>
    <row r="113" spans="1:37" ht="13.5" customHeight="1">
      <c r="A113" s="423" t="str">
        <f>IF(COUNTA(外来!A111)&gt;=1,外来!A111,"")</f>
        <v/>
      </c>
      <c r="B113" s="493" t="str">
        <f>IF(COUNTA(外来!B111)&gt;=1,外来!B111,"")</f>
        <v/>
      </c>
      <c r="C113" s="422" t="str">
        <f>IF(COUNTA(外来!C111)&gt;=1,外来!C111,"")</f>
        <v/>
      </c>
      <c r="D113" s="422" t="str">
        <f>IF(COUNTA(外来!D111)&gt;=1,外来!D111,"")</f>
        <v/>
      </c>
      <c r="E113" s="422" t="str">
        <f>IF(COUNTA(外来!E111)&gt;=1,外来!E111,"")</f>
        <v/>
      </c>
      <c r="F113" s="497" t="str">
        <f>IF(COUNTA(外来!F111)&gt;=1,外来!F111,"")</f>
        <v/>
      </c>
      <c r="G113" s="425" t="str">
        <f>IF(COUNTA(外来!G111)&gt;=1,外来!G111,"")</f>
        <v/>
      </c>
      <c r="H113" s="497" t="str">
        <f>IF(COUNTA(外来!H111)&gt;=1,外来!H111,"")</f>
        <v/>
      </c>
      <c r="I113" s="500" t="str">
        <f>IF(COUNTA(外来!I111)&gt;=1,外来!I111,"")</f>
        <v/>
      </c>
      <c r="J113" s="423" t="str">
        <f>IF(COUNTA(外来!K111)&gt;=1,外来!K111,"")</f>
        <v/>
      </c>
      <c r="K113" s="430" t="str">
        <f>IF(J113&lt;基本!$D$9,"非常勤","常勤")</f>
        <v>常勤</v>
      </c>
      <c r="L113" s="503">
        <f>IF(K113="非常勤",J113/基本!$D$9,1)</f>
        <v>1</v>
      </c>
      <c r="M113" s="203" t="e">
        <f>IF(DAYS360(O113,メイン!$N$3)&lt;500,"新"," ")</f>
        <v>#VALUE!</v>
      </c>
      <c r="N113" s="293"/>
      <c r="O113" t="str">
        <f>IF(COUNTA(外来!J111)&gt;=1,外来!J111,"")</f>
        <v/>
      </c>
      <c r="Q113" s="299">
        <f t="shared" si="25"/>
        <v>0</v>
      </c>
      <c r="R113" s="299">
        <f t="shared" si="26"/>
        <v>0</v>
      </c>
      <c r="S113" s="299">
        <f t="shared" si="27"/>
        <v>0</v>
      </c>
      <c r="T113" s="299">
        <f t="shared" si="28"/>
        <v>0</v>
      </c>
      <c r="U113" s="299">
        <f t="shared" si="29"/>
        <v>0</v>
      </c>
      <c r="V113" s="299">
        <f t="shared" si="20"/>
        <v>0</v>
      </c>
      <c r="W113" s="299">
        <f t="shared" si="30"/>
        <v>0</v>
      </c>
      <c r="X113" s="299">
        <f t="shared" si="31"/>
        <v>0</v>
      </c>
      <c r="Y113" s="299">
        <f t="shared" si="32"/>
        <v>0</v>
      </c>
      <c r="Z113" s="299">
        <f t="shared" si="33"/>
        <v>0</v>
      </c>
      <c r="AA113" s="299">
        <f t="shared" si="34"/>
        <v>0</v>
      </c>
      <c r="AB113" s="299">
        <f t="shared" si="35"/>
        <v>0</v>
      </c>
      <c r="AC113" s="299">
        <f t="shared" si="36"/>
        <v>0</v>
      </c>
      <c r="AD113" s="299">
        <f t="shared" si="37"/>
        <v>0</v>
      </c>
      <c r="AE113" s="299">
        <f t="shared" si="38"/>
        <v>0</v>
      </c>
      <c r="AG113" s="274" t="e">
        <f>#REF!</f>
        <v>#REF!</v>
      </c>
      <c r="AH113" s="274" t="str">
        <f t="shared" si="21"/>
        <v>助産師常勤</v>
      </c>
      <c r="AI113" s="274">
        <f t="shared" si="22"/>
        <v>1</v>
      </c>
      <c r="AJ113" s="274" t="str">
        <f t="shared" si="23"/>
        <v>助産師</v>
      </c>
      <c r="AK113" s="274" t="str">
        <f t="shared" si="24"/>
        <v>常勤</v>
      </c>
    </row>
    <row r="114" spans="1:37" ht="13.5" customHeight="1">
      <c r="A114" s="423" t="str">
        <f>IF(COUNTA(外来!A112)&gt;=1,外来!A112,"")</f>
        <v/>
      </c>
      <c r="B114" s="493" t="str">
        <f>IF(COUNTA(外来!B112)&gt;=1,外来!B112,"")</f>
        <v/>
      </c>
      <c r="C114" s="422" t="str">
        <f>IF(COUNTA(外来!C112)&gt;=1,外来!C112,"")</f>
        <v/>
      </c>
      <c r="D114" s="422" t="str">
        <f>IF(COUNTA(外来!D112)&gt;=1,外来!D112,"")</f>
        <v/>
      </c>
      <c r="E114" s="422" t="str">
        <f>IF(COUNTA(外来!E112)&gt;=1,外来!E112,"")</f>
        <v/>
      </c>
      <c r="F114" s="497" t="str">
        <f>IF(COUNTA(外来!F112)&gt;=1,外来!F112,"")</f>
        <v/>
      </c>
      <c r="G114" s="425" t="str">
        <f>IF(COUNTA(外来!G112)&gt;=1,外来!G112,"")</f>
        <v/>
      </c>
      <c r="H114" s="497" t="str">
        <f>IF(COUNTA(外来!H112)&gt;=1,外来!H112,"")</f>
        <v/>
      </c>
      <c r="I114" s="500" t="str">
        <f>IF(COUNTA(外来!I112)&gt;=1,外来!I112,"")</f>
        <v/>
      </c>
      <c r="J114" s="423" t="str">
        <f>IF(COUNTA(外来!K112)&gt;=1,外来!K112,"")</f>
        <v/>
      </c>
      <c r="K114" s="430" t="str">
        <f>IF(J114&lt;基本!$D$9,"非常勤","常勤")</f>
        <v>常勤</v>
      </c>
      <c r="L114" s="503">
        <f>IF(K114="非常勤",J114/基本!$D$9,1)</f>
        <v>1</v>
      </c>
      <c r="M114" s="203" t="e">
        <f>IF(DAYS360(O114,メイン!$N$3)&lt;500,"新"," ")</f>
        <v>#VALUE!</v>
      </c>
      <c r="N114" s="293"/>
      <c r="O114" t="str">
        <f>IF(COUNTA(外来!J112)&gt;=1,外来!J112,"")</f>
        <v/>
      </c>
      <c r="Q114" s="299">
        <f t="shared" si="25"/>
        <v>0</v>
      </c>
      <c r="R114" s="299">
        <f t="shared" si="26"/>
        <v>0</v>
      </c>
      <c r="S114" s="299">
        <f t="shared" si="27"/>
        <v>0</v>
      </c>
      <c r="T114" s="299">
        <f t="shared" si="28"/>
        <v>0</v>
      </c>
      <c r="U114" s="299">
        <f t="shared" si="29"/>
        <v>0</v>
      </c>
      <c r="V114" s="299">
        <f t="shared" si="20"/>
        <v>0</v>
      </c>
      <c r="W114" s="299">
        <f t="shared" si="30"/>
        <v>0</v>
      </c>
      <c r="X114" s="299">
        <f t="shared" si="31"/>
        <v>0</v>
      </c>
      <c r="Y114" s="299">
        <f t="shared" si="32"/>
        <v>0</v>
      </c>
      <c r="Z114" s="299">
        <f t="shared" si="33"/>
        <v>0</v>
      </c>
      <c r="AA114" s="299">
        <f t="shared" si="34"/>
        <v>0</v>
      </c>
      <c r="AB114" s="299">
        <f t="shared" si="35"/>
        <v>0</v>
      </c>
      <c r="AC114" s="299">
        <f t="shared" si="36"/>
        <v>0</v>
      </c>
      <c r="AD114" s="299">
        <f t="shared" si="37"/>
        <v>0</v>
      </c>
      <c r="AE114" s="299">
        <f t="shared" si="38"/>
        <v>0</v>
      </c>
      <c r="AG114" s="274" t="e">
        <f>#REF!</f>
        <v>#REF!</v>
      </c>
      <c r="AH114" s="274" t="str">
        <f t="shared" si="21"/>
        <v>助産師常勤</v>
      </c>
      <c r="AI114" s="274">
        <f t="shared" si="22"/>
        <v>1</v>
      </c>
      <c r="AJ114" s="274" t="str">
        <f t="shared" si="23"/>
        <v>助産師</v>
      </c>
      <c r="AK114" s="274" t="str">
        <f t="shared" si="24"/>
        <v>常勤</v>
      </c>
    </row>
    <row r="115" spans="1:37" ht="13.5" customHeight="1">
      <c r="A115" s="423" t="str">
        <f>IF(COUNTA(外来!A113)&gt;=1,外来!A113,"")</f>
        <v/>
      </c>
      <c r="B115" s="493" t="str">
        <f>IF(COUNTA(外来!B113)&gt;=1,外来!B113,"")</f>
        <v/>
      </c>
      <c r="C115" s="422" t="str">
        <f>IF(COUNTA(外来!C113)&gt;=1,外来!C113,"")</f>
        <v/>
      </c>
      <c r="D115" s="422" t="str">
        <f>IF(COUNTA(外来!D113)&gt;=1,外来!D113,"")</f>
        <v/>
      </c>
      <c r="E115" s="422" t="str">
        <f>IF(COUNTA(外来!E113)&gt;=1,外来!E113,"")</f>
        <v/>
      </c>
      <c r="F115" s="497" t="str">
        <f>IF(COUNTA(外来!F113)&gt;=1,外来!F113,"")</f>
        <v/>
      </c>
      <c r="G115" s="425" t="str">
        <f>IF(COUNTA(外来!G113)&gt;=1,外来!G113,"")</f>
        <v/>
      </c>
      <c r="H115" s="497" t="str">
        <f>IF(COUNTA(外来!H113)&gt;=1,外来!H113,"")</f>
        <v/>
      </c>
      <c r="I115" s="500" t="str">
        <f>IF(COUNTA(外来!I113)&gt;=1,外来!I113,"")</f>
        <v/>
      </c>
      <c r="J115" s="423" t="str">
        <f>IF(COUNTA(外来!K113)&gt;=1,外来!K113,"")</f>
        <v/>
      </c>
      <c r="K115" s="430" t="str">
        <f>IF(J115&lt;基本!$D$9,"非常勤","常勤")</f>
        <v>常勤</v>
      </c>
      <c r="L115" s="503">
        <f>IF(K115="非常勤",J115/基本!$D$9,1)</f>
        <v>1</v>
      </c>
      <c r="M115" s="203" t="e">
        <f>IF(DAYS360(O115,メイン!$N$3)&lt;500,"新"," ")</f>
        <v>#VALUE!</v>
      </c>
      <c r="N115" s="293"/>
      <c r="O115" t="str">
        <f>IF(COUNTA(外来!J113)&gt;=1,外来!J113,"")</f>
        <v/>
      </c>
      <c r="Q115" s="299">
        <f t="shared" si="25"/>
        <v>0</v>
      </c>
      <c r="R115" s="299">
        <f t="shared" si="26"/>
        <v>0</v>
      </c>
      <c r="S115" s="299">
        <f t="shared" si="27"/>
        <v>0</v>
      </c>
      <c r="T115" s="299">
        <f t="shared" si="28"/>
        <v>0</v>
      </c>
      <c r="U115" s="299">
        <f t="shared" si="29"/>
        <v>0</v>
      </c>
      <c r="V115" s="299">
        <f t="shared" si="20"/>
        <v>0</v>
      </c>
      <c r="W115" s="299">
        <f t="shared" si="30"/>
        <v>0</v>
      </c>
      <c r="X115" s="299">
        <f t="shared" si="31"/>
        <v>0</v>
      </c>
      <c r="Y115" s="299">
        <f t="shared" si="32"/>
        <v>0</v>
      </c>
      <c r="Z115" s="299">
        <f t="shared" si="33"/>
        <v>0</v>
      </c>
      <c r="AA115" s="299">
        <f t="shared" si="34"/>
        <v>0</v>
      </c>
      <c r="AB115" s="299">
        <f t="shared" si="35"/>
        <v>0</v>
      </c>
      <c r="AC115" s="299">
        <f t="shared" si="36"/>
        <v>0</v>
      </c>
      <c r="AD115" s="299">
        <f t="shared" si="37"/>
        <v>0</v>
      </c>
      <c r="AE115" s="299">
        <f t="shared" si="38"/>
        <v>0</v>
      </c>
      <c r="AG115" s="274" t="e">
        <f>#REF!</f>
        <v>#REF!</v>
      </c>
      <c r="AH115" s="274" t="str">
        <f t="shared" si="21"/>
        <v>助産師常勤</v>
      </c>
      <c r="AI115" s="274">
        <f t="shared" si="22"/>
        <v>1</v>
      </c>
      <c r="AJ115" s="274" t="str">
        <f t="shared" si="23"/>
        <v>助産師</v>
      </c>
      <c r="AK115" s="274" t="str">
        <f t="shared" si="24"/>
        <v>常勤</v>
      </c>
    </row>
    <row r="116" spans="1:37" ht="13.5" customHeight="1">
      <c r="A116" s="423" t="str">
        <f>IF(COUNTA(外来!A114)&gt;=1,外来!A114,"")</f>
        <v/>
      </c>
      <c r="B116" s="493" t="str">
        <f>IF(COUNTA(外来!B114)&gt;=1,外来!B114,"")</f>
        <v/>
      </c>
      <c r="C116" s="422" t="str">
        <f>IF(COUNTA(外来!C114)&gt;=1,外来!C114,"")</f>
        <v/>
      </c>
      <c r="D116" s="422" t="str">
        <f>IF(COUNTA(外来!D114)&gt;=1,外来!D114,"")</f>
        <v/>
      </c>
      <c r="E116" s="422" t="str">
        <f>IF(COUNTA(外来!E114)&gt;=1,外来!E114,"")</f>
        <v/>
      </c>
      <c r="F116" s="497" t="str">
        <f>IF(COUNTA(外来!F114)&gt;=1,外来!F114,"")</f>
        <v/>
      </c>
      <c r="G116" s="425" t="str">
        <f>IF(COUNTA(外来!G114)&gt;=1,外来!G114,"")</f>
        <v/>
      </c>
      <c r="H116" s="497" t="str">
        <f>IF(COUNTA(外来!H114)&gt;=1,外来!H114,"")</f>
        <v/>
      </c>
      <c r="I116" s="500" t="str">
        <f>IF(COUNTA(外来!I114)&gt;=1,外来!I114,"")</f>
        <v/>
      </c>
      <c r="J116" s="423" t="str">
        <f>IF(COUNTA(外来!K114)&gt;=1,外来!K114,"")</f>
        <v/>
      </c>
      <c r="K116" s="430" t="str">
        <f>IF(J116&lt;基本!$D$9,"非常勤","常勤")</f>
        <v>常勤</v>
      </c>
      <c r="L116" s="503">
        <f>IF(K116="非常勤",J116/基本!$D$9,1)</f>
        <v>1</v>
      </c>
      <c r="M116" s="203" t="e">
        <f>IF(DAYS360(O116,メイン!$N$3)&lt;500,"新"," ")</f>
        <v>#VALUE!</v>
      </c>
      <c r="N116" s="293"/>
      <c r="O116" t="str">
        <f>IF(COUNTA(外来!J114)&gt;=1,外来!J114,"")</f>
        <v/>
      </c>
      <c r="Q116" s="299">
        <f t="shared" si="25"/>
        <v>0</v>
      </c>
      <c r="R116" s="299">
        <f t="shared" si="26"/>
        <v>0</v>
      </c>
      <c r="S116" s="299">
        <f t="shared" si="27"/>
        <v>0</v>
      </c>
      <c r="T116" s="299">
        <f t="shared" si="28"/>
        <v>0</v>
      </c>
      <c r="U116" s="299">
        <f t="shared" si="29"/>
        <v>0</v>
      </c>
      <c r="V116" s="299">
        <f t="shared" si="20"/>
        <v>0</v>
      </c>
      <c r="W116" s="299">
        <f t="shared" si="30"/>
        <v>0</v>
      </c>
      <c r="X116" s="299">
        <f t="shared" si="31"/>
        <v>0</v>
      </c>
      <c r="Y116" s="299">
        <f t="shared" si="32"/>
        <v>0</v>
      </c>
      <c r="Z116" s="299">
        <f t="shared" si="33"/>
        <v>0</v>
      </c>
      <c r="AA116" s="299">
        <f t="shared" si="34"/>
        <v>0</v>
      </c>
      <c r="AB116" s="299">
        <f t="shared" si="35"/>
        <v>0</v>
      </c>
      <c r="AC116" s="299">
        <f t="shared" si="36"/>
        <v>0</v>
      </c>
      <c r="AD116" s="299">
        <f t="shared" si="37"/>
        <v>0</v>
      </c>
      <c r="AE116" s="299">
        <f t="shared" si="38"/>
        <v>0</v>
      </c>
      <c r="AG116" s="274" t="e">
        <f>#REF!</f>
        <v>#REF!</v>
      </c>
      <c r="AH116" s="274" t="str">
        <f t="shared" si="21"/>
        <v>助産師常勤</v>
      </c>
      <c r="AI116" s="274">
        <f t="shared" si="22"/>
        <v>1</v>
      </c>
      <c r="AJ116" s="274" t="str">
        <f t="shared" si="23"/>
        <v>助産師</v>
      </c>
      <c r="AK116" s="274" t="str">
        <f t="shared" si="24"/>
        <v>常勤</v>
      </c>
    </row>
    <row r="117" spans="1:37" ht="13.5" customHeight="1">
      <c r="A117" s="423" t="str">
        <f>IF(COUNTA(外来!A115)&gt;=1,外来!A115,"")</f>
        <v/>
      </c>
      <c r="B117" s="493" t="str">
        <f>IF(COUNTA(外来!B115)&gt;=1,外来!B115,"")</f>
        <v/>
      </c>
      <c r="C117" s="422" t="str">
        <f>IF(COUNTA(外来!C115)&gt;=1,外来!C115,"")</f>
        <v/>
      </c>
      <c r="D117" s="422" t="str">
        <f>IF(COUNTA(外来!D115)&gt;=1,外来!D115,"")</f>
        <v/>
      </c>
      <c r="E117" s="422" t="str">
        <f>IF(COUNTA(外来!E115)&gt;=1,外来!E115,"")</f>
        <v/>
      </c>
      <c r="F117" s="497" t="str">
        <f>IF(COUNTA(外来!F115)&gt;=1,外来!F115,"")</f>
        <v/>
      </c>
      <c r="G117" s="425" t="str">
        <f>IF(COUNTA(外来!G115)&gt;=1,外来!G115,"")</f>
        <v/>
      </c>
      <c r="H117" s="497" t="str">
        <f>IF(COUNTA(外来!H115)&gt;=1,外来!H115,"")</f>
        <v/>
      </c>
      <c r="I117" s="500" t="str">
        <f>IF(COUNTA(外来!I115)&gt;=1,外来!I115,"")</f>
        <v/>
      </c>
      <c r="J117" s="423" t="str">
        <f>IF(COUNTA(外来!K115)&gt;=1,外来!K115,"")</f>
        <v/>
      </c>
      <c r="K117" s="430" t="str">
        <f>IF(J117&lt;基本!$D$9,"非常勤","常勤")</f>
        <v>常勤</v>
      </c>
      <c r="L117" s="503">
        <f>IF(K117="非常勤",J117/基本!$D$9,1)</f>
        <v>1</v>
      </c>
      <c r="M117" s="203" t="e">
        <f>IF(DAYS360(O117,メイン!$N$3)&lt;500,"新"," ")</f>
        <v>#VALUE!</v>
      </c>
      <c r="N117" s="293"/>
      <c r="O117" t="str">
        <f>IF(COUNTA(外来!J115)&gt;=1,外来!J115,"")</f>
        <v/>
      </c>
      <c r="Q117" s="299">
        <f t="shared" si="25"/>
        <v>0</v>
      </c>
      <c r="R117" s="299">
        <f t="shared" si="26"/>
        <v>0</v>
      </c>
      <c r="S117" s="299">
        <f t="shared" si="27"/>
        <v>0</v>
      </c>
      <c r="T117" s="299">
        <f t="shared" si="28"/>
        <v>0</v>
      </c>
      <c r="U117" s="299">
        <f t="shared" si="29"/>
        <v>0</v>
      </c>
      <c r="V117" s="299">
        <f t="shared" si="20"/>
        <v>0</v>
      </c>
      <c r="W117" s="299">
        <f t="shared" si="30"/>
        <v>0</v>
      </c>
      <c r="X117" s="299">
        <f t="shared" si="31"/>
        <v>0</v>
      </c>
      <c r="Y117" s="299">
        <f t="shared" si="32"/>
        <v>0</v>
      </c>
      <c r="Z117" s="299">
        <f t="shared" si="33"/>
        <v>0</v>
      </c>
      <c r="AA117" s="299">
        <f t="shared" si="34"/>
        <v>0</v>
      </c>
      <c r="AB117" s="299">
        <f t="shared" si="35"/>
        <v>0</v>
      </c>
      <c r="AC117" s="299">
        <f t="shared" si="36"/>
        <v>0</v>
      </c>
      <c r="AD117" s="299">
        <f t="shared" si="37"/>
        <v>0</v>
      </c>
      <c r="AE117" s="299">
        <f t="shared" si="38"/>
        <v>0</v>
      </c>
      <c r="AG117" s="274" t="e">
        <f>#REF!</f>
        <v>#REF!</v>
      </c>
      <c r="AH117" s="274" t="str">
        <f t="shared" si="21"/>
        <v>助産師常勤</v>
      </c>
      <c r="AI117" s="274">
        <f t="shared" si="22"/>
        <v>1</v>
      </c>
      <c r="AJ117" s="274" t="str">
        <f t="shared" si="23"/>
        <v>助産師</v>
      </c>
      <c r="AK117" s="274" t="str">
        <f t="shared" si="24"/>
        <v>常勤</v>
      </c>
    </row>
    <row r="118" spans="1:37" ht="13.5" customHeight="1">
      <c r="A118" s="423" t="str">
        <f>IF(COUNTA(外来!A116)&gt;=1,外来!A116,"")</f>
        <v/>
      </c>
      <c r="B118" s="493" t="str">
        <f>IF(COUNTA(外来!B116)&gt;=1,外来!B116,"")</f>
        <v/>
      </c>
      <c r="C118" s="422" t="str">
        <f>IF(COUNTA(外来!C116)&gt;=1,外来!C116,"")</f>
        <v/>
      </c>
      <c r="D118" s="422" t="str">
        <f>IF(COUNTA(外来!D116)&gt;=1,外来!D116,"")</f>
        <v/>
      </c>
      <c r="E118" s="422" t="str">
        <f>IF(COUNTA(外来!E116)&gt;=1,外来!E116,"")</f>
        <v/>
      </c>
      <c r="F118" s="497" t="str">
        <f>IF(COUNTA(外来!F116)&gt;=1,外来!F116,"")</f>
        <v/>
      </c>
      <c r="G118" s="425" t="str">
        <f>IF(COUNTA(外来!G116)&gt;=1,外来!G116,"")</f>
        <v/>
      </c>
      <c r="H118" s="497" t="str">
        <f>IF(COUNTA(外来!H116)&gt;=1,外来!H116,"")</f>
        <v/>
      </c>
      <c r="I118" s="500" t="str">
        <f>IF(COUNTA(外来!I116)&gt;=1,外来!I116,"")</f>
        <v/>
      </c>
      <c r="J118" s="423" t="str">
        <f>IF(COUNTA(外来!K116)&gt;=1,外来!K116,"")</f>
        <v/>
      </c>
      <c r="K118" s="430" t="str">
        <f>IF(J118&lt;基本!$D$9,"非常勤","常勤")</f>
        <v>常勤</v>
      </c>
      <c r="L118" s="503">
        <f>IF(K118="非常勤",J118/基本!$D$9,1)</f>
        <v>1</v>
      </c>
      <c r="M118" s="203" t="e">
        <f>IF(DAYS360(O118,メイン!$N$3)&lt;500,"新"," ")</f>
        <v>#VALUE!</v>
      </c>
      <c r="N118" s="293"/>
      <c r="O118" t="str">
        <f>IF(COUNTA(外来!J116)&gt;=1,外来!J116,"")</f>
        <v/>
      </c>
      <c r="Q118" s="299">
        <f t="shared" si="25"/>
        <v>0</v>
      </c>
      <c r="R118" s="299">
        <f t="shared" si="26"/>
        <v>0</v>
      </c>
      <c r="S118" s="299">
        <f t="shared" si="27"/>
        <v>0</v>
      </c>
      <c r="T118" s="299">
        <f t="shared" si="28"/>
        <v>0</v>
      </c>
      <c r="U118" s="299">
        <f t="shared" si="29"/>
        <v>0</v>
      </c>
      <c r="V118" s="299">
        <f t="shared" si="20"/>
        <v>0</v>
      </c>
      <c r="W118" s="299">
        <f t="shared" si="30"/>
        <v>0</v>
      </c>
      <c r="X118" s="299">
        <f t="shared" si="31"/>
        <v>0</v>
      </c>
      <c r="Y118" s="299">
        <f t="shared" si="32"/>
        <v>0</v>
      </c>
      <c r="Z118" s="299">
        <f t="shared" si="33"/>
        <v>0</v>
      </c>
      <c r="AA118" s="299">
        <f t="shared" si="34"/>
        <v>0</v>
      </c>
      <c r="AB118" s="299">
        <f t="shared" si="35"/>
        <v>0</v>
      </c>
      <c r="AC118" s="299">
        <f t="shared" si="36"/>
        <v>0</v>
      </c>
      <c r="AD118" s="299">
        <f t="shared" si="37"/>
        <v>0</v>
      </c>
      <c r="AE118" s="299">
        <f t="shared" si="38"/>
        <v>0</v>
      </c>
      <c r="AG118" s="274" t="e">
        <f>#REF!</f>
        <v>#REF!</v>
      </c>
      <c r="AH118" s="274" t="str">
        <f t="shared" si="21"/>
        <v>助産師常勤</v>
      </c>
      <c r="AI118" s="274">
        <f t="shared" si="22"/>
        <v>1</v>
      </c>
      <c r="AJ118" s="274" t="str">
        <f t="shared" si="23"/>
        <v>助産師</v>
      </c>
      <c r="AK118" s="274" t="str">
        <f t="shared" si="24"/>
        <v>常勤</v>
      </c>
    </row>
    <row r="119" spans="1:37" ht="13.5" customHeight="1">
      <c r="A119" s="423" t="str">
        <f>IF(COUNTA(外来!A117)&gt;=1,外来!A117,"")</f>
        <v/>
      </c>
      <c r="B119" s="493" t="str">
        <f>IF(COUNTA(外来!B117)&gt;=1,外来!B117,"")</f>
        <v/>
      </c>
      <c r="C119" s="422" t="str">
        <f>IF(COUNTA(外来!C117)&gt;=1,外来!C117,"")</f>
        <v/>
      </c>
      <c r="D119" s="422" t="str">
        <f>IF(COUNTA(外来!D117)&gt;=1,外来!D117,"")</f>
        <v/>
      </c>
      <c r="E119" s="422" t="str">
        <f>IF(COUNTA(外来!E117)&gt;=1,外来!E117,"")</f>
        <v/>
      </c>
      <c r="F119" s="497" t="str">
        <f>IF(COUNTA(外来!F117)&gt;=1,外来!F117,"")</f>
        <v/>
      </c>
      <c r="G119" s="425" t="str">
        <f>IF(COUNTA(外来!G117)&gt;=1,外来!G117,"")</f>
        <v/>
      </c>
      <c r="H119" s="497" t="str">
        <f>IF(COUNTA(外来!H117)&gt;=1,外来!H117,"")</f>
        <v/>
      </c>
      <c r="I119" s="500" t="str">
        <f>IF(COUNTA(外来!I117)&gt;=1,外来!I117,"")</f>
        <v/>
      </c>
      <c r="J119" s="423" t="str">
        <f>IF(COUNTA(外来!K117)&gt;=1,外来!K117,"")</f>
        <v/>
      </c>
      <c r="K119" s="430" t="str">
        <f>IF(J119&lt;基本!$D$9,"非常勤","常勤")</f>
        <v>常勤</v>
      </c>
      <c r="L119" s="503">
        <f>IF(K119="非常勤",J119/基本!$D$9,1)</f>
        <v>1</v>
      </c>
      <c r="M119" s="203" t="e">
        <f>IF(DAYS360(O119,メイン!$N$3)&lt;500,"新"," ")</f>
        <v>#VALUE!</v>
      </c>
      <c r="N119" s="293"/>
      <c r="O119" t="str">
        <f>IF(COUNTA(外来!J117)&gt;=1,外来!J117,"")</f>
        <v/>
      </c>
      <c r="Q119" s="299">
        <f t="shared" si="25"/>
        <v>0</v>
      </c>
      <c r="R119" s="299">
        <f t="shared" si="26"/>
        <v>0</v>
      </c>
      <c r="S119" s="299">
        <f t="shared" si="27"/>
        <v>0</v>
      </c>
      <c r="T119" s="299">
        <f t="shared" si="28"/>
        <v>0</v>
      </c>
      <c r="U119" s="299">
        <f t="shared" si="29"/>
        <v>0</v>
      </c>
      <c r="V119" s="299">
        <f t="shared" si="20"/>
        <v>0</v>
      </c>
      <c r="W119" s="299">
        <f t="shared" si="30"/>
        <v>0</v>
      </c>
      <c r="X119" s="299">
        <f t="shared" si="31"/>
        <v>0</v>
      </c>
      <c r="Y119" s="299">
        <f t="shared" si="32"/>
        <v>0</v>
      </c>
      <c r="Z119" s="299">
        <f t="shared" si="33"/>
        <v>0</v>
      </c>
      <c r="AA119" s="299">
        <f t="shared" si="34"/>
        <v>0</v>
      </c>
      <c r="AB119" s="299">
        <f t="shared" si="35"/>
        <v>0</v>
      </c>
      <c r="AC119" s="299">
        <f t="shared" si="36"/>
        <v>0</v>
      </c>
      <c r="AD119" s="299">
        <f t="shared" si="37"/>
        <v>0</v>
      </c>
      <c r="AE119" s="299">
        <f t="shared" si="38"/>
        <v>0</v>
      </c>
      <c r="AG119" s="274" t="e">
        <f>#REF!</f>
        <v>#REF!</v>
      </c>
      <c r="AH119" s="274" t="str">
        <f t="shared" si="21"/>
        <v>助産師常勤</v>
      </c>
      <c r="AI119" s="274">
        <f t="shared" si="22"/>
        <v>1</v>
      </c>
      <c r="AJ119" s="274" t="str">
        <f t="shared" si="23"/>
        <v>助産師</v>
      </c>
      <c r="AK119" s="274" t="str">
        <f t="shared" si="24"/>
        <v>常勤</v>
      </c>
    </row>
    <row r="120" spans="1:37" ht="13.5" customHeight="1">
      <c r="A120" s="423" t="str">
        <f>IF(COUNTA(外来!A118)&gt;=1,外来!A118,"")</f>
        <v/>
      </c>
      <c r="B120" s="493" t="str">
        <f>IF(COUNTA(外来!B118)&gt;=1,外来!B118,"")</f>
        <v/>
      </c>
      <c r="C120" s="422" t="str">
        <f>IF(COUNTA(外来!C118)&gt;=1,外来!C118,"")</f>
        <v/>
      </c>
      <c r="D120" s="422" t="str">
        <f>IF(COUNTA(外来!D118)&gt;=1,外来!D118,"")</f>
        <v/>
      </c>
      <c r="E120" s="422" t="str">
        <f>IF(COUNTA(外来!E118)&gt;=1,外来!E118,"")</f>
        <v/>
      </c>
      <c r="F120" s="497" t="str">
        <f>IF(COUNTA(外来!F118)&gt;=1,外来!F118,"")</f>
        <v/>
      </c>
      <c r="G120" s="425" t="str">
        <f>IF(COUNTA(外来!G118)&gt;=1,外来!G118,"")</f>
        <v/>
      </c>
      <c r="H120" s="497" t="str">
        <f>IF(COUNTA(外来!H118)&gt;=1,外来!H118,"")</f>
        <v/>
      </c>
      <c r="I120" s="500" t="str">
        <f>IF(COUNTA(外来!I118)&gt;=1,外来!I118,"")</f>
        <v/>
      </c>
      <c r="J120" s="423" t="str">
        <f>IF(COUNTA(外来!K118)&gt;=1,外来!K118,"")</f>
        <v/>
      </c>
      <c r="K120" s="430" t="str">
        <f>IF(J120&lt;基本!$D$9,"非常勤","常勤")</f>
        <v>常勤</v>
      </c>
      <c r="L120" s="503">
        <f>IF(K120="非常勤",J120/基本!$D$9,1)</f>
        <v>1</v>
      </c>
      <c r="M120" s="203" t="e">
        <f>IF(DAYS360(O120,メイン!$N$3)&lt;500,"新"," ")</f>
        <v>#VALUE!</v>
      </c>
      <c r="N120" s="293"/>
      <c r="O120" t="str">
        <f>IF(COUNTA(外来!J118)&gt;=1,外来!J118,"")</f>
        <v/>
      </c>
      <c r="Q120" s="299">
        <f t="shared" si="25"/>
        <v>0</v>
      </c>
      <c r="R120" s="299">
        <f t="shared" si="26"/>
        <v>0</v>
      </c>
      <c r="S120" s="299">
        <f t="shared" si="27"/>
        <v>0</v>
      </c>
      <c r="T120" s="299">
        <f t="shared" si="28"/>
        <v>0</v>
      </c>
      <c r="U120" s="299">
        <f t="shared" si="29"/>
        <v>0</v>
      </c>
      <c r="V120" s="299">
        <f t="shared" si="20"/>
        <v>0</v>
      </c>
      <c r="W120" s="299">
        <f t="shared" si="30"/>
        <v>0</v>
      </c>
      <c r="X120" s="299">
        <f t="shared" si="31"/>
        <v>0</v>
      </c>
      <c r="Y120" s="299">
        <f t="shared" si="32"/>
        <v>0</v>
      </c>
      <c r="Z120" s="299">
        <f t="shared" si="33"/>
        <v>0</v>
      </c>
      <c r="AA120" s="299">
        <f t="shared" si="34"/>
        <v>0</v>
      </c>
      <c r="AB120" s="299">
        <f t="shared" si="35"/>
        <v>0</v>
      </c>
      <c r="AC120" s="299">
        <f t="shared" si="36"/>
        <v>0</v>
      </c>
      <c r="AD120" s="299">
        <f t="shared" si="37"/>
        <v>0</v>
      </c>
      <c r="AE120" s="299">
        <f t="shared" si="38"/>
        <v>0</v>
      </c>
      <c r="AG120" s="274" t="e">
        <f>#REF!</f>
        <v>#REF!</v>
      </c>
      <c r="AH120" s="274" t="str">
        <f t="shared" si="21"/>
        <v>助産師常勤</v>
      </c>
      <c r="AI120" s="274">
        <f t="shared" si="22"/>
        <v>1</v>
      </c>
      <c r="AJ120" s="274" t="str">
        <f t="shared" si="23"/>
        <v>助産師</v>
      </c>
      <c r="AK120" s="274" t="str">
        <f t="shared" si="24"/>
        <v>常勤</v>
      </c>
    </row>
    <row r="121" spans="1:37" ht="13.5" customHeight="1">
      <c r="A121" s="423" t="str">
        <f>IF(COUNTA(外来!A119)&gt;=1,外来!A119,"")</f>
        <v/>
      </c>
      <c r="B121" s="493" t="str">
        <f>IF(COUNTA(外来!B119)&gt;=1,外来!B119,"")</f>
        <v/>
      </c>
      <c r="C121" s="422" t="str">
        <f>IF(COUNTA(外来!C119)&gt;=1,外来!C119,"")</f>
        <v/>
      </c>
      <c r="D121" s="422" t="str">
        <f>IF(COUNTA(外来!D119)&gt;=1,外来!D119,"")</f>
        <v/>
      </c>
      <c r="E121" s="422" t="str">
        <f>IF(COUNTA(外来!E119)&gt;=1,外来!E119,"")</f>
        <v/>
      </c>
      <c r="F121" s="497" t="str">
        <f>IF(COUNTA(外来!F119)&gt;=1,外来!F119,"")</f>
        <v/>
      </c>
      <c r="G121" s="425" t="str">
        <f>IF(COUNTA(外来!G119)&gt;=1,外来!G119,"")</f>
        <v/>
      </c>
      <c r="H121" s="497" t="str">
        <f>IF(COUNTA(外来!H119)&gt;=1,外来!H119,"")</f>
        <v/>
      </c>
      <c r="I121" s="500" t="str">
        <f>IF(COUNTA(外来!I119)&gt;=1,外来!I119,"")</f>
        <v/>
      </c>
      <c r="J121" s="423" t="str">
        <f>IF(COUNTA(外来!K119)&gt;=1,外来!K119,"")</f>
        <v/>
      </c>
      <c r="K121" s="430" t="str">
        <f>IF(J121&lt;基本!$D$9,"非常勤","常勤")</f>
        <v>常勤</v>
      </c>
      <c r="L121" s="503">
        <f>IF(K121="非常勤",J121/基本!$D$9,1)</f>
        <v>1</v>
      </c>
      <c r="M121" s="203" t="e">
        <f>IF(DAYS360(O121,メイン!$N$3)&lt;500,"新"," ")</f>
        <v>#VALUE!</v>
      </c>
      <c r="N121" s="293"/>
      <c r="O121" t="str">
        <f>IF(COUNTA(外来!J119)&gt;=1,外来!J119,"")</f>
        <v/>
      </c>
      <c r="Q121" s="299">
        <f t="shared" si="25"/>
        <v>0</v>
      </c>
      <c r="R121" s="299">
        <f t="shared" si="26"/>
        <v>0</v>
      </c>
      <c r="S121" s="299">
        <f t="shared" si="27"/>
        <v>0</v>
      </c>
      <c r="T121" s="299">
        <f t="shared" si="28"/>
        <v>0</v>
      </c>
      <c r="U121" s="299">
        <f t="shared" si="29"/>
        <v>0</v>
      </c>
      <c r="V121" s="299">
        <f t="shared" si="20"/>
        <v>0</v>
      </c>
      <c r="W121" s="299">
        <f t="shared" si="30"/>
        <v>0</v>
      </c>
      <c r="X121" s="299">
        <f t="shared" si="31"/>
        <v>0</v>
      </c>
      <c r="Y121" s="299">
        <f t="shared" si="32"/>
        <v>0</v>
      </c>
      <c r="Z121" s="299">
        <f t="shared" si="33"/>
        <v>0</v>
      </c>
      <c r="AA121" s="299">
        <f t="shared" si="34"/>
        <v>0</v>
      </c>
      <c r="AB121" s="299">
        <f t="shared" si="35"/>
        <v>0</v>
      </c>
      <c r="AC121" s="299">
        <f t="shared" si="36"/>
        <v>0</v>
      </c>
      <c r="AD121" s="299">
        <f t="shared" si="37"/>
        <v>0</v>
      </c>
      <c r="AE121" s="299">
        <f t="shared" si="38"/>
        <v>0</v>
      </c>
      <c r="AG121" s="274" t="e">
        <f>#REF!</f>
        <v>#REF!</v>
      </c>
      <c r="AH121" s="274" t="str">
        <f t="shared" si="21"/>
        <v>助産師常勤</v>
      </c>
      <c r="AI121" s="274">
        <f t="shared" si="22"/>
        <v>1</v>
      </c>
      <c r="AJ121" s="274" t="str">
        <f t="shared" si="23"/>
        <v>助産師</v>
      </c>
      <c r="AK121" s="274" t="str">
        <f t="shared" si="24"/>
        <v>常勤</v>
      </c>
    </row>
    <row r="122" spans="1:37" ht="13.5" customHeight="1">
      <c r="A122" s="423" t="str">
        <f>IF(COUNTA(外来!A120)&gt;=1,外来!A120,"")</f>
        <v/>
      </c>
      <c r="B122" s="493" t="str">
        <f>IF(COUNTA(外来!B120)&gt;=1,外来!B120,"")</f>
        <v/>
      </c>
      <c r="C122" s="422" t="str">
        <f>IF(COUNTA(外来!C120)&gt;=1,外来!C120,"")</f>
        <v/>
      </c>
      <c r="D122" s="422" t="str">
        <f>IF(COUNTA(外来!D120)&gt;=1,外来!D120,"")</f>
        <v/>
      </c>
      <c r="E122" s="422" t="str">
        <f>IF(COUNTA(外来!E120)&gt;=1,外来!E120,"")</f>
        <v/>
      </c>
      <c r="F122" s="497" t="str">
        <f>IF(COUNTA(外来!F120)&gt;=1,外来!F120,"")</f>
        <v/>
      </c>
      <c r="G122" s="425" t="str">
        <f>IF(COUNTA(外来!G120)&gt;=1,外来!G120,"")</f>
        <v/>
      </c>
      <c r="H122" s="497" t="str">
        <f>IF(COUNTA(外来!H120)&gt;=1,外来!H120,"")</f>
        <v/>
      </c>
      <c r="I122" s="500" t="str">
        <f>IF(COUNTA(外来!I120)&gt;=1,外来!I120,"")</f>
        <v/>
      </c>
      <c r="J122" s="423" t="str">
        <f>IF(COUNTA(外来!K120)&gt;=1,外来!K120,"")</f>
        <v/>
      </c>
      <c r="K122" s="430" t="str">
        <f>IF(J122&lt;基本!$D$9,"非常勤","常勤")</f>
        <v>常勤</v>
      </c>
      <c r="L122" s="503">
        <f>IF(K122="非常勤",J122/基本!$D$9,1)</f>
        <v>1</v>
      </c>
      <c r="M122" s="203" t="e">
        <f>IF(DAYS360(O122,メイン!$N$3)&lt;500,"新"," ")</f>
        <v>#VALUE!</v>
      </c>
      <c r="N122" s="293"/>
      <c r="O122" t="str">
        <f>IF(COUNTA(外来!J120)&gt;=1,外来!J120,"")</f>
        <v/>
      </c>
      <c r="Q122" s="299">
        <f t="shared" si="25"/>
        <v>0</v>
      </c>
      <c r="R122" s="299">
        <f t="shared" si="26"/>
        <v>0</v>
      </c>
      <c r="S122" s="299">
        <f t="shared" si="27"/>
        <v>0</v>
      </c>
      <c r="T122" s="299">
        <f t="shared" si="28"/>
        <v>0</v>
      </c>
      <c r="U122" s="299">
        <f t="shared" si="29"/>
        <v>0</v>
      </c>
      <c r="V122" s="299">
        <f t="shared" si="20"/>
        <v>0</v>
      </c>
      <c r="W122" s="299">
        <f t="shared" si="30"/>
        <v>0</v>
      </c>
      <c r="X122" s="299">
        <f t="shared" si="31"/>
        <v>0</v>
      </c>
      <c r="Y122" s="299">
        <f t="shared" si="32"/>
        <v>0</v>
      </c>
      <c r="Z122" s="299">
        <f t="shared" si="33"/>
        <v>0</v>
      </c>
      <c r="AA122" s="299">
        <f t="shared" si="34"/>
        <v>0</v>
      </c>
      <c r="AB122" s="299">
        <f t="shared" si="35"/>
        <v>0</v>
      </c>
      <c r="AC122" s="299">
        <f t="shared" si="36"/>
        <v>0</v>
      </c>
      <c r="AD122" s="299">
        <f t="shared" si="37"/>
        <v>0</v>
      </c>
      <c r="AE122" s="299">
        <f t="shared" si="38"/>
        <v>0</v>
      </c>
      <c r="AG122" s="274" t="e">
        <f>#REF!</f>
        <v>#REF!</v>
      </c>
      <c r="AH122" s="274" t="str">
        <f t="shared" si="21"/>
        <v>助産師常勤</v>
      </c>
      <c r="AI122" s="274">
        <f t="shared" si="22"/>
        <v>1</v>
      </c>
      <c r="AJ122" s="274" t="str">
        <f t="shared" si="23"/>
        <v>助産師</v>
      </c>
      <c r="AK122" s="274" t="str">
        <f t="shared" si="24"/>
        <v>常勤</v>
      </c>
    </row>
    <row r="123" spans="1:37" ht="13.5" customHeight="1">
      <c r="A123" s="423" t="str">
        <f>IF(COUNTA(外来!A121)&gt;=1,外来!A121,"")</f>
        <v/>
      </c>
      <c r="B123" s="493" t="str">
        <f>IF(COUNTA(外来!B121)&gt;=1,外来!B121,"")</f>
        <v/>
      </c>
      <c r="C123" s="422" t="str">
        <f>IF(COUNTA(外来!C121)&gt;=1,外来!C121,"")</f>
        <v/>
      </c>
      <c r="D123" s="422" t="str">
        <f>IF(COUNTA(外来!D121)&gt;=1,外来!D121,"")</f>
        <v/>
      </c>
      <c r="E123" s="422" t="str">
        <f>IF(COUNTA(外来!E121)&gt;=1,外来!E121,"")</f>
        <v/>
      </c>
      <c r="F123" s="497" t="str">
        <f>IF(COUNTA(外来!F121)&gt;=1,外来!F121,"")</f>
        <v/>
      </c>
      <c r="G123" s="425" t="str">
        <f>IF(COUNTA(外来!G121)&gt;=1,外来!G121,"")</f>
        <v/>
      </c>
      <c r="H123" s="497" t="str">
        <f>IF(COUNTA(外来!H121)&gt;=1,外来!H121,"")</f>
        <v/>
      </c>
      <c r="I123" s="500" t="str">
        <f>IF(COUNTA(外来!I121)&gt;=1,外来!I121,"")</f>
        <v/>
      </c>
      <c r="J123" s="423" t="str">
        <f>IF(COUNTA(外来!K121)&gt;=1,外来!K121,"")</f>
        <v/>
      </c>
      <c r="K123" s="430" t="str">
        <f>IF(J123&lt;基本!$D$9,"非常勤","常勤")</f>
        <v>常勤</v>
      </c>
      <c r="L123" s="503">
        <f>IF(K123="非常勤",J123/基本!$D$9,1)</f>
        <v>1</v>
      </c>
      <c r="M123" s="203" t="e">
        <f>IF(DAYS360(O123,メイン!$N$3)&lt;500,"新"," ")</f>
        <v>#VALUE!</v>
      </c>
      <c r="N123" s="293"/>
      <c r="O123" t="str">
        <f>IF(COUNTA(外来!J121)&gt;=1,外来!J121,"")</f>
        <v/>
      </c>
      <c r="Q123" s="299">
        <f t="shared" si="25"/>
        <v>0</v>
      </c>
      <c r="R123" s="299">
        <f t="shared" si="26"/>
        <v>0</v>
      </c>
      <c r="S123" s="299">
        <f t="shared" si="27"/>
        <v>0</v>
      </c>
      <c r="T123" s="299">
        <f t="shared" si="28"/>
        <v>0</v>
      </c>
      <c r="U123" s="299">
        <f t="shared" si="29"/>
        <v>0</v>
      </c>
      <c r="V123" s="299">
        <f t="shared" si="20"/>
        <v>0</v>
      </c>
      <c r="W123" s="299">
        <f t="shared" si="30"/>
        <v>0</v>
      </c>
      <c r="X123" s="299">
        <f t="shared" si="31"/>
        <v>0</v>
      </c>
      <c r="Y123" s="299">
        <f t="shared" si="32"/>
        <v>0</v>
      </c>
      <c r="Z123" s="299">
        <f t="shared" si="33"/>
        <v>0</v>
      </c>
      <c r="AA123" s="299">
        <f t="shared" si="34"/>
        <v>0</v>
      </c>
      <c r="AB123" s="299">
        <f t="shared" si="35"/>
        <v>0</v>
      </c>
      <c r="AC123" s="299">
        <f t="shared" si="36"/>
        <v>0</v>
      </c>
      <c r="AD123" s="299">
        <f t="shared" si="37"/>
        <v>0</v>
      </c>
      <c r="AE123" s="299">
        <f t="shared" si="38"/>
        <v>0</v>
      </c>
      <c r="AG123" s="274" t="e">
        <f>#REF!</f>
        <v>#REF!</v>
      </c>
      <c r="AH123" s="274" t="str">
        <f t="shared" si="21"/>
        <v>助産師常勤</v>
      </c>
      <c r="AI123" s="274">
        <f t="shared" si="22"/>
        <v>1</v>
      </c>
      <c r="AJ123" s="274" t="str">
        <f t="shared" si="23"/>
        <v>助産師</v>
      </c>
      <c r="AK123" s="274" t="str">
        <f t="shared" si="24"/>
        <v>常勤</v>
      </c>
    </row>
    <row r="124" spans="1:37" ht="13.5" customHeight="1">
      <c r="A124" s="423" t="str">
        <f>IF(COUNTA(外来!A122)&gt;=1,外来!A122,"")</f>
        <v/>
      </c>
      <c r="B124" s="493" t="str">
        <f>IF(COUNTA(外来!B122)&gt;=1,外来!B122,"")</f>
        <v/>
      </c>
      <c r="C124" s="422" t="str">
        <f>IF(COUNTA(外来!C122)&gt;=1,外来!C122,"")</f>
        <v/>
      </c>
      <c r="D124" s="422" t="str">
        <f>IF(COUNTA(外来!D122)&gt;=1,外来!D122,"")</f>
        <v/>
      </c>
      <c r="E124" s="422" t="str">
        <f>IF(COUNTA(外来!E122)&gt;=1,外来!E122,"")</f>
        <v/>
      </c>
      <c r="F124" s="497" t="str">
        <f>IF(COUNTA(外来!F122)&gt;=1,外来!F122,"")</f>
        <v/>
      </c>
      <c r="G124" s="425" t="str">
        <f>IF(COUNTA(外来!G122)&gt;=1,外来!G122,"")</f>
        <v/>
      </c>
      <c r="H124" s="497" t="str">
        <f>IF(COUNTA(外来!H122)&gt;=1,外来!H122,"")</f>
        <v/>
      </c>
      <c r="I124" s="500" t="str">
        <f>IF(COUNTA(外来!I122)&gt;=1,外来!I122,"")</f>
        <v/>
      </c>
      <c r="J124" s="423" t="str">
        <f>IF(COUNTA(外来!K122)&gt;=1,外来!K122,"")</f>
        <v/>
      </c>
      <c r="K124" s="430" t="str">
        <f>IF(J124&lt;基本!$D$9,"非常勤","常勤")</f>
        <v>常勤</v>
      </c>
      <c r="L124" s="503">
        <f>IF(K124="非常勤",J124/基本!$D$9,1)</f>
        <v>1</v>
      </c>
      <c r="M124" s="203" t="e">
        <f>IF(DAYS360(O124,メイン!$N$3)&lt;500,"新"," ")</f>
        <v>#VALUE!</v>
      </c>
      <c r="N124" s="293"/>
      <c r="O124" t="str">
        <f>IF(COUNTA(外来!J122)&gt;=1,外来!J122,"")</f>
        <v/>
      </c>
      <c r="Q124" s="299">
        <f t="shared" si="25"/>
        <v>0</v>
      </c>
      <c r="R124" s="299">
        <f t="shared" si="26"/>
        <v>0</v>
      </c>
      <c r="S124" s="299">
        <f t="shared" si="27"/>
        <v>0</v>
      </c>
      <c r="T124" s="299">
        <f t="shared" si="28"/>
        <v>0</v>
      </c>
      <c r="U124" s="299">
        <f t="shared" si="29"/>
        <v>0</v>
      </c>
      <c r="V124" s="299">
        <f t="shared" si="20"/>
        <v>0</v>
      </c>
      <c r="W124" s="299">
        <f t="shared" si="30"/>
        <v>0</v>
      </c>
      <c r="X124" s="299">
        <f t="shared" si="31"/>
        <v>0</v>
      </c>
      <c r="Y124" s="299">
        <f t="shared" si="32"/>
        <v>0</v>
      </c>
      <c r="Z124" s="299">
        <f t="shared" si="33"/>
        <v>0</v>
      </c>
      <c r="AA124" s="299">
        <f t="shared" si="34"/>
        <v>0</v>
      </c>
      <c r="AB124" s="299">
        <f t="shared" si="35"/>
        <v>0</v>
      </c>
      <c r="AC124" s="299">
        <f t="shared" si="36"/>
        <v>0</v>
      </c>
      <c r="AD124" s="299">
        <f t="shared" si="37"/>
        <v>0</v>
      </c>
      <c r="AE124" s="299">
        <f t="shared" si="38"/>
        <v>0</v>
      </c>
      <c r="AG124" s="274" t="e">
        <f>#REF!</f>
        <v>#REF!</v>
      </c>
      <c r="AH124" s="274" t="str">
        <f t="shared" si="21"/>
        <v>助産師常勤</v>
      </c>
      <c r="AI124" s="274">
        <f t="shared" si="22"/>
        <v>1</v>
      </c>
      <c r="AJ124" s="274" t="str">
        <f t="shared" si="23"/>
        <v>助産師</v>
      </c>
      <c r="AK124" s="274" t="str">
        <f t="shared" si="24"/>
        <v>常勤</v>
      </c>
    </row>
    <row r="125" spans="1:37" ht="13.5" customHeight="1">
      <c r="A125" s="423" t="str">
        <f>IF(COUNTA(外来!A123)&gt;=1,外来!A123,"")</f>
        <v/>
      </c>
      <c r="B125" s="493" t="str">
        <f>IF(COUNTA(外来!B123)&gt;=1,外来!B123,"")</f>
        <v/>
      </c>
      <c r="C125" s="422" t="str">
        <f>IF(COUNTA(外来!C123)&gt;=1,外来!C123,"")</f>
        <v/>
      </c>
      <c r="D125" s="422" t="str">
        <f>IF(COUNTA(外来!D123)&gt;=1,外来!D123,"")</f>
        <v/>
      </c>
      <c r="E125" s="422" t="str">
        <f>IF(COUNTA(外来!E123)&gt;=1,外来!E123,"")</f>
        <v/>
      </c>
      <c r="F125" s="497" t="str">
        <f>IF(COUNTA(外来!F123)&gt;=1,外来!F123,"")</f>
        <v/>
      </c>
      <c r="G125" s="425" t="str">
        <f>IF(COUNTA(外来!G123)&gt;=1,外来!G123,"")</f>
        <v/>
      </c>
      <c r="H125" s="497" t="str">
        <f>IF(COUNTA(外来!H123)&gt;=1,外来!H123,"")</f>
        <v/>
      </c>
      <c r="I125" s="500" t="str">
        <f>IF(COUNTA(外来!I123)&gt;=1,外来!I123,"")</f>
        <v/>
      </c>
      <c r="J125" s="423" t="str">
        <f>IF(COUNTA(外来!K123)&gt;=1,外来!K123,"")</f>
        <v/>
      </c>
      <c r="K125" s="430" t="str">
        <f>IF(J125&lt;基本!$D$9,"非常勤","常勤")</f>
        <v>常勤</v>
      </c>
      <c r="L125" s="503">
        <f>IF(K125="非常勤",J125/基本!$D$9,1)</f>
        <v>1</v>
      </c>
      <c r="M125" s="203" t="e">
        <f>IF(DAYS360(O125,メイン!$N$3)&lt;500,"新"," ")</f>
        <v>#VALUE!</v>
      </c>
      <c r="N125" s="293"/>
      <c r="O125" t="str">
        <f>IF(COUNTA(外来!J123)&gt;=1,外来!J123,"")</f>
        <v/>
      </c>
      <c r="Q125" s="299">
        <f t="shared" si="25"/>
        <v>0</v>
      </c>
      <c r="R125" s="299">
        <f t="shared" si="26"/>
        <v>0</v>
      </c>
      <c r="S125" s="299">
        <f t="shared" si="27"/>
        <v>0</v>
      </c>
      <c r="T125" s="299">
        <f t="shared" si="28"/>
        <v>0</v>
      </c>
      <c r="U125" s="299">
        <f t="shared" si="29"/>
        <v>0</v>
      </c>
      <c r="V125" s="299">
        <f t="shared" si="20"/>
        <v>0</v>
      </c>
      <c r="W125" s="299">
        <f t="shared" si="30"/>
        <v>0</v>
      </c>
      <c r="X125" s="299">
        <f t="shared" si="31"/>
        <v>0</v>
      </c>
      <c r="Y125" s="299">
        <f t="shared" si="32"/>
        <v>0</v>
      </c>
      <c r="Z125" s="299">
        <f t="shared" si="33"/>
        <v>0</v>
      </c>
      <c r="AA125" s="299">
        <f t="shared" si="34"/>
        <v>0</v>
      </c>
      <c r="AB125" s="299">
        <f t="shared" si="35"/>
        <v>0</v>
      </c>
      <c r="AC125" s="299">
        <f t="shared" si="36"/>
        <v>0</v>
      </c>
      <c r="AD125" s="299">
        <f t="shared" si="37"/>
        <v>0</v>
      </c>
      <c r="AE125" s="299">
        <f t="shared" si="38"/>
        <v>0</v>
      </c>
      <c r="AG125" s="274" t="e">
        <f>#REF!</f>
        <v>#REF!</v>
      </c>
      <c r="AH125" s="274" t="str">
        <f t="shared" si="21"/>
        <v>助産師常勤</v>
      </c>
      <c r="AI125" s="274">
        <f t="shared" si="22"/>
        <v>1</v>
      </c>
      <c r="AJ125" s="274" t="str">
        <f t="shared" si="23"/>
        <v>助産師</v>
      </c>
      <c r="AK125" s="274" t="str">
        <f t="shared" si="24"/>
        <v>常勤</v>
      </c>
    </row>
    <row r="126" spans="1:37" ht="13.5" customHeight="1">
      <c r="A126" s="423" t="str">
        <f>IF(COUNTA(外来!A124)&gt;=1,外来!A124,"")</f>
        <v/>
      </c>
      <c r="B126" s="493" t="str">
        <f>IF(COUNTA(外来!B124)&gt;=1,外来!B124,"")</f>
        <v/>
      </c>
      <c r="C126" s="422" t="str">
        <f>IF(COUNTA(外来!C124)&gt;=1,外来!C124,"")</f>
        <v/>
      </c>
      <c r="D126" s="422" t="str">
        <f>IF(COUNTA(外来!D124)&gt;=1,外来!D124,"")</f>
        <v/>
      </c>
      <c r="E126" s="422" t="str">
        <f>IF(COUNTA(外来!E124)&gt;=1,外来!E124,"")</f>
        <v/>
      </c>
      <c r="F126" s="497" t="str">
        <f>IF(COUNTA(外来!F124)&gt;=1,外来!F124,"")</f>
        <v/>
      </c>
      <c r="G126" s="425" t="str">
        <f>IF(COUNTA(外来!G124)&gt;=1,外来!G124,"")</f>
        <v/>
      </c>
      <c r="H126" s="497" t="str">
        <f>IF(COUNTA(外来!H124)&gt;=1,外来!H124,"")</f>
        <v/>
      </c>
      <c r="I126" s="500" t="str">
        <f>IF(COUNTA(外来!I124)&gt;=1,外来!I124,"")</f>
        <v/>
      </c>
      <c r="J126" s="423" t="str">
        <f>IF(COUNTA(外来!K124)&gt;=1,外来!K124,"")</f>
        <v/>
      </c>
      <c r="K126" s="430" t="str">
        <f>IF(J126&lt;基本!$D$9,"非常勤","常勤")</f>
        <v>常勤</v>
      </c>
      <c r="L126" s="503">
        <f>IF(K126="非常勤",J126/基本!$D$9,1)</f>
        <v>1</v>
      </c>
      <c r="M126" s="203" t="e">
        <f>IF(DAYS360(O126,メイン!$N$3)&lt;500,"新"," ")</f>
        <v>#VALUE!</v>
      </c>
      <c r="N126" s="293"/>
      <c r="O126" t="str">
        <f>IF(COUNTA(外来!J124)&gt;=1,外来!J124,"")</f>
        <v/>
      </c>
      <c r="Q126" s="299">
        <f t="shared" si="25"/>
        <v>0</v>
      </c>
      <c r="R126" s="299">
        <f t="shared" si="26"/>
        <v>0</v>
      </c>
      <c r="S126" s="299">
        <f t="shared" si="27"/>
        <v>0</v>
      </c>
      <c r="T126" s="299">
        <f t="shared" si="28"/>
        <v>0</v>
      </c>
      <c r="U126" s="299">
        <f t="shared" si="29"/>
        <v>0</v>
      </c>
      <c r="V126" s="299">
        <f t="shared" si="20"/>
        <v>0</v>
      </c>
      <c r="W126" s="299">
        <f t="shared" si="30"/>
        <v>0</v>
      </c>
      <c r="X126" s="299">
        <f t="shared" si="31"/>
        <v>0</v>
      </c>
      <c r="Y126" s="299">
        <f t="shared" si="32"/>
        <v>0</v>
      </c>
      <c r="Z126" s="299">
        <f t="shared" si="33"/>
        <v>0</v>
      </c>
      <c r="AA126" s="299">
        <f t="shared" si="34"/>
        <v>0</v>
      </c>
      <c r="AB126" s="299">
        <f t="shared" si="35"/>
        <v>0</v>
      </c>
      <c r="AC126" s="299">
        <f t="shared" si="36"/>
        <v>0</v>
      </c>
      <c r="AD126" s="299">
        <f t="shared" si="37"/>
        <v>0</v>
      </c>
      <c r="AE126" s="299">
        <f t="shared" si="38"/>
        <v>0</v>
      </c>
      <c r="AG126" s="274" t="e">
        <f>#REF!</f>
        <v>#REF!</v>
      </c>
      <c r="AH126" s="274" t="str">
        <f t="shared" si="21"/>
        <v>助産師常勤</v>
      </c>
      <c r="AI126" s="274">
        <f t="shared" si="22"/>
        <v>1</v>
      </c>
      <c r="AJ126" s="274" t="str">
        <f t="shared" si="23"/>
        <v>助産師</v>
      </c>
      <c r="AK126" s="274" t="str">
        <f t="shared" si="24"/>
        <v>常勤</v>
      </c>
    </row>
    <row r="127" spans="1:37" ht="13.5" customHeight="1">
      <c r="A127" s="423" t="str">
        <f>IF(COUNTA(外来!A125)&gt;=1,外来!A125,"")</f>
        <v/>
      </c>
      <c r="B127" s="493" t="str">
        <f>IF(COUNTA(外来!B125)&gt;=1,外来!B125,"")</f>
        <v/>
      </c>
      <c r="C127" s="422" t="str">
        <f>IF(COUNTA(外来!C125)&gt;=1,外来!C125,"")</f>
        <v/>
      </c>
      <c r="D127" s="422" t="str">
        <f>IF(COUNTA(外来!D125)&gt;=1,外来!D125,"")</f>
        <v/>
      </c>
      <c r="E127" s="422" t="str">
        <f>IF(COUNTA(外来!E125)&gt;=1,外来!E125,"")</f>
        <v/>
      </c>
      <c r="F127" s="497" t="str">
        <f>IF(COUNTA(外来!F125)&gt;=1,外来!F125,"")</f>
        <v/>
      </c>
      <c r="G127" s="425" t="str">
        <f>IF(COUNTA(外来!G125)&gt;=1,外来!G125,"")</f>
        <v/>
      </c>
      <c r="H127" s="497" t="str">
        <f>IF(COUNTA(外来!H125)&gt;=1,外来!H125,"")</f>
        <v/>
      </c>
      <c r="I127" s="500" t="str">
        <f>IF(COUNTA(外来!I125)&gt;=1,外来!I125,"")</f>
        <v/>
      </c>
      <c r="J127" s="423" t="str">
        <f>IF(COUNTA(外来!K125)&gt;=1,外来!K125,"")</f>
        <v/>
      </c>
      <c r="K127" s="430" t="str">
        <f>IF(J127&lt;基本!$D$9,"非常勤","常勤")</f>
        <v>常勤</v>
      </c>
      <c r="L127" s="503">
        <f>IF(K127="非常勤",J127/基本!$D$9,1)</f>
        <v>1</v>
      </c>
      <c r="M127" s="203" t="e">
        <f>IF(DAYS360(O127,メイン!$N$3)&lt;500,"新"," ")</f>
        <v>#VALUE!</v>
      </c>
      <c r="N127" s="293"/>
      <c r="O127" t="str">
        <f>IF(COUNTA(外来!J125)&gt;=1,外来!J125,"")</f>
        <v/>
      </c>
      <c r="Q127" s="299">
        <f t="shared" si="25"/>
        <v>0</v>
      </c>
      <c r="R127" s="299">
        <f t="shared" si="26"/>
        <v>0</v>
      </c>
      <c r="S127" s="299">
        <f t="shared" si="27"/>
        <v>0</v>
      </c>
      <c r="T127" s="299">
        <f t="shared" si="28"/>
        <v>0</v>
      </c>
      <c r="U127" s="299">
        <f t="shared" si="29"/>
        <v>0</v>
      </c>
      <c r="V127" s="299">
        <f t="shared" si="20"/>
        <v>0</v>
      </c>
      <c r="W127" s="299">
        <f t="shared" si="30"/>
        <v>0</v>
      </c>
      <c r="X127" s="299">
        <f t="shared" si="31"/>
        <v>0</v>
      </c>
      <c r="Y127" s="299">
        <f t="shared" si="32"/>
        <v>0</v>
      </c>
      <c r="Z127" s="299">
        <f t="shared" si="33"/>
        <v>0</v>
      </c>
      <c r="AA127" s="299">
        <f t="shared" si="34"/>
        <v>0</v>
      </c>
      <c r="AB127" s="299">
        <f t="shared" si="35"/>
        <v>0</v>
      </c>
      <c r="AC127" s="299">
        <f t="shared" si="36"/>
        <v>0</v>
      </c>
      <c r="AD127" s="299">
        <f t="shared" si="37"/>
        <v>0</v>
      </c>
      <c r="AE127" s="299">
        <f t="shared" si="38"/>
        <v>0</v>
      </c>
      <c r="AG127" s="274" t="e">
        <f>#REF!</f>
        <v>#REF!</v>
      </c>
      <c r="AH127" s="274" t="str">
        <f t="shared" si="21"/>
        <v>助産師常勤</v>
      </c>
      <c r="AI127" s="274">
        <f t="shared" si="22"/>
        <v>1</v>
      </c>
      <c r="AJ127" s="274" t="str">
        <f t="shared" si="23"/>
        <v>助産師</v>
      </c>
      <c r="AK127" s="274" t="str">
        <f t="shared" si="24"/>
        <v>常勤</v>
      </c>
    </row>
    <row r="128" spans="1:37" ht="13.5" customHeight="1">
      <c r="A128" s="423" t="str">
        <f>IF(COUNTA(外来!A126)&gt;=1,外来!A126,"")</f>
        <v/>
      </c>
      <c r="B128" s="493" t="str">
        <f>IF(COUNTA(外来!B126)&gt;=1,外来!B126,"")</f>
        <v/>
      </c>
      <c r="C128" s="422" t="str">
        <f>IF(COUNTA(外来!C126)&gt;=1,外来!C126,"")</f>
        <v/>
      </c>
      <c r="D128" s="422" t="str">
        <f>IF(COUNTA(外来!D126)&gt;=1,外来!D126,"")</f>
        <v/>
      </c>
      <c r="E128" s="422" t="str">
        <f>IF(COUNTA(外来!E126)&gt;=1,外来!E126,"")</f>
        <v/>
      </c>
      <c r="F128" s="497" t="str">
        <f>IF(COUNTA(外来!F126)&gt;=1,外来!F126,"")</f>
        <v/>
      </c>
      <c r="G128" s="425" t="str">
        <f>IF(COUNTA(外来!G126)&gt;=1,外来!G126,"")</f>
        <v/>
      </c>
      <c r="H128" s="497" t="str">
        <f>IF(COUNTA(外来!H126)&gt;=1,外来!H126,"")</f>
        <v/>
      </c>
      <c r="I128" s="500" t="str">
        <f>IF(COUNTA(外来!I126)&gt;=1,外来!I126,"")</f>
        <v/>
      </c>
      <c r="J128" s="423" t="str">
        <f>IF(COUNTA(外来!K126)&gt;=1,外来!K126,"")</f>
        <v/>
      </c>
      <c r="K128" s="430" t="str">
        <f>IF(J128&lt;基本!$D$9,"非常勤","常勤")</f>
        <v>常勤</v>
      </c>
      <c r="L128" s="503">
        <f>IF(K128="非常勤",J128/基本!$D$9,1)</f>
        <v>1</v>
      </c>
      <c r="M128" s="203" t="e">
        <f>IF(DAYS360(O128,メイン!$N$3)&lt;500,"新"," ")</f>
        <v>#VALUE!</v>
      </c>
      <c r="N128" s="293"/>
      <c r="O128" t="str">
        <f>IF(COUNTA(外来!J126)&gt;=1,外来!J126,"")</f>
        <v/>
      </c>
      <c r="Q128" s="299">
        <f t="shared" si="25"/>
        <v>0</v>
      </c>
      <c r="R128" s="299">
        <f t="shared" si="26"/>
        <v>0</v>
      </c>
      <c r="S128" s="299">
        <f t="shared" si="27"/>
        <v>0</v>
      </c>
      <c r="T128" s="299">
        <f t="shared" si="28"/>
        <v>0</v>
      </c>
      <c r="U128" s="299">
        <f t="shared" si="29"/>
        <v>0</v>
      </c>
      <c r="V128" s="299">
        <f t="shared" si="20"/>
        <v>0</v>
      </c>
      <c r="W128" s="299">
        <f t="shared" si="30"/>
        <v>0</v>
      </c>
      <c r="X128" s="299">
        <f t="shared" si="31"/>
        <v>0</v>
      </c>
      <c r="Y128" s="299">
        <f t="shared" si="32"/>
        <v>0</v>
      </c>
      <c r="Z128" s="299">
        <f t="shared" si="33"/>
        <v>0</v>
      </c>
      <c r="AA128" s="299">
        <f t="shared" si="34"/>
        <v>0</v>
      </c>
      <c r="AB128" s="299">
        <f t="shared" si="35"/>
        <v>0</v>
      </c>
      <c r="AC128" s="299">
        <f t="shared" si="36"/>
        <v>0</v>
      </c>
      <c r="AD128" s="299">
        <f t="shared" si="37"/>
        <v>0</v>
      </c>
      <c r="AE128" s="299">
        <f t="shared" si="38"/>
        <v>0</v>
      </c>
      <c r="AG128" s="274" t="e">
        <f>#REF!</f>
        <v>#REF!</v>
      </c>
      <c r="AH128" s="274" t="str">
        <f t="shared" si="21"/>
        <v>助産師常勤</v>
      </c>
      <c r="AI128" s="274">
        <f t="shared" si="22"/>
        <v>1</v>
      </c>
      <c r="AJ128" s="274" t="str">
        <f t="shared" si="23"/>
        <v>助産師</v>
      </c>
      <c r="AK128" s="274" t="str">
        <f t="shared" si="24"/>
        <v>常勤</v>
      </c>
    </row>
    <row r="129" spans="1:37" ht="13.5" customHeight="1">
      <c r="A129" s="423" t="str">
        <f>IF(COUNTA(外来!A127)&gt;=1,外来!A127,"")</f>
        <v/>
      </c>
      <c r="B129" s="493" t="str">
        <f>IF(COUNTA(外来!B127)&gt;=1,外来!B127,"")</f>
        <v/>
      </c>
      <c r="C129" s="422" t="str">
        <f>IF(COUNTA(外来!C127)&gt;=1,外来!C127,"")</f>
        <v/>
      </c>
      <c r="D129" s="422" t="str">
        <f>IF(COUNTA(外来!D127)&gt;=1,外来!D127,"")</f>
        <v/>
      </c>
      <c r="E129" s="422" t="str">
        <f>IF(COUNTA(外来!E127)&gt;=1,外来!E127,"")</f>
        <v/>
      </c>
      <c r="F129" s="497" t="str">
        <f>IF(COUNTA(外来!F127)&gt;=1,外来!F127,"")</f>
        <v/>
      </c>
      <c r="G129" s="425" t="str">
        <f>IF(COUNTA(外来!G127)&gt;=1,外来!G127,"")</f>
        <v/>
      </c>
      <c r="H129" s="497" t="str">
        <f>IF(COUNTA(外来!H127)&gt;=1,外来!H127,"")</f>
        <v/>
      </c>
      <c r="I129" s="500" t="str">
        <f>IF(COUNTA(外来!I127)&gt;=1,外来!I127,"")</f>
        <v/>
      </c>
      <c r="J129" s="423" t="str">
        <f>IF(COUNTA(外来!K127)&gt;=1,外来!K127,"")</f>
        <v/>
      </c>
      <c r="K129" s="430" t="str">
        <f>IF(J129&lt;基本!$D$9,"非常勤","常勤")</f>
        <v>常勤</v>
      </c>
      <c r="L129" s="503">
        <f>IF(K129="非常勤",J129/基本!$D$9,1)</f>
        <v>1</v>
      </c>
      <c r="M129" s="203" t="e">
        <f>IF(DAYS360(O129,メイン!$N$3)&lt;500,"新"," ")</f>
        <v>#VALUE!</v>
      </c>
      <c r="N129" s="293"/>
      <c r="O129" t="str">
        <f>IF(COUNTA(外来!J127)&gt;=1,外来!J127,"")</f>
        <v/>
      </c>
      <c r="Q129" s="299">
        <f t="shared" si="25"/>
        <v>0</v>
      </c>
      <c r="R129" s="299">
        <f t="shared" si="26"/>
        <v>0</v>
      </c>
      <c r="S129" s="299">
        <f t="shared" si="27"/>
        <v>0</v>
      </c>
      <c r="T129" s="299">
        <f t="shared" si="28"/>
        <v>0</v>
      </c>
      <c r="U129" s="299">
        <f t="shared" si="29"/>
        <v>0</v>
      </c>
      <c r="V129" s="299">
        <f t="shared" si="20"/>
        <v>0</v>
      </c>
      <c r="W129" s="299">
        <f t="shared" si="30"/>
        <v>0</v>
      </c>
      <c r="X129" s="299">
        <f t="shared" si="31"/>
        <v>0</v>
      </c>
      <c r="Y129" s="299">
        <f t="shared" si="32"/>
        <v>0</v>
      </c>
      <c r="Z129" s="299">
        <f t="shared" si="33"/>
        <v>0</v>
      </c>
      <c r="AA129" s="299">
        <f t="shared" si="34"/>
        <v>0</v>
      </c>
      <c r="AB129" s="299">
        <f t="shared" si="35"/>
        <v>0</v>
      </c>
      <c r="AC129" s="299">
        <f t="shared" si="36"/>
        <v>0</v>
      </c>
      <c r="AD129" s="299">
        <f t="shared" si="37"/>
        <v>0</v>
      </c>
      <c r="AE129" s="299">
        <f t="shared" si="38"/>
        <v>0</v>
      </c>
      <c r="AG129" s="274" t="e">
        <f>#REF!</f>
        <v>#REF!</v>
      </c>
      <c r="AH129" s="274" t="str">
        <f t="shared" si="21"/>
        <v>助産師常勤</v>
      </c>
      <c r="AI129" s="274">
        <f t="shared" si="22"/>
        <v>1</v>
      </c>
      <c r="AJ129" s="274" t="str">
        <f t="shared" si="23"/>
        <v>助産師</v>
      </c>
      <c r="AK129" s="274" t="str">
        <f t="shared" si="24"/>
        <v>常勤</v>
      </c>
    </row>
    <row r="130" spans="1:37" ht="13.5" customHeight="1">
      <c r="A130" s="423" t="str">
        <f>IF(COUNTA(外来!A128)&gt;=1,外来!A128,"")</f>
        <v/>
      </c>
      <c r="B130" s="493" t="str">
        <f>IF(COUNTA(外来!B128)&gt;=1,外来!B128,"")</f>
        <v/>
      </c>
      <c r="C130" s="422" t="str">
        <f>IF(COUNTA(外来!C128)&gt;=1,外来!C128,"")</f>
        <v/>
      </c>
      <c r="D130" s="422" t="str">
        <f>IF(COUNTA(外来!D128)&gt;=1,外来!D128,"")</f>
        <v/>
      </c>
      <c r="E130" s="422" t="str">
        <f>IF(COUNTA(外来!E128)&gt;=1,外来!E128,"")</f>
        <v/>
      </c>
      <c r="F130" s="497" t="str">
        <f>IF(COUNTA(外来!F128)&gt;=1,外来!F128,"")</f>
        <v/>
      </c>
      <c r="G130" s="425" t="str">
        <f>IF(COUNTA(外来!G128)&gt;=1,外来!G128,"")</f>
        <v/>
      </c>
      <c r="H130" s="497" t="str">
        <f>IF(COUNTA(外来!H128)&gt;=1,外来!H128,"")</f>
        <v/>
      </c>
      <c r="I130" s="500" t="str">
        <f>IF(COUNTA(外来!I128)&gt;=1,外来!I128,"")</f>
        <v/>
      </c>
      <c r="J130" s="423" t="str">
        <f>IF(COUNTA(外来!K128)&gt;=1,外来!K128,"")</f>
        <v/>
      </c>
      <c r="K130" s="430" t="str">
        <f>IF(J130&lt;基本!$D$9,"非常勤","常勤")</f>
        <v>常勤</v>
      </c>
      <c r="L130" s="503">
        <f>IF(K130="非常勤",J130/基本!$D$9,1)</f>
        <v>1</v>
      </c>
      <c r="M130" s="203" t="e">
        <f>IF(DAYS360(O130,メイン!$N$3)&lt;500,"新"," ")</f>
        <v>#VALUE!</v>
      </c>
      <c r="N130" s="293"/>
      <c r="O130" t="str">
        <f>IF(COUNTA(外来!J128)&gt;=1,外来!J128,"")</f>
        <v/>
      </c>
      <c r="Q130" s="299">
        <f t="shared" si="25"/>
        <v>0</v>
      </c>
      <c r="R130" s="299">
        <f t="shared" si="26"/>
        <v>0</v>
      </c>
      <c r="S130" s="299">
        <f t="shared" si="27"/>
        <v>0</v>
      </c>
      <c r="T130" s="299">
        <f t="shared" si="28"/>
        <v>0</v>
      </c>
      <c r="U130" s="299">
        <f t="shared" si="29"/>
        <v>0</v>
      </c>
      <c r="V130" s="299">
        <f t="shared" si="20"/>
        <v>0</v>
      </c>
      <c r="W130" s="299">
        <f t="shared" si="30"/>
        <v>0</v>
      </c>
      <c r="X130" s="299">
        <f t="shared" si="31"/>
        <v>0</v>
      </c>
      <c r="Y130" s="299">
        <f t="shared" si="32"/>
        <v>0</v>
      </c>
      <c r="Z130" s="299">
        <f t="shared" si="33"/>
        <v>0</v>
      </c>
      <c r="AA130" s="299">
        <f t="shared" si="34"/>
        <v>0</v>
      </c>
      <c r="AB130" s="299">
        <f t="shared" si="35"/>
        <v>0</v>
      </c>
      <c r="AC130" s="299">
        <f t="shared" si="36"/>
        <v>0</v>
      </c>
      <c r="AD130" s="299">
        <f t="shared" si="37"/>
        <v>0</v>
      </c>
      <c r="AE130" s="299">
        <f t="shared" si="38"/>
        <v>0</v>
      </c>
      <c r="AG130" s="274" t="e">
        <f>#REF!</f>
        <v>#REF!</v>
      </c>
      <c r="AH130" s="274" t="str">
        <f t="shared" si="21"/>
        <v>助産師常勤</v>
      </c>
      <c r="AI130" s="274">
        <f t="shared" si="22"/>
        <v>1</v>
      </c>
      <c r="AJ130" s="274" t="str">
        <f t="shared" si="23"/>
        <v>助産師</v>
      </c>
      <c r="AK130" s="274" t="str">
        <f t="shared" si="24"/>
        <v>常勤</v>
      </c>
    </row>
    <row r="131" spans="1:37" ht="13.5" customHeight="1">
      <c r="A131" s="423" t="str">
        <f>IF(COUNTA(外来!A129)&gt;=1,外来!A129,"")</f>
        <v/>
      </c>
      <c r="B131" s="493" t="str">
        <f>IF(COUNTA(外来!B129)&gt;=1,外来!B129,"")</f>
        <v/>
      </c>
      <c r="C131" s="422" t="str">
        <f>IF(COUNTA(外来!C129)&gt;=1,外来!C129,"")</f>
        <v/>
      </c>
      <c r="D131" s="422" t="str">
        <f>IF(COUNTA(外来!D129)&gt;=1,外来!D129,"")</f>
        <v/>
      </c>
      <c r="E131" s="422" t="str">
        <f>IF(COUNTA(外来!E129)&gt;=1,外来!E129,"")</f>
        <v/>
      </c>
      <c r="F131" s="497" t="str">
        <f>IF(COUNTA(外来!F129)&gt;=1,外来!F129,"")</f>
        <v/>
      </c>
      <c r="G131" s="425" t="str">
        <f>IF(COUNTA(外来!G129)&gt;=1,外来!G129,"")</f>
        <v/>
      </c>
      <c r="H131" s="497" t="str">
        <f>IF(COUNTA(外来!H129)&gt;=1,外来!H129,"")</f>
        <v/>
      </c>
      <c r="I131" s="500" t="str">
        <f>IF(COUNTA(外来!I129)&gt;=1,外来!I129,"")</f>
        <v/>
      </c>
      <c r="J131" s="423" t="str">
        <f>IF(COUNTA(外来!K129)&gt;=1,外来!K129,"")</f>
        <v/>
      </c>
      <c r="K131" s="430" t="str">
        <f>IF(J131&lt;基本!$D$9,"非常勤","常勤")</f>
        <v>常勤</v>
      </c>
      <c r="L131" s="503">
        <f>IF(K131="非常勤",J131/基本!$D$9,1)</f>
        <v>1</v>
      </c>
      <c r="M131" s="203" t="e">
        <f>IF(DAYS360(O131,メイン!$N$3)&lt;500,"新"," ")</f>
        <v>#VALUE!</v>
      </c>
      <c r="N131" s="293"/>
      <c r="O131" t="str">
        <f>IF(COUNTA(外来!J129)&gt;=1,外来!J129,"")</f>
        <v/>
      </c>
      <c r="Q131" s="299">
        <f t="shared" si="25"/>
        <v>0</v>
      </c>
      <c r="R131" s="299">
        <f t="shared" si="26"/>
        <v>0</v>
      </c>
      <c r="S131" s="299">
        <f t="shared" si="27"/>
        <v>0</v>
      </c>
      <c r="T131" s="299">
        <f t="shared" si="28"/>
        <v>0</v>
      </c>
      <c r="U131" s="299">
        <f t="shared" si="29"/>
        <v>0</v>
      </c>
      <c r="V131" s="299">
        <f t="shared" si="20"/>
        <v>0</v>
      </c>
      <c r="W131" s="299">
        <f t="shared" si="30"/>
        <v>0</v>
      </c>
      <c r="X131" s="299">
        <f t="shared" si="31"/>
        <v>0</v>
      </c>
      <c r="Y131" s="299">
        <f t="shared" si="32"/>
        <v>0</v>
      </c>
      <c r="Z131" s="299">
        <f t="shared" si="33"/>
        <v>0</v>
      </c>
      <c r="AA131" s="299">
        <f t="shared" si="34"/>
        <v>0</v>
      </c>
      <c r="AB131" s="299">
        <f t="shared" si="35"/>
        <v>0</v>
      </c>
      <c r="AC131" s="299">
        <f t="shared" si="36"/>
        <v>0</v>
      </c>
      <c r="AD131" s="299">
        <f t="shared" si="37"/>
        <v>0</v>
      </c>
      <c r="AE131" s="299">
        <f t="shared" si="38"/>
        <v>0</v>
      </c>
      <c r="AG131" s="274" t="e">
        <f>#REF!</f>
        <v>#REF!</v>
      </c>
      <c r="AH131" s="274" t="str">
        <f t="shared" si="21"/>
        <v>助産師常勤</v>
      </c>
      <c r="AI131" s="274">
        <f t="shared" si="22"/>
        <v>1</v>
      </c>
      <c r="AJ131" s="274" t="str">
        <f t="shared" si="23"/>
        <v>助産師</v>
      </c>
      <c r="AK131" s="274" t="str">
        <f t="shared" si="24"/>
        <v>常勤</v>
      </c>
    </row>
    <row r="132" spans="1:37" ht="13.5" customHeight="1">
      <c r="A132" s="423" t="str">
        <f>IF(COUNTA(外来!A130)&gt;=1,外来!A130,"")</f>
        <v/>
      </c>
      <c r="B132" s="493" t="str">
        <f>IF(COUNTA(外来!B130)&gt;=1,外来!B130,"")</f>
        <v/>
      </c>
      <c r="C132" s="422" t="str">
        <f>IF(COUNTA(外来!C130)&gt;=1,外来!C130,"")</f>
        <v/>
      </c>
      <c r="D132" s="422" t="str">
        <f>IF(COUNTA(外来!D130)&gt;=1,外来!D130,"")</f>
        <v/>
      </c>
      <c r="E132" s="422" t="str">
        <f>IF(COUNTA(外来!E130)&gt;=1,外来!E130,"")</f>
        <v/>
      </c>
      <c r="F132" s="497" t="str">
        <f>IF(COUNTA(外来!F130)&gt;=1,外来!F130,"")</f>
        <v/>
      </c>
      <c r="G132" s="425" t="str">
        <f>IF(COUNTA(外来!G130)&gt;=1,外来!G130,"")</f>
        <v/>
      </c>
      <c r="H132" s="497" t="str">
        <f>IF(COUNTA(外来!H130)&gt;=1,外来!H130,"")</f>
        <v/>
      </c>
      <c r="I132" s="500" t="str">
        <f>IF(COUNTA(外来!I130)&gt;=1,外来!I130,"")</f>
        <v/>
      </c>
      <c r="J132" s="423" t="str">
        <f>IF(COUNTA(外来!K130)&gt;=1,外来!K130,"")</f>
        <v/>
      </c>
      <c r="K132" s="430" t="str">
        <f>IF(J132&lt;基本!$D$9,"非常勤","常勤")</f>
        <v>常勤</v>
      </c>
      <c r="L132" s="503">
        <f>IF(K132="非常勤",J132/基本!$D$9,1)</f>
        <v>1</v>
      </c>
      <c r="M132" s="203" t="e">
        <f>IF(DAYS360(O132,メイン!$N$3)&lt;500,"新"," ")</f>
        <v>#VALUE!</v>
      </c>
      <c r="N132" s="293"/>
      <c r="O132" t="str">
        <f>IF(COUNTA(外来!J130)&gt;=1,外来!J130,"")</f>
        <v/>
      </c>
      <c r="Q132" s="299">
        <f t="shared" si="25"/>
        <v>0</v>
      </c>
      <c r="R132" s="299">
        <f t="shared" si="26"/>
        <v>0</v>
      </c>
      <c r="S132" s="299">
        <f t="shared" si="27"/>
        <v>0</v>
      </c>
      <c r="T132" s="299">
        <f t="shared" si="28"/>
        <v>0</v>
      </c>
      <c r="U132" s="299">
        <f t="shared" si="29"/>
        <v>0</v>
      </c>
      <c r="V132" s="299">
        <f t="shared" si="20"/>
        <v>0</v>
      </c>
      <c r="W132" s="299">
        <f t="shared" si="30"/>
        <v>0</v>
      </c>
      <c r="X132" s="299">
        <f t="shared" si="31"/>
        <v>0</v>
      </c>
      <c r="Y132" s="299">
        <f t="shared" si="32"/>
        <v>0</v>
      </c>
      <c r="Z132" s="299">
        <f t="shared" si="33"/>
        <v>0</v>
      </c>
      <c r="AA132" s="299">
        <f t="shared" si="34"/>
        <v>0</v>
      </c>
      <c r="AB132" s="299">
        <f t="shared" si="35"/>
        <v>0</v>
      </c>
      <c r="AC132" s="299">
        <f t="shared" si="36"/>
        <v>0</v>
      </c>
      <c r="AD132" s="299">
        <f t="shared" si="37"/>
        <v>0</v>
      </c>
      <c r="AE132" s="299">
        <f t="shared" si="38"/>
        <v>0</v>
      </c>
      <c r="AG132" s="274" t="e">
        <f>#REF!</f>
        <v>#REF!</v>
      </c>
      <c r="AH132" s="274" t="str">
        <f t="shared" si="21"/>
        <v>助産師常勤</v>
      </c>
      <c r="AI132" s="274">
        <f t="shared" si="22"/>
        <v>1</v>
      </c>
      <c r="AJ132" s="274" t="str">
        <f t="shared" si="23"/>
        <v>助産師</v>
      </c>
      <c r="AK132" s="274" t="str">
        <f t="shared" si="24"/>
        <v>常勤</v>
      </c>
    </row>
    <row r="133" spans="1:37" ht="13.5" customHeight="1">
      <c r="A133" s="423" t="str">
        <f>IF(COUNTA(外来!A131)&gt;=1,外来!A131,"")</f>
        <v/>
      </c>
      <c r="B133" s="493" t="str">
        <f>IF(COUNTA(外来!B131)&gt;=1,外来!B131,"")</f>
        <v/>
      </c>
      <c r="C133" s="422" t="str">
        <f>IF(COUNTA(外来!C131)&gt;=1,外来!C131,"")</f>
        <v/>
      </c>
      <c r="D133" s="422" t="str">
        <f>IF(COUNTA(外来!D131)&gt;=1,外来!D131,"")</f>
        <v/>
      </c>
      <c r="E133" s="422" t="str">
        <f>IF(COUNTA(外来!E131)&gt;=1,外来!E131,"")</f>
        <v/>
      </c>
      <c r="F133" s="497" t="str">
        <f>IF(COUNTA(外来!F131)&gt;=1,外来!F131,"")</f>
        <v/>
      </c>
      <c r="G133" s="425" t="str">
        <f>IF(COUNTA(外来!G131)&gt;=1,外来!G131,"")</f>
        <v/>
      </c>
      <c r="H133" s="497" t="str">
        <f>IF(COUNTA(外来!H131)&gt;=1,外来!H131,"")</f>
        <v/>
      </c>
      <c r="I133" s="500" t="str">
        <f>IF(COUNTA(外来!I131)&gt;=1,外来!I131,"")</f>
        <v/>
      </c>
      <c r="J133" s="423" t="str">
        <f>IF(COUNTA(外来!K131)&gt;=1,外来!K131,"")</f>
        <v/>
      </c>
      <c r="K133" s="430" t="str">
        <f>IF(J133&lt;基本!$D$9,"非常勤","常勤")</f>
        <v>常勤</v>
      </c>
      <c r="L133" s="503">
        <f>IF(K133="非常勤",J133/基本!$D$9,1)</f>
        <v>1</v>
      </c>
      <c r="M133" s="203" t="e">
        <f>IF(DAYS360(O133,メイン!$N$3)&lt;500,"新"," ")</f>
        <v>#VALUE!</v>
      </c>
      <c r="N133" s="293"/>
      <c r="O133" t="str">
        <f>IF(COUNTA(外来!J131)&gt;=1,外来!J131,"")</f>
        <v/>
      </c>
      <c r="Q133" s="299">
        <f t="shared" si="25"/>
        <v>0</v>
      </c>
      <c r="R133" s="299">
        <f t="shared" si="26"/>
        <v>0</v>
      </c>
      <c r="S133" s="299">
        <f t="shared" si="27"/>
        <v>0</v>
      </c>
      <c r="T133" s="299">
        <f t="shared" si="28"/>
        <v>0</v>
      </c>
      <c r="U133" s="299">
        <f t="shared" si="29"/>
        <v>0</v>
      </c>
      <c r="V133" s="299">
        <f t="shared" si="20"/>
        <v>0</v>
      </c>
      <c r="W133" s="299">
        <f t="shared" si="30"/>
        <v>0</v>
      </c>
      <c r="X133" s="299">
        <f t="shared" si="31"/>
        <v>0</v>
      </c>
      <c r="Y133" s="299">
        <f t="shared" si="32"/>
        <v>0</v>
      </c>
      <c r="Z133" s="299">
        <f t="shared" si="33"/>
        <v>0</v>
      </c>
      <c r="AA133" s="299">
        <f t="shared" si="34"/>
        <v>0</v>
      </c>
      <c r="AB133" s="299">
        <f t="shared" si="35"/>
        <v>0</v>
      </c>
      <c r="AC133" s="299">
        <f t="shared" si="36"/>
        <v>0</v>
      </c>
      <c r="AD133" s="299">
        <f t="shared" si="37"/>
        <v>0</v>
      </c>
      <c r="AE133" s="299">
        <f t="shared" si="38"/>
        <v>0</v>
      </c>
      <c r="AG133" s="274" t="e">
        <f>#REF!</f>
        <v>#REF!</v>
      </c>
      <c r="AH133" s="274" t="str">
        <f t="shared" si="21"/>
        <v>助産師常勤</v>
      </c>
      <c r="AI133" s="274">
        <f t="shared" si="22"/>
        <v>1</v>
      </c>
      <c r="AJ133" s="274" t="str">
        <f t="shared" si="23"/>
        <v>助産師</v>
      </c>
      <c r="AK133" s="274" t="str">
        <f t="shared" si="24"/>
        <v>常勤</v>
      </c>
    </row>
    <row r="134" spans="1:37" ht="13.5" customHeight="1">
      <c r="A134" s="423" t="str">
        <f>IF(COUNTA(外来!A132)&gt;=1,外来!A132,"")</f>
        <v/>
      </c>
      <c r="B134" s="493" t="str">
        <f>IF(COUNTA(外来!B132)&gt;=1,外来!B132,"")</f>
        <v/>
      </c>
      <c r="C134" s="422" t="str">
        <f>IF(COUNTA(外来!C132)&gt;=1,外来!C132,"")</f>
        <v/>
      </c>
      <c r="D134" s="422" t="str">
        <f>IF(COUNTA(外来!D132)&gt;=1,外来!D132,"")</f>
        <v/>
      </c>
      <c r="E134" s="422" t="str">
        <f>IF(COUNTA(外来!E132)&gt;=1,外来!E132,"")</f>
        <v/>
      </c>
      <c r="F134" s="497" t="str">
        <f>IF(COUNTA(外来!F132)&gt;=1,外来!F132,"")</f>
        <v/>
      </c>
      <c r="G134" s="425" t="str">
        <f>IF(COUNTA(外来!G132)&gt;=1,外来!G132,"")</f>
        <v/>
      </c>
      <c r="H134" s="497" t="str">
        <f>IF(COUNTA(外来!H132)&gt;=1,外来!H132,"")</f>
        <v/>
      </c>
      <c r="I134" s="500" t="str">
        <f>IF(COUNTA(外来!I132)&gt;=1,外来!I132,"")</f>
        <v/>
      </c>
      <c r="J134" s="423" t="str">
        <f>IF(COUNTA(外来!K132)&gt;=1,外来!K132,"")</f>
        <v/>
      </c>
      <c r="K134" s="430" t="str">
        <f>IF(J134&lt;基本!$D$9,"非常勤","常勤")</f>
        <v>常勤</v>
      </c>
      <c r="L134" s="503">
        <f>IF(K134="非常勤",J134/基本!$D$9,1)</f>
        <v>1</v>
      </c>
      <c r="M134" s="203" t="e">
        <f>IF(DAYS360(O134,メイン!$N$3)&lt;500,"新"," ")</f>
        <v>#VALUE!</v>
      </c>
      <c r="N134" s="293"/>
      <c r="O134" t="str">
        <f>IF(COUNTA(外来!J132)&gt;=1,外来!J132,"")</f>
        <v/>
      </c>
      <c r="Q134" s="299">
        <f t="shared" si="25"/>
        <v>0</v>
      </c>
      <c r="R134" s="299">
        <f t="shared" si="26"/>
        <v>0</v>
      </c>
      <c r="S134" s="299">
        <f t="shared" si="27"/>
        <v>0</v>
      </c>
      <c r="T134" s="299">
        <f t="shared" si="28"/>
        <v>0</v>
      </c>
      <c r="U134" s="299">
        <f t="shared" si="29"/>
        <v>0</v>
      </c>
      <c r="V134" s="299">
        <f t="shared" ref="V134:V197" si="39">IF(AND(COUNTBLANK($C134)=0,$K134="非常勤"),L134,0)</f>
        <v>0</v>
      </c>
      <c r="W134" s="299">
        <f t="shared" si="30"/>
        <v>0</v>
      </c>
      <c r="X134" s="299">
        <f t="shared" si="31"/>
        <v>0</v>
      </c>
      <c r="Y134" s="299">
        <f t="shared" si="32"/>
        <v>0</v>
      </c>
      <c r="Z134" s="299">
        <f t="shared" si="33"/>
        <v>0</v>
      </c>
      <c r="AA134" s="299">
        <f t="shared" si="34"/>
        <v>0</v>
      </c>
      <c r="AB134" s="299">
        <f t="shared" si="35"/>
        <v>0</v>
      </c>
      <c r="AC134" s="299">
        <f t="shared" si="36"/>
        <v>0</v>
      </c>
      <c r="AD134" s="299">
        <f t="shared" si="37"/>
        <v>0</v>
      </c>
      <c r="AE134" s="299">
        <f t="shared" si="38"/>
        <v>0</v>
      </c>
      <c r="AG134" s="274" t="e">
        <f>#REF!</f>
        <v>#REF!</v>
      </c>
      <c r="AH134" s="274" t="str">
        <f t="shared" ref="AH134:AH197" si="40">CONCATENATE(AJ134,AK134)</f>
        <v>助産師常勤</v>
      </c>
      <c r="AI134" s="274">
        <f t="shared" ref="AI134:AI197" si="41">L134</f>
        <v>1</v>
      </c>
      <c r="AJ134" s="274" t="str">
        <f t="shared" ref="AJ134:AJ197" si="42">IF(COUNTA(B134)=1,"助産師",IF(COUNTA(D134)=1,"看護師",IF(COUNTA(E134)=1,"准看護師",IF(COUNTA(F134)=1,"看護補助者",""))))</f>
        <v>助産師</v>
      </c>
      <c r="AK134" s="274" t="str">
        <f t="shared" ref="AK134:AK197" si="43">IF(K134="常勤","常勤",IF(L134&gt;0,"非常勤",""))</f>
        <v>常勤</v>
      </c>
    </row>
    <row r="135" spans="1:37" ht="13.5" customHeight="1">
      <c r="A135" s="423" t="str">
        <f>IF(COUNTA(外来!A133)&gt;=1,外来!A133,"")</f>
        <v/>
      </c>
      <c r="B135" s="493" t="str">
        <f>IF(COUNTA(外来!B133)&gt;=1,外来!B133,"")</f>
        <v/>
      </c>
      <c r="C135" s="422" t="str">
        <f>IF(COUNTA(外来!C133)&gt;=1,外来!C133,"")</f>
        <v/>
      </c>
      <c r="D135" s="422" t="str">
        <f>IF(COUNTA(外来!D133)&gt;=1,外来!D133,"")</f>
        <v/>
      </c>
      <c r="E135" s="422" t="str">
        <f>IF(COUNTA(外来!E133)&gt;=1,外来!E133,"")</f>
        <v/>
      </c>
      <c r="F135" s="497" t="str">
        <f>IF(COUNTA(外来!F133)&gt;=1,外来!F133,"")</f>
        <v/>
      </c>
      <c r="G135" s="425" t="str">
        <f>IF(COUNTA(外来!G133)&gt;=1,外来!G133,"")</f>
        <v/>
      </c>
      <c r="H135" s="497" t="str">
        <f>IF(COUNTA(外来!H133)&gt;=1,外来!H133,"")</f>
        <v/>
      </c>
      <c r="I135" s="500" t="str">
        <f>IF(COUNTA(外来!I133)&gt;=1,外来!I133,"")</f>
        <v/>
      </c>
      <c r="J135" s="423" t="str">
        <f>IF(COUNTA(外来!K133)&gt;=1,外来!K133,"")</f>
        <v/>
      </c>
      <c r="K135" s="430" t="str">
        <f>IF(J135&lt;基本!$D$9,"非常勤","常勤")</f>
        <v>常勤</v>
      </c>
      <c r="L135" s="503">
        <f>IF(K135="非常勤",J135/基本!$D$9,1)</f>
        <v>1</v>
      </c>
      <c r="M135" s="203" t="e">
        <f>IF(DAYS360(O135,メイン!$N$3)&lt;500,"新"," ")</f>
        <v>#VALUE!</v>
      </c>
      <c r="N135" s="293"/>
      <c r="O135" t="str">
        <f>IF(COUNTA(外来!J133)&gt;=1,外来!J133,"")</f>
        <v/>
      </c>
      <c r="Q135" s="299">
        <f t="shared" ref="Q135:Q198" si="44">IF(AND(COUNTBLANK($B135)=0,$K135="常勤"),1,0)</f>
        <v>0</v>
      </c>
      <c r="R135" s="299">
        <f t="shared" ref="R135:R198" si="45">IF(S135&gt;0,1,0)</f>
        <v>0</v>
      </c>
      <c r="S135" s="299">
        <f t="shared" ref="S135:S198" si="46">IF(AND(COUNTBLANK($B135)=0,$K135="非常勤"),F135,0)</f>
        <v>0</v>
      </c>
      <c r="T135" s="299">
        <f t="shared" ref="T135:T198" si="47">IF(AND(COUNTBLANK($C135)=0,$K135="常勤"),1,0)</f>
        <v>0</v>
      </c>
      <c r="U135" s="299">
        <f t="shared" ref="U135:U198" si="48">IF(V135&gt;0,1,0)</f>
        <v>0</v>
      </c>
      <c r="V135" s="299">
        <f t="shared" si="39"/>
        <v>0</v>
      </c>
      <c r="W135" s="299">
        <f t="shared" ref="W135:W198" si="49">IF(AND(COUNTBLANK($D135)=0,$K135="常勤"),1,0)</f>
        <v>0</v>
      </c>
      <c r="X135" s="299">
        <f t="shared" ref="X135:X198" si="50">IF(Y135&gt;0,1,0)</f>
        <v>0</v>
      </c>
      <c r="Y135" s="299">
        <f t="shared" ref="Y135:Y198" si="51">IF(AND(COUNTBLANK($D135)=0,$K135="非常勤"),L135,0)</f>
        <v>0</v>
      </c>
      <c r="Z135" s="299">
        <f t="shared" ref="Z135:Z198" si="52">IF(AND(COUNTBLANK($E135)=0,$K135="常勤"),1,0)</f>
        <v>0</v>
      </c>
      <c r="AA135" s="299">
        <f t="shared" ref="AA135:AA198" si="53">IF(AB135&gt;0,1,0)</f>
        <v>0</v>
      </c>
      <c r="AB135" s="299">
        <f t="shared" ref="AB135:AB198" si="54">IF(AND(COUNTBLANK($E135)=0,$K135="非常勤"),L135,0)</f>
        <v>0</v>
      </c>
      <c r="AC135" s="299">
        <f t="shared" ref="AC135:AC198" si="55">IF(AND(COUNTBLANK($F135)=0,$K135="常勤"),1,0)</f>
        <v>0</v>
      </c>
      <c r="AD135" s="299">
        <f t="shared" ref="AD135:AD198" si="56">IF(AE135&gt;0,1,0)</f>
        <v>0</v>
      </c>
      <c r="AE135" s="299">
        <f t="shared" ref="AE135:AE198" si="57">IF(AND(COUNTBLANK($F135)=0,$K135="非常勤"),L135,0)</f>
        <v>0</v>
      </c>
      <c r="AG135" s="274" t="e">
        <f>#REF!</f>
        <v>#REF!</v>
      </c>
      <c r="AH135" s="274" t="str">
        <f t="shared" si="40"/>
        <v>助産師常勤</v>
      </c>
      <c r="AI135" s="274">
        <f t="shared" si="41"/>
        <v>1</v>
      </c>
      <c r="AJ135" s="274" t="str">
        <f t="shared" si="42"/>
        <v>助産師</v>
      </c>
      <c r="AK135" s="274" t="str">
        <f t="shared" si="43"/>
        <v>常勤</v>
      </c>
    </row>
    <row r="136" spans="1:37" ht="13.5" customHeight="1">
      <c r="A136" s="423" t="str">
        <f>IF(COUNTA(外来!A134)&gt;=1,外来!A134,"")</f>
        <v/>
      </c>
      <c r="B136" s="493" t="str">
        <f>IF(COUNTA(外来!B134)&gt;=1,外来!B134,"")</f>
        <v/>
      </c>
      <c r="C136" s="422" t="str">
        <f>IF(COUNTA(外来!C134)&gt;=1,外来!C134,"")</f>
        <v/>
      </c>
      <c r="D136" s="422" t="str">
        <f>IF(COUNTA(外来!D134)&gt;=1,外来!D134,"")</f>
        <v/>
      </c>
      <c r="E136" s="422" t="str">
        <f>IF(COUNTA(外来!E134)&gt;=1,外来!E134,"")</f>
        <v/>
      </c>
      <c r="F136" s="497" t="str">
        <f>IF(COUNTA(外来!F134)&gt;=1,外来!F134,"")</f>
        <v/>
      </c>
      <c r="G136" s="425" t="str">
        <f>IF(COUNTA(外来!G134)&gt;=1,外来!G134,"")</f>
        <v/>
      </c>
      <c r="H136" s="497" t="str">
        <f>IF(COUNTA(外来!H134)&gt;=1,外来!H134,"")</f>
        <v/>
      </c>
      <c r="I136" s="500" t="str">
        <f>IF(COUNTA(外来!I134)&gt;=1,外来!I134,"")</f>
        <v/>
      </c>
      <c r="J136" s="423" t="str">
        <f>IF(COUNTA(外来!K134)&gt;=1,外来!K134,"")</f>
        <v/>
      </c>
      <c r="K136" s="430" t="str">
        <f>IF(J136&lt;基本!$D$9,"非常勤","常勤")</f>
        <v>常勤</v>
      </c>
      <c r="L136" s="503">
        <f>IF(K136="非常勤",J136/基本!$D$9,1)</f>
        <v>1</v>
      </c>
      <c r="M136" s="203" t="e">
        <f>IF(DAYS360(O136,メイン!$N$3)&lt;500,"新"," ")</f>
        <v>#VALUE!</v>
      </c>
      <c r="N136" s="293"/>
      <c r="O136" t="str">
        <f>IF(COUNTA(外来!J134)&gt;=1,外来!J134,"")</f>
        <v/>
      </c>
      <c r="Q136" s="299">
        <f t="shared" si="44"/>
        <v>0</v>
      </c>
      <c r="R136" s="299">
        <f t="shared" si="45"/>
        <v>0</v>
      </c>
      <c r="S136" s="299">
        <f t="shared" si="46"/>
        <v>0</v>
      </c>
      <c r="T136" s="299">
        <f t="shared" si="47"/>
        <v>0</v>
      </c>
      <c r="U136" s="299">
        <f t="shared" si="48"/>
        <v>0</v>
      </c>
      <c r="V136" s="299">
        <f t="shared" si="39"/>
        <v>0</v>
      </c>
      <c r="W136" s="299">
        <f t="shared" si="49"/>
        <v>0</v>
      </c>
      <c r="X136" s="299">
        <f t="shared" si="50"/>
        <v>0</v>
      </c>
      <c r="Y136" s="299">
        <f t="shared" si="51"/>
        <v>0</v>
      </c>
      <c r="Z136" s="299">
        <f t="shared" si="52"/>
        <v>0</v>
      </c>
      <c r="AA136" s="299">
        <f t="shared" si="53"/>
        <v>0</v>
      </c>
      <c r="AB136" s="299">
        <f t="shared" si="54"/>
        <v>0</v>
      </c>
      <c r="AC136" s="299">
        <f t="shared" si="55"/>
        <v>0</v>
      </c>
      <c r="AD136" s="299">
        <f t="shared" si="56"/>
        <v>0</v>
      </c>
      <c r="AE136" s="299">
        <f t="shared" si="57"/>
        <v>0</v>
      </c>
      <c r="AG136" s="274" t="e">
        <f>#REF!</f>
        <v>#REF!</v>
      </c>
      <c r="AH136" s="274" t="str">
        <f t="shared" si="40"/>
        <v>助産師常勤</v>
      </c>
      <c r="AI136" s="274">
        <f t="shared" si="41"/>
        <v>1</v>
      </c>
      <c r="AJ136" s="274" t="str">
        <f t="shared" si="42"/>
        <v>助産師</v>
      </c>
      <c r="AK136" s="274" t="str">
        <f t="shared" si="43"/>
        <v>常勤</v>
      </c>
    </row>
    <row r="137" spans="1:37" ht="13.5" customHeight="1">
      <c r="A137" s="423" t="str">
        <f>IF(COUNTA(外来!A135)&gt;=1,外来!A135,"")</f>
        <v/>
      </c>
      <c r="B137" s="493" t="str">
        <f>IF(COUNTA(外来!B135)&gt;=1,外来!B135,"")</f>
        <v/>
      </c>
      <c r="C137" s="422" t="str">
        <f>IF(COUNTA(外来!C135)&gt;=1,外来!C135,"")</f>
        <v/>
      </c>
      <c r="D137" s="422" t="str">
        <f>IF(COUNTA(外来!D135)&gt;=1,外来!D135,"")</f>
        <v/>
      </c>
      <c r="E137" s="422" t="str">
        <f>IF(COUNTA(外来!E135)&gt;=1,外来!E135,"")</f>
        <v/>
      </c>
      <c r="F137" s="497" t="str">
        <f>IF(COUNTA(外来!F135)&gt;=1,外来!F135,"")</f>
        <v/>
      </c>
      <c r="G137" s="425" t="str">
        <f>IF(COUNTA(外来!G135)&gt;=1,外来!G135,"")</f>
        <v/>
      </c>
      <c r="H137" s="497" t="str">
        <f>IF(COUNTA(外来!H135)&gt;=1,外来!H135,"")</f>
        <v/>
      </c>
      <c r="I137" s="500" t="str">
        <f>IF(COUNTA(外来!I135)&gt;=1,外来!I135,"")</f>
        <v/>
      </c>
      <c r="J137" s="423" t="str">
        <f>IF(COUNTA(外来!K135)&gt;=1,外来!K135,"")</f>
        <v/>
      </c>
      <c r="K137" s="430" t="str">
        <f>IF(J137&lt;基本!$D$9,"非常勤","常勤")</f>
        <v>常勤</v>
      </c>
      <c r="L137" s="503">
        <f>IF(K137="非常勤",J137/基本!$D$9,1)</f>
        <v>1</v>
      </c>
      <c r="M137" s="203" t="e">
        <f>IF(DAYS360(O137,メイン!$N$3)&lt;500,"新"," ")</f>
        <v>#VALUE!</v>
      </c>
      <c r="N137" s="293"/>
      <c r="O137" t="str">
        <f>IF(COUNTA(外来!J135)&gt;=1,外来!J135,"")</f>
        <v/>
      </c>
      <c r="Q137" s="299">
        <f t="shared" si="44"/>
        <v>0</v>
      </c>
      <c r="R137" s="299">
        <f t="shared" si="45"/>
        <v>0</v>
      </c>
      <c r="S137" s="299">
        <f t="shared" si="46"/>
        <v>0</v>
      </c>
      <c r="T137" s="299">
        <f t="shared" si="47"/>
        <v>0</v>
      </c>
      <c r="U137" s="299">
        <f t="shared" si="48"/>
        <v>0</v>
      </c>
      <c r="V137" s="299">
        <f t="shared" si="39"/>
        <v>0</v>
      </c>
      <c r="W137" s="299">
        <f t="shared" si="49"/>
        <v>0</v>
      </c>
      <c r="X137" s="299">
        <f t="shared" si="50"/>
        <v>0</v>
      </c>
      <c r="Y137" s="299">
        <f t="shared" si="51"/>
        <v>0</v>
      </c>
      <c r="Z137" s="299">
        <f t="shared" si="52"/>
        <v>0</v>
      </c>
      <c r="AA137" s="299">
        <f t="shared" si="53"/>
        <v>0</v>
      </c>
      <c r="AB137" s="299">
        <f t="shared" si="54"/>
        <v>0</v>
      </c>
      <c r="AC137" s="299">
        <f t="shared" si="55"/>
        <v>0</v>
      </c>
      <c r="AD137" s="299">
        <f t="shared" si="56"/>
        <v>0</v>
      </c>
      <c r="AE137" s="299">
        <f t="shared" si="57"/>
        <v>0</v>
      </c>
      <c r="AG137" s="274" t="e">
        <f>#REF!</f>
        <v>#REF!</v>
      </c>
      <c r="AH137" s="274" t="str">
        <f t="shared" si="40"/>
        <v>助産師常勤</v>
      </c>
      <c r="AI137" s="274">
        <f t="shared" si="41"/>
        <v>1</v>
      </c>
      <c r="AJ137" s="274" t="str">
        <f t="shared" si="42"/>
        <v>助産師</v>
      </c>
      <c r="AK137" s="274" t="str">
        <f t="shared" si="43"/>
        <v>常勤</v>
      </c>
    </row>
    <row r="138" spans="1:37" ht="13.5" customHeight="1">
      <c r="A138" s="423" t="str">
        <f>IF(COUNTA(外来!A136)&gt;=1,外来!A136,"")</f>
        <v/>
      </c>
      <c r="B138" s="493" t="str">
        <f>IF(COUNTA(外来!B136)&gt;=1,外来!B136,"")</f>
        <v/>
      </c>
      <c r="C138" s="422" t="str">
        <f>IF(COUNTA(外来!C136)&gt;=1,外来!C136,"")</f>
        <v/>
      </c>
      <c r="D138" s="422" t="str">
        <f>IF(COUNTA(外来!D136)&gt;=1,外来!D136,"")</f>
        <v/>
      </c>
      <c r="E138" s="422" t="str">
        <f>IF(COUNTA(外来!E136)&gt;=1,外来!E136,"")</f>
        <v/>
      </c>
      <c r="F138" s="497" t="str">
        <f>IF(COUNTA(外来!F136)&gt;=1,外来!F136,"")</f>
        <v/>
      </c>
      <c r="G138" s="425" t="str">
        <f>IF(COUNTA(外来!G136)&gt;=1,外来!G136,"")</f>
        <v/>
      </c>
      <c r="H138" s="497" t="str">
        <f>IF(COUNTA(外来!H136)&gt;=1,外来!H136,"")</f>
        <v/>
      </c>
      <c r="I138" s="500" t="str">
        <f>IF(COUNTA(外来!I136)&gt;=1,外来!I136,"")</f>
        <v/>
      </c>
      <c r="J138" s="423" t="str">
        <f>IF(COUNTA(外来!K136)&gt;=1,外来!K136,"")</f>
        <v/>
      </c>
      <c r="K138" s="430" t="str">
        <f>IF(J138&lt;基本!$D$9,"非常勤","常勤")</f>
        <v>常勤</v>
      </c>
      <c r="L138" s="503">
        <f>IF(K138="非常勤",J138/基本!$D$9,1)</f>
        <v>1</v>
      </c>
      <c r="M138" s="203" t="e">
        <f>IF(DAYS360(O138,メイン!$N$3)&lt;500,"新"," ")</f>
        <v>#VALUE!</v>
      </c>
      <c r="N138" s="293"/>
      <c r="O138" t="str">
        <f>IF(COUNTA(外来!J136)&gt;=1,外来!J136,"")</f>
        <v/>
      </c>
      <c r="Q138" s="299">
        <f t="shared" si="44"/>
        <v>0</v>
      </c>
      <c r="R138" s="299">
        <f t="shared" si="45"/>
        <v>0</v>
      </c>
      <c r="S138" s="299">
        <f t="shared" si="46"/>
        <v>0</v>
      </c>
      <c r="T138" s="299">
        <f t="shared" si="47"/>
        <v>0</v>
      </c>
      <c r="U138" s="299">
        <f t="shared" si="48"/>
        <v>0</v>
      </c>
      <c r="V138" s="299">
        <f t="shared" si="39"/>
        <v>0</v>
      </c>
      <c r="W138" s="299">
        <f t="shared" si="49"/>
        <v>0</v>
      </c>
      <c r="X138" s="299">
        <f t="shared" si="50"/>
        <v>0</v>
      </c>
      <c r="Y138" s="299">
        <f t="shared" si="51"/>
        <v>0</v>
      </c>
      <c r="Z138" s="299">
        <f t="shared" si="52"/>
        <v>0</v>
      </c>
      <c r="AA138" s="299">
        <f t="shared" si="53"/>
        <v>0</v>
      </c>
      <c r="AB138" s="299">
        <f t="shared" si="54"/>
        <v>0</v>
      </c>
      <c r="AC138" s="299">
        <f t="shared" si="55"/>
        <v>0</v>
      </c>
      <c r="AD138" s="299">
        <f t="shared" si="56"/>
        <v>0</v>
      </c>
      <c r="AE138" s="299">
        <f t="shared" si="57"/>
        <v>0</v>
      </c>
      <c r="AG138" s="274" t="e">
        <f>#REF!</f>
        <v>#REF!</v>
      </c>
      <c r="AH138" s="274" t="str">
        <f t="shared" si="40"/>
        <v>助産師常勤</v>
      </c>
      <c r="AI138" s="274">
        <f t="shared" si="41"/>
        <v>1</v>
      </c>
      <c r="AJ138" s="274" t="str">
        <f t="shared" si="42"/>
        <v>助産師</v>
      </c>
      <c r="AK138" s="274" t="str">
        <f t="shared" si="43"/>
        <v>常勤</v>
      </c>
    </row>
    <row r="139" spans="1:37" ht="13.5" customHeight="1">
      <c r="A139" s="423" t="str">
        <f>IF(COUNTA(外来!A137)&gt;=1,外来!A137,"")</f>
        <v/>
      </c>
      <c r="B139" s="493" t="str">
        <f>IF(COUNTA(外来!B137)&gt;=1,外来!B137,"")</f>
        <v/>
      </c>
      <c r="C139" s="422" t="str">
        <f>IF(COUNTA(外来!C137)&gt;=1,外来!C137,"")</f>
        <v/>
      </c>
      <c r="D139" s="422" t="str">
        <f>IF(COUNTA(外来!D137)&gt;=1,外来!D137,"")</f>
        <v/>
      </c>
      <c r="E139" s="422" t="str">
        <f>IF(COUNTA(外来!E137)&gt;=1,外来!E137,"")</f>
        <v/>
      </c>
      <c r="F139" s="497" t="str">
        <f>IF(COUNTA(外来!F137)&gt;=1,外来!F137,"")</f>
        <v/>
      </c>
      <c r="G139" s="425" t="str">
        <f>IF(COUNTA(外来!G137)&gt;=1,外来!G137,"")</f>
        <v/>
      </c>
      <c r="H139" s="497" t="str">
        <f>IF(COUNTA(外来!H137)&gt;=1,外来!H137,"")</f>
        <v/>
      </c>
      <c r="I139" s="500" t="str">
        <f>IF(COUNTA(外来!I137)&gt;=1,外来!I137,"")</f>
        <v/>
      </c>
      <c r="J139" s="423" t="str">
        <f>IF(COUNTA(外来!K137)&gt;=1,外来!K137,"")</f>
        <v/>
      </c>
      <c r="K139" s="430" t="str">
        <f>IF(J139&lt;基本!$D$9,"非常勤","常勤")</f>
        <v>常勤</v>
      </c>
      <c r="L139" s="503">
        <f>IF(K139="非常勤",J139/基本!$D$9,1)</f>
        <v>1</v>
      </c>
      <c r="M139" s="203" t="e">
        <f>IF(DAYS360(O139,メイン!$N$3)&lt;500,"新"," ")</f>
        <v>#VALUE!</v>
      </c>
      <c r="N139" s="293"/>
      <c r="O139" t="str">
        <f>IF(COUNTA(外来!J137)&gt;=1,外来!J137,"")</f>
        <v/>
      </c>
      <c r="Q139" s="299">
        <f t="shared" si="44"/>
        <v>0</v>
      </c>
      <c r="R139" s="299">
        <f t="shared" si="45"/>
        <v>0</v>
      </c>
      <c r="S139" s="299">
        <f t="shared" si="46"/>
        <v>0</v>
      </c>
      <c r="T139" s="299">
        <f t="shared" si="47"/>
        <v>0</v>
      </c>
      <c r="U139" s="299">
        <f t="shared" si="48"/>
        <v>0</v>
      </c>
      <c r="V139" s="299">
        <f t="shared" si="39"/>
        <v>0</v>
      </c>
      <c r="W139" s="299">
        <f t="shared" si="49"/>
        <v>0</v>
      </c>
      <c r="X139" s="299">
        <f t="shared" si="50"/>
        <v>0</v>
      </c>
      <c r="Y139" s="299">
        <f t="shared" si="51"/>
        <v>0</v>
      </c>
      <c r="Z139" s="299">
        <f t="shared" si="52"/>
        <v>0</v>
      </c>
      <c r="AA139" s="299">
        <f t="shared" si="53"/>
        <v>0</v>
      </c>
      <c r="AB139" s="299">
        <f t="shared" si="54"/>
        <v>0</v>
      </c>
      <c r="AC139" s="299">
        <f t="shared" si="55"/>
        <v>0</v>
      </c>
      <c r="AD139" s="299">
        <f t="shared" si="56"/>
        <v>0</v>
      </c>
      <c r="AE139" s="299">
        <f t="shared" si="57"/>
        <v>0</v>
      </c>
      <c r="AG139" s="274" t="e">
        <f>#REF!</f>
        <v>#REF!</v>
      </c>
      <c r="AH139" s="274" t="str">
        <f t="shared" si="40"/>
        <v>助産師常勤</v>
      </c>
      <c r="AI139" s="274">
        <f t="shared" si="41"/>
        <v>1</v>
      </c>
      <c r="AJ139" s="274" t="str">
        <f t="shared" si="42"/>
        <v>助産師</v>
      </c>
      <c r="AK139" s="274" t="str">
        <f t="shared" si="43"/>
        <v>常勤</v>
      </c>
    </row>
    <row r="140" spans="1:37" ht="13.5" customHeight="1">
      <c r="A140" s="423" t="str">
        <f>IF(COUNTA(外来!A138)&gt;=1,外来!A138,"")</f>
        <v/>
      </c>
      <c r="B140" s="493" t="str">
        <f>IF(COUNTA(外来!B138)&gt;=1,外来!B138,"")</f>
        <v/>
      </c>
      <c r="C140" s="422" t="str">
        <f>IF(COUNTA(外来!C138)&gt;=1,外来!C138,"")</f>
        <v/>
      </c>
      <c r="D140" s="422" t="str">
        <f>IF(COUNTA(外来!D138)&gt;=1,外来!D138,"")</f>
        <v/>
      </c>
      <c r="E140" s="422" t="str">
        <f>IF(COUNTA(外来!E138)&gt;=1,外来!E138,"")</f>
        <v/>
      </c>
      <c r="F140" s="497" t="str">
        <f>IF(COUNTA(外来!F138)&gt;=1,外来!F138,"")</f>
        <v/>
      </c>
      <c r="G140" s="425" t="str">
        <f>IF(COUNTA(外来!G138)&gt;=1,外来!G138,"")</f>
        <v/>
      </c>
      <c r="H140" s="497" t="str">
        <f>IF(COUNTA(外来!H138)&gt;=1,外来!H138,"")</f>
        <v/>
      </c>
      <c r="I140" s="500" t="str">
        <f>IF(COUNTA(外来!I138)&gt;=1,外来!I138,"")</f>
        <v/>
      </c>
      <c r="J140" s="423" t="str">
        <f>IF(COUNTA(外来!K138)&gt;=1,外来!K138,"")</f>
        <v/>
      </c>
      <c r="K140" s="430" t="str">
        <f>IF(J140&lt;基本!$D$9,"非常勤","常勤")</f>
        <v>常勤</v>
      </c>
      <c r="L140" s="503">
        <f>IF(K140="非常勤",J140/基本!$D$9,1)</f>
        <v>1</v>
      </c>
      <c r="M140" s="203" t="e">
        <f>IF(DAYS360(O140,メイン!$N$3)&lt;500,"新"," ")</f>
        <v>#VALUE!</v>
      </c>
      <c r="N140" s="293"/>
      <c r="O140" t="str">
        <f>IF(COUNTA(外来!J138)&gt;=1,外来!J138,"")</f>
        <v/>
      </c>
      <c r="Q140" s="299">
        <f t="shared" si="44"/>
        <v>0</v>
      </c>
      <c r="R140" s="299">
        <f t="shared" si="45"/>
        <v>0</v>
      </c>
      <c r="S140" s="299">
        <f t="shared" si="46"/>
        <v>0</v>
      </c>
      <c r="T140" s="299">
        <f t="shared" si="47"/>
        <v>0</v>
      </c>
      <c r="U140" s="299">
        <f t="shared" si="48"/>
        <v>0</v>
      </c>
      <c r="V140" s="299">
        <f t="shared" si="39"/>
        <v>0</v>
      </c>
      <c r="W140" s="299">
        <f t="shared" si="49"/>
        <v>0</v>
      </c>
      <c r="X140" s="299">
        <f t="shared" si="50"/>
        <v>0</v>
      </c>
      <c r="Y140" s="299">
        <f t="shared" si="51"/>
        <v>0</v>
      </c>
      <c r="Z140" s="299">
        <f t="shared" si="52"/>
        <v>0</v>
      </c>
      <c r="AA140" s="299">
        <f t="shared" si="53"/>
        <v>0</v>
      </c>
      <c r="AB140" s="299">
        <f t="shared" si="54"/>
        <v>0</v>
      </c>
      <c r="AC140" s="299">
        <f t="shared" si="55"/>
        <v>0</v>
      </c>
      <c r="AD140" s="299">
        <f t="shared" si="56"/>
        <v>0</v>
      </c>
      <c r="AE140" s="299">
        <f t="shared" si="57"/>
        <v>0</v>
      </c>
      <c r="AG140" s="274" t="e">
        <f>#REF!</f>
        <v>#REF!</v>
      </c>
      <c r="AH140" s="274" t="str">
        <f t="shared" si="40"/>
        <v>助産師常勤</v>
      </c>
      <c r="AI140" s="274">
        <f t="shared" si="41"/>
        <v>1</v>
      </c>
      <c r="AJ140" s="274" t="str">
        <f t="shared" si="42"/>
        <v>助産師</v>
      </c>
      <c r="AK140" s="274" t="str">
        <f t="shared" si="43"/>
        <v>常勤</v>
      </c>
    </row>
    <row r="141" spans="1:37" ht="13.5" customHeight="1">
      <c r="A141" s="423" t="str">
        <f>IF(COUNTA(外来!A139)&gt;=1,外来!A139,"")</f>
        <v/>
      </c>
      <c r="B141" s="493" t="str">
        <f>IF(COUNTA(外来!B139)&gt;=1,外来!B139,"")</f>
        <v/>
      </c>
      <c r="C141" s="422" t="str">
        <f>IF(COUNTA(外来!C139)&gt;=1,外来!C139,"")</f>
        <v/>
      </c>
      <c r="D141" s="422" t="str">
        <f>IF(COUNTA(外来!D139)&gt;=1,外来!D139,"")</f>
        <v/>
      </c>
      <c r="E141" s="422" t="str">
        <f>IF(COUNTA(外来!E139)&gt;=1,外来!E139,"")</f>
        <v/>
      </c>
      <c r="F141" s="497" t="str">
        <f>IF(COUNTA(外来!F139)&gt;=1,外来!F139,"")</f>
        <v/>
      </c>
      <c r="G141" s="425" t="str">
        <f>IF(COUNTA(外来!G139)&gt;=1,外来!G139,"")</f>
        <v/>
      </c>
      <c r="H141" s="497" t="str">
        <f>IF(COUNTA(外来!H139)&gt;=1,外来!H139,"")</f>
        <v/>
      </c>
      <c r="I141" s="500" t="str">
        <f>IF(COUNTA(外来!I139)&gt;=1,外来!I139,"")</f>
        <v/>
      </c>
      <c r="J141" s="423" t="str">
        <f>IF(COUNTA(外来!K139)&gt;=1,外来!K139,"")</f>
        <v/>
      </c>
      <c r="K141" s="430" t="str">
        <f>IF(J141&lt;基本!$D$9,"非常勤","常勤")</f>
        <v>常勤</v>
      </c>
      <c r="L141" s="503">
        <f>IF(K141="非常勤",J141/基本!$D$9,1)</f>
        <v>1</v>
      </c>
      <c r="M141" s="203" t="e">
        <f>IF(DAYS360(O141,メイン!$N$3)&lt;500,"新"," ")</f>
        <v>#VALUE!</v>
      </c>
      <c r="N141" s="293"/>
      <c r="O141" t="str">
        <f>IF(COUNTA(外来!J139)&gt;=1,外来!J139,"")</f>
        <v/>
      </c>
      <c r="Q141" s="299">
        <f t="shared" si="44"/>
        <v>0</v>
      </c>
      <c r="R141" s="299">
        <f t="shared" si="45"/>
        <v>0</v>
      </c>
      <c r="S141" s="299">
        <f t="shared" si="46"/>
        <v>0</v>
      </c>
      <c r="T141" s="299">
        <f t="shared" si="47"/>
        <v>0</v>
      </c>
      <c r="U141" s="299">
        <f t="shared" si="48"/>
        <v>0</v>
      </c>
      <c r="V141" s="299">
        <f t="shared" si="39"/>
        <v>0</v>
      </c>
      <c r="W141" s="299">
        <f t="shared" si="49"/>
        <v>0</v>
      </c>
      <c r="X141" s="299">
        <f t="shared" si="50"/>
        <v>0</v>
      </c>
      <c r="Y141" s="299">
        <f t="shared" si="51"/>
        <v>0</v>
      </c>
      <c r="Z141" s="299">
        <f t="shared" si="52"/>
        <v>0</v>
      </c>
      <c r="AA141" s="299">
        <f t="shared" si="53"/>
        <v>0</v>
      </c>
      <c r="AB141" s="299">
        <f t="shared" si="54"/>
        <v>0</v>
      </c>
      <c r="AC141" s="299">
        <f t="shared" si="55"/>
        <v>0</v>
      </c>
      <c r="AD141" s="299">
        <f t="shared" si="56"/>
        <v>0</v>
      </c>
      <c r="AE141" s="299">
        <f t="shared" si="57"/>
        <v>0</v>
      </c>
      <c r="AG141" s="274" t="e">
        <f>#REF!</f>
        <v>#REF!</v>
      </c>
      <c r="AH141" s="274" t="str">
        <f t="shared" si="40"/>
        <v>助産師常勤</v>
      </c>
      <c r="AI141" s="274">
        <f t="shared" si="41"/>
        <v>1</v>
      </c>
      <c r="AJ141" s="274" t="str">
        <f t="shared" si="42"/>
        <v>助産師</v>
      </c>
      <c r="AK141" s="274" t="str">
        <f t="shared" si="43"/>
        <v>常勤</v>
      </c>
    </row>
    <row r="142" spans="1:37" ht="13.5" customHeight="1">
      <c r="A142" s="423" t="str">
        <f>IF(COUNTA(外来!A140)&gt;=1,外来!A140,"")</f>
        <v/>
      </c>
      <c r="B142" s="493" t="str">
        <f>IF(COUNTA(外来!B140)&gt;=1,外来!B140,"")</f>
        <v/>
      </c>
      <c r="C142" s="422" t="str">
        <f>IF(COUNTA(外来!C140)&gt;=1,外来!C140,"")</f>
        <v/>
      </c>
      <c r="D142" s="422" t="str">
        <f>IF(COUNTA(外来!D140)&gt;=1,外来!D140,"")</f>
        <v/>
      </c>
      <c r="E142" s="422" t="str">
        <f>IF(COUNTA(外来!E140)&gt;=1,外来!E140,"")</f>
        <v/>
      </c>
      <c r="F142" s="497" t="str">
        <f>IF(COUNTA(外来!F140)&gt;=1,外来!F140,"")</f>
        <v/>
      </c>
      <c r="G142" s="425" t="str">
        <f>IF(COUNTA(外来!G140)&gt;=1,外来!G140,"")</f>
        <v/>
      </c>
      <c r="H142" s="497" t="str">
        <f>IF(COUNTA(外来!H140)&gt;=1,外来!H140,"")</f>
        <v/>
      </c>
      <c r="I142" s="500" t="str">
        <f>IF(COUNTA(外来!I140)&gt;=1,外来!I140,"")</f>
        <v/>
      </c>
      <c r="J142" s="423" t="str">
        <f>IF(COUNTA(外来!K140)&gt;=1,外来!K140,"")</f>
        <v/>
      </c>
      <c r="K142" s="430" t="str">
        <f>IF(J142&lt;基本!$D$9,"非常勤","常勤")</f>
        <v>常勤</v>
      </c>
      <c r="L142" s="503">
        <f>IF(K142="非常勤",J142/基本!$D$9,1)</f>
        <v>1</v>
      </c>
      <c r="M142" s="203" t="e">
        <f>IF(DAYS360(O142,メイン!$N$3)&lt;500,"新"," ")</f>
        <v>#VALUE!</v>
      </c>
      <c r="N142" s="293"/>
      <c r="O142" t="str">
        <f>IF(COUNTA(外来!J140)&gt;=1,外来!J140,"")</f>
        <v/>
      </c>
      <c r="Q142" s="299">
        <f t="shared" si="44"/>
        <v>0</v>
      </c>
      <c r="R142" s="299">
        <f t="shared" si="45"/>
        <v>0</v>
      </c>
      <c r="S142" s="299">
        <f t="shared" si="46"/>
        <v>0</v>
      </c>
      <c r="T142" s="299">
        <f t="shared" si="47"/>
        <v>0</v>
      </c>
      <c r="U142" s="299">
        <f t="shared" si="48"/>
        <v>0</v>
      </c>
      <c r="V142" s="299">
        <f t="shared" si="39"/>
        <v>0</v>
      </c>
      <c r="W142" s="299">
        <f t="shared" si="49"/>
        <v>0</v>
      </c>
      <c r="X142" s="299">
        <f t="shared" si="50"/>
        <v>0</v>
      </c>
      <c r="Y142" s="299">
        <f t="shared" si="51"/>
        <v>0</v>
      </c>
      <c r="Z142" s="299">
        <f t="shared" si="52"/>
        <v>0</v>
      </c>
      <c r="AA142" s="299">
        <f t="shared" si="53"/>
        <v>0</v>
      </c>
      <c r="AB142" s="299">
        <f t="shared" si="54"/>
        <v>0</v>
      </c>
      <c r="AC142" s="299">
        <f t="shared" si="55"/>
        <v>0</v>
      </c>
      <c r="AD142" s="299">
        <f t="shared" si="56"/>
        <v>0</v>
      </c>
      <c r="AE142" s="299">
        <f t="shared" si="57"/>
        <v>0</v>
      </c>
      <c r="AG142" s="274" t="e">
        <f>#REF!</f>
        <v>#REF!</v>
      </c>
      <c r="AH142" s="274" t="str">
        <f t="shared" si="40"/>
        <v>助産師常勤</v>
      </c>
      <c r="AI142" s="274">
        <f t="shared" si="41"/>
        <v>1</v>
      </c>
      <c r="AJ142" s="274" t="str">
        <f t="shared" si="42"/>
        <v>助産師</v>
      </c>
      <c r="AK142" s="274" t="str">
        <f t="shared" si="43"/>
        <v>常勤</v>
      </c>
    </row>
    <row r="143" spans="1:37" ht="13.5" customHeight="1">
      <c r="A143" s="423" t="str">
        <f>IF(COUNTA(外来!A141)&gt;=1,外来!A141,"")</f>
        <v/>
      </c>
      <c r="B143" s="493" t="str">
        <f>IF(COUNTA(外来!B141)&gt;=1,外来!B141,"")</f>
        <v/>
      </c>
      <c r="C143" s="422" t="str">
        <f>IF(COUNTA(外来!C141)&gt;=1,外来!C141,"")</f>
        <v/>
      </c>
      <c r="D143" s="422" t="str">
        <f>IF(COUNTA(外来!D141)&gt;=1,外来!D141,"")</f>
        <v/>
      </c>
      <c r="E143" s="422" t="str">
        <f>IF(COUNTA(外来!E141)&gt;=1,外来!E141,"")</f>
        <v/>
      </c>
      <c r="F143" s="497" t="str">
        <f>IF(COUNTA(外来!F141)&gt;=1,外来!F141,"")</f>
        <v/>
      </c>
      <c r="G143" s="425" t="str">
        <f>IF(COUNTA(外来!G141)&gt;=1,外来!G141,"")</f>
        <v/>
      </c>
      <c r="H143" s="497" t="str">
        <f>IF(COUNTA(外来!H141)&gt;=1,外来!H141,"")</f>
        <v/>
      </c>
      <c r="I143" s="500" t="str">
        <f>IF(COUNTA(外来!I141)&gt;=1,外来!I141,"")</f>
        <v/>
      </c>
      <c r="J143" s="423" t="str">
        <f>IF(COUNTA(外来!K141)&gt;=1,外来!K141,"")</f>
        <v/>
      </c>
      <c r="K143" s="430" t="str">
        <f>IF(J143&lt;基本!$D$9,"非常勤","常勤")</f>
        <v>常勤</v>
      </c>
      <c r="L143" s="503">
        <f>IF(K143="非常勤",J143/基本!$D$9,1)</f>
        <v>1</v>
      </c>
      <c r="M143" s="203" t="e">
        <f>IF(DAYS360(O143,メイン!$N$3)&lt;500,"新"," ")</f>
        <v>#VALUE!</v>
      </c>
      <c r="N143" s="293"/>
      <c r="O143" t="str">
        <f>IF(COUNTA(外来!J141)&gt;=1,外来!J141,"")</f>
        <v/>
      </c>
      <c r="Q143" s="299">
        <f t="shared" si="44"/>
        <v>0</v>
      </c>
      <c r="R143" s="299">
        <f t="shared" si="45"/>
        <v>0</v>
      </c>
      <c r="S143" s="299">
        <f t="shared" si="46"/>
        <v>0</v>
      </c>
      <c r="T143" s="299">
        <f t="shared" si="47"/>
        <v>0</v>
      </c>
      <c r="U143" s="299">
        <f t="shared" si="48"/>
        <v>0</v>
      </c>
      <c r="V143" s="299">
        <f t="shared" si="39"/>
        <v>0</v>
      </c>
      <c r="W143" s="299">
        <f t="shared" si="49"/>
        <v>0</v>
      </c>
      <c r="X143" s="299">
        <f t="shared" si="50"/>
        <v>0</v>
      </c>
      <c r="Y143" s="299">
        <f t="shared" si="51"/>
        <v>0</v>
      </c>
      <c r="Z143" s="299">
        <f t="shared" si="52"/>
        <v>0</v>
      </c>
      <c r="AA143" s="299">
        <f t="shared" si="53"/>
        <v>0</v>
      </c>
      <c r="AB143" s="299">
        <f t="shared" si="54"/>
        <v>0</v>
      </c>
      <c r="AC143" s="299">
        <f t="shared" si="55"/>
        <v>0</v>
      </c>
      <c r="AD143" s="299">
        <f t="shared" si="56"/>
        <v>0</v>
      </c>
      <c r="AE143" s="299">
        <f t="shared" si="57"/>
        <v>0</v>
      </c>
      <c r="AG143" s="274" t="e">
        <f>#REF!</f>
        <v>#REF!</v>
      </c>
      <c r="AH143" s="274" t="str">
        <f t="shared" si="40"/>
        <v>助産師常勤</v>
      </c>
      <c r="AI143" s="274">
        <f t="shared" si="41"/>
        <v>1</v>
      </c>
      <c r="AJ143" s="274" t="str">
        <f t="shared" si="42"/>
        <v>助産師</v>
      </c>
      <c r="AK143" s="274" t="str">
        <f t="shared" si="43"/>
        <v>常勤</v>
      </c>
    </row>
    <row r="144" spans="1:37" ht="13.5" customHeight="1">
      <c r="A144" s="423" t="str">
        <f>IF(COUNTA(外来!A142)&gt;=1,外来!A142,"")</f>
        <v/>
      </c>
      <c r="B144" s="493" t="str">
        <f>IF(COUNTA(外来!B142)&gt;=1,外来!B142,"")</f>
        <v/>
      </c>
      <c r="C144" s="422" t="str">
        <f>IF(COUNTA(外来!C142)&gt;=1,外来!C142,"")</f>
        <v/>
      </c>
      <c r="D144" s="422" t="str">
        <f>IF(COUNTA(外来!D142)&gt;=1,外来!D142,"")</f>
        <v/>
      </c>
      <c r="E144" s="422" t="str">
        <f>IF(COUNTA(外来!E142)&gt;=1,外来!E142,"")</f>
        <v/>
      </c>
      <c r="F144" s="497" t="str">
        <f>IF(COUNTA(外来!F142)&gt;=1,外来!F142,"")</f>
        <v/>
      </c>
      <c r="G144" s="425" t="str">
        <f>IF(COUNTA(外来!G142)&gt;=1,外来!G142,"")</f>
        <v/>
      </c>
      <c r="H144" s="497" t="str">
        <f>IF(COUNTA(外来!H142)&gt;=1,外来!H142,"")</f>
        <v/>
      </c>
      <c r="I144" s="500" t="str">
        <f>IF(COUNTA(外来!I142)&gt;=1,外来!I142,"")</f>
        <v/>
      </c>
      <c r="J144" s="423" t="str">
        <f>IF(COUNTA(外来!K142)&gt;=1,外来!K142,"")</f>
        <v/>
      </c>
      <c r="K144" s="430" t="str">
        <f>IF(J144&lt;基本!$D$9,"非常勤","常勤")</f>
        <v>常勤</v>
      </c>
      <c r="L144" s="503">
        <f>IF(K144="非常勤",J144/基本!$D$9,1)</f>
        <v>1</v>
      </c>
      <c r="M144" s="203" t="e">
        <f>IF(DAYS360(O144,メイン!$N$3)&lt;500,"新"," ")</f>
        <v>#VALUE!</v>
      </c>
      <c r="N144" s="293"/>
      <c r="O144" t="str">
        <f>IF(COUNTA(外来!J142)&gt;=1,外来!J142,"")</f>
        <v/>
      </c>
      <c r="Q144" s="299">
        <f t="shared" si="44"/>
        <v>0</v>
      </c>
      <c r="R144" s="299">
        <f t="shared" si="45"/>
        <v>0</v>
      </c>
      <c r="S144" s="299">
        <f t="shared" si="46"/>
        <v>0</v>
      </c>
      <c r="T144" s="299">
        <f t="shared" si="47"/>
        <v>0</v>
      </c>
      <c r="U144" s="299">
        <f t="shared" si="48"/>
        <v>0</v>
      </c>
      <c r="V144" s="299">
        <f t="shared" si="39"/>
        <v>0</v>
      </c>
      <c r="W144" s="299">
        <f t="shared" si="49"/>
        <v>0</v>
      </c>
      <c r="X144" s="299">
        <f t="shared" si="50"/>
        <v>0</v>
      </c>
      <c r="Y144" s="299">
        <f t="shared" si="51"/>
        <v>0</v>
      </c>
      <c r="Z144" s="299">
        <f t="shared" si="52"/>
        <v>0</v>
      </c>
      <c r="AA144" s="299">
        <f t="shared" si="53"/>
        <v>0</v>
      </c>
      <c r="AB144" s="299">
        <f t="shared" si="54"/>
        <v>0</v>
      </c>
      <c r="AC144" s="299">
        <f t="shared" si="55"/>
        <v>0</v>
      </c>
      <c r="AD144" s="299">
        <f t="shared" si="56"/>
        <v>0</v>
      </c>
      <c r="AE144" s="299">
        <f t="shared" si="57"/>
        <v>0</v>
      </c>
      <c r="AG144" s="274" t="e">
        <f>#REF!</f>
        <v>#REF!</v>
      </c>
      <c r="AH144" s="274" t="str">
        <f t="shared" si="40"/>
        <v>助産師常勤</v>
      </c>
      <c r="AI144" s="274">
        <f t="shared" si="41"/>
        <v>1</v>
      </c>
      <c r="AJ144" s="274" t="str">
        <f t="shared" si="42"/>
        <v>助産師</v>
      </c>
      <c r="AK144" s="274" t="str">
        <f t="shared" si="43"/>
        <v>常勤</v>
      </c>
    </row>
    <row r="145" spans="1:37" ht="13.5" customHeight="1">
      <c r="A145" s="423" t="str">
        <f>IF(COUNTA(外来!A143)&gt;=1,外来!A143,"")</f>
        <v/>
      </c>
      <c r="B145" s="493" t="str">
        <f>IF(COUNTA(外来!B143)&gt;=1,外来!B143,"")</f>
        <v/>
      </c>
      <c r="C145" s="422" t="str">
        <f>IF(COUNTA(外来!C143)&gt;=1,外来!C143,"")</f>
        <v/>
      </c>
      <c r="D145" s="422" t="str">
        <f>IF(COUNTA(外来!D143)&gt;=1,外来!D143,"")</f>
        <v/>
      </c>
      <c r="E145" s="422" t="str">
        <f>IF(COUNTA(外来!E143)&gt;=1,外来!E143,"")</f>
        <v/>
      </c>
      <c r="F145" s="497" t="str">
        <f>IF(COUNTA(外来!F143)&gt;=1,外来!F143,"")</f>
        <v/>
      </c>
      <c r="G145" s="425" t="str">
        <f>IF(COUNTA(外来!G143)&gt;=1,外来!G143,"")</f>
        <v/>
      </c>
      <c r="H145" s="497" t="str">
        <f>IF(COUNTA(外来!H143)&gt;=1,外来!H143,"")</f>
        <v/>
      </c>
      <c r="I145" s="500" t="str">
        <f>IF(COUNTA(外来!I143)&gt;=1,外来!I143,"")</f>
        <v/>
      </c>
      <c r="J145" s="423" t="str">
        <f>IF(COUNTA(外来!K143)&gt;=1,外来!K143,"")</f>
        <v/>
      </c>
      <c r="K145" s="430" t="str">
        <f>IF(J145&lt;基本!$D$9,"非常勤","常勤")</f>
        <v>常勤</v>
      </c>
      <c r="L145" s="503">
        <f>IF(K145="非常勤",J145/基本!$D$9,1)</f>
        <v>1</v>
      </c>
      <c r="M145" s="203" t="e">
        <f>IF(DAYS360(O145,メイン!$N$3)&lt;500,"新"," ")</f>
        <v>#VALUE!</v>
      </c>
      <c r="N145" s="293"/>
      <c r="O145" t="str">
        <f>IF(COUNTA(外来!J143)&gt;=1,外来!J143,"")</f>
        <v/>
      </c>
      <c r="Q145" s="299">
        <f t="shared" si="44"/>
        <v>0</v>
      </c>
      <c r="R145" s="299">
        <f t="shared" si="45"/>
        <v>0</v>
      </c>
      <c r="S145" s="299">
        <f t="shared" si="46"/>
        <v>0</v>
      </c>
      <c r="T145" s="299">
        <f t="shared" si="47"/>
        <v>0</v>
      </c>
      <c r="U145" s="299">
        <f t="shared" si="48"/>
        <v>0</v>
      </c>
      <c r="V145" s="299">
        <f t="shared" si="39"/>
        <v>0</v>
      </c>
      <c r="W145" s="299">
        <f t="shared" si="49"/>
        <v>0</v>
      </c>
      <c r="X145" s="299">
        <f t="shared" si="50"/>
        <v>0</v>
      </c>
      <c r="Y145" s="299">
        <f t="shared" si="51"/>
        <v>0</v>
      </c>
      <c r="Z145" s="299">
        <f t="shared" si="52"/>
        <v>0</v>
      </c>
      <c r="AA145" s="299">
        <f t="shared" si="53"/>
        <v>0</v>
      </c>
      <c r="AB145" s="299">
        <f t="shared" si="54"/>
        <v>0</v>
      </c>
      <c r="AC145" s="299">
        <f t="shared" si="55"/>
        <v>0</v>
      </c>
      <c r="AD145" s="299">
        <f t="shared" si="56"/>
        <v>0</v>
      </c>
      <c r="AE145" s="299">
        <f t="shared" si="57"/>
        <v>0</v>
      </c>
      <c r="AG145" s="274" t="e">
        <f>#REF!</f>
        <v>#REF!</v>
      </c>
      <c r="AH145" s="274" t="str">
        <f t="shared" si="40"/>
        <v>助産師常勤</v>
      </c>
      <c r="AI145" s="274">
        <f t="shared" si="41"/>
        <v>1</v>
      </c>
      <c r="AJ145" s="274" t="str">
        <f t="shared" si="42"/>
        <v>助産師</v>
      </c>
      <c r="AK145" s="274" t="str">
        <f t="shared" si="43"/>
        <v>常勤</v>
      </c>
    </row>
    <row r="146" spans="1:37" ht="13.5" customHeight="1">
      <c r="A146" s="423" t="str">
        <f>IF(COUNTA(外来!A144)&gt;=1,外来!A144,"")</f>
        <v/>
      </c>
      <c r="B146" s="493" t="str">
        <f>IF(COUNTA(外来!B144)&gt;=1,外来!B144,"")</f>
        <v/>
      </c>
      <c r="C146" s="422" t="str">
        <f>IF(COUNTA(外来!C144)&gt;=1,外来!C144,"")</f>
        <v/>
      </c>
      <c r="D146" s="422" t="str">
        <f>IF(COUNTA(外来!D144)&gt;=1,外来!D144,"")</f>
        <v/>
      </c>
      <c r="E146" s="422" t="str">
        <f>IF(COUNTA(外来!E144)&gt;=1,外来!E144,"")</f>
        <v/>
      </c>
      <c r="F146" s="497" t="str">
        <f>IF(COUNTA(外来!F144)&gt;=1,外来!F144,"")</f>
        <v/>
      </c>
      <c r="G146" s="425" t="str">
        <f>IF(COUNTA(外来!G144)&gt;=1,外来!G144,"")</f>
        <v/>
      </c>
      <c r="H146" s="497" t="str">
        <f>IF(COUNTA(外来!H144)&gt;=1,外来!H144,"")</f>
        <v/>
      </c>
      <c r="I146" s="500" t="str">
        <f>IF(COUNTA(外来!I144)&gt;=1,外来!I144,"")</f>
        <v/>
      </c>
      <c r="J146" s="423" t="str">
        <f>IF(COUNTA(外来!K144)&gt;=1,外来!K144,"")</f>
        <v/>
      </c>
      <c r="K146" s="430" t="str">
        <f>IF(J146&lt;基本!$D$9,"非常勤","常勤")</f>
        <v>常勤</v>
      </c>
      <c r="L146" s="503">
        <f>IF(K146="非常勤",J146/基本!$D$9,1)</f>
        <v>1</v>
      </c>
      <c r="M146" s="203" t="e">
        <f>IF(DAYS360(O146,メイン!$N$3)&lt;500,"新"," ")</f>
        <v>#VALUE!</v>
      </c>
      <c r="N146" s="293"/>
      <c r="O146" t="str">
        <f>IF(COUNTA(外来!J144)&gt;=1,外来!J144,"")</f>
        <v/>
      </c>
      <c r="Q146" s="299">
        <f t="shared" si="44"/>
        <v>0</v>
      </c>
      <c r="R146" s="299">
        <f t="shared" si="45"/>
        <v>0</v>
      </c>
      <c r="S146" s="299">
        <f t="shared" si="46"/>
        <v>0</v>
      </c>
      <c r="T146" s="299">
        <f t="shared" si="47"/>
        <v>0</v>
      </c>
      <c r="U146" s="299">
        <f t="shared" si="48"/>
        <v>0</v>
      </c>
      <c r="V146" s="299">
        <f t="shared" si="39"/>
        <v>0</v>
      </c>
      <c r="W146" s="299">
        <f t="shared" si="49"/>
        <v>0</v>
      </c>
      <c r="X146" s="299">
        <f t="shared" si="50"/>
        <v>0</v>
      </c>
      <c r="Y146" s="299">
        <f t="shared" si="51"/>
        <v>0</v>
      </c>
      <c r="Z146" s="299">
        <f t="shared" si="52"/>
        <v>0</v>
      </c>
      <c r="AA146" s="299">
        <f t="shared" si="53"/>
        <v>0</v>
      </c>
      <c r="AB146" s="299">
        <f t="shared" si="54"/>
        <v>0</v>
      </c>
      <c r="AC146" s="299">
        <f t="shared" si="55"/>
        <v>0</v>
      </c>
      <c r="AD146" s="299">
        <f t="shared" si="56"/>
        <v>0</v>
      </c>
      <c r="AE146" s="299">
        <f t="shared" si="57"/>
        <v>0</v>
      </c>
      <c r="AG146" s="274" t="e">
        <f>#REF!</f>
        <v>#REF!</v>
      </c>
      <c r="AH146" s="274" t="str">
        <f t="shared" si="40"/>
        <v>助産師常勤</v>
      </c>
      <c r="AI146" s="274">
        <f t="shared" si="41"/>
        <v>1</v>
      </c>
      <c r="AJ146" s="274" t="str">
        <f t="shared" si="42"/>
        <v>助産師</v>
      </c>
      <c r="AK146" s="274" t="str">
        <f t="shared" si="43"/>
        <v>常勤</v>
      </c>
    </row>
    <row r="147" spans="1:37" ht="13.5" customHeight="1">
      <c r="A147" s="423" t="str">
        <f>IF(COUNTA(外来!A145)&gt;=1,外来!A145,"")</f>
        <v/>
      </c>
      <c r="B147" s="493" t="str">
        <f>IF(COUNTA(外来!B145)&gt;=1,外来!B145,"")</f>
        <v/>
      </c>
      <c r="C147" s="422" t="str">
        <f>IF(COUNTA(外来!C145)&gt;=1,外来!C145,"")</f>
        <v/>
      </c>
      <c r="D147" s="422" t="str">
        <f>IF(COUNTA(外来!D145)&gt;=1,外来!D145,"")</f>
        <v/>
      </c>
      <c r="E147" s="422" t="str">
        <f>IF(COUNTA(外来!E145)&gt;=1,外来!E145,"")</f>
        <v/>
      </c>
      <c r="F147" s="497" t="str">
        <f>IF(COUNTA(外来!F145)&gt;=1,外来!F145,"")</f>
        <v/>
      </c>
      <c r="G147" s="425" t="str">
        <f>IF(COUNTA(外来!G145)&gt;=1,外来!G145,"")</f>
        <v/>
      </c>
      <c r="H147" s="497" t="str">
        <f>IF(COUNTA(外来!H145)&gt;=1,外来!H145,"")</f>
        <v/>
      </c>
      <c r="I147" s="500" t="str">
        <f>IF(COUNTA(外来!I145)&gt;=1,外来!I145,"")</f>
        <v/>
      </c>
      <c r="J147" s="423" t="str">
        <f>IF(COUNTA(外来!K145)&gt;=1,外来!K145,"")</f>
        <v/>
      </c>
      <c r="K147" s="430" t="str">
        <f>IF(J147&lt;基本!$D$9,"非常勤","常勤")</f>
        <v>常勤</v>
      </c>
      <c r="L147" s="503">
        <f>IF(K147="非常勤",J147/基本!$D$9,1)</f>
        <v>1</v>
      </c>
      <c r="M147" s="203" t="e">
        <f>IF(DAYS360(O147,メイン!$N$3)&lt;500,"新"," ")</f>
        <v>#VALUE!</v>
      </c>
      <c r="N147" s="293"/>
      <c r="O147" t="str">
        <f>IF(COUNTA(外来!J145)&gt;=1,外来!J145,"")</f>
        <v/>
      </c>
      <c r="Q147" s="299">
        <f t="shared" si="44"/>
        <v>0</v>
      </c>
      <c r="R147" s="299">
        <f t="shared" si="45"/>
        <v>0</v>
      </c>
      <c r="S147" s="299">
        <f t="shared" si="46"/>
        <v>0</v>
      </c>
      <c r="T147" s="299">
        <f t="shared" si="47"/>
        <v>0</v>
      </c>
      <c r="U147" s="299">
        <f t="shared" si="48"/>
        <v>0</v>
      </c>
      <c r="V147" s="299">
        <f t="shared" si="39"/>
        <v>0</v>
      </c>
      <c r="W147" s="299">
        <f t="shared" si="49"/>
        <v>0</v>
      </c>
      <c r="X147" s="299">
        <f t="shared" si="50"/>
        <v>0</v>
      </c>
      <c r="Y147" s="299">
        <f t="shared" si="51"/>
        <v>0</v>
      </c>
      <c r="Z147" s="299">
        <f t="shared" si="52"/>
        <v>0</v>
      </c>
      <c r="AA147" s="299">
        <f t="shared" si="53"/>
        <v>0</v>
      </c>
      <c r="AB147" s="299">
        <f t="shared" si="54"/>
        <v>0</v>
      </c>
      <c r="AC147" s="299">
        <f t="shared" si="55"/>
        <v>0</v>
      </c>
      <c r="AD147" s="299">
        <f t="shared" si="56"/>
        <v>0</v>
      </c>
      <c r="AE147" s="299">
        <f t="shared" si="57"/>
        <v>0</v>
      </c>
      <c r="AG147" s="274" t="e">
        <f>#REF!</f>
        <v>#REF!</v>
      </c>
      <c r="AH147" s="274" t="str">
        <f t="shared" si="40"/>
        <v>助産師常勤</v>
      </c>
      <c r="AI147" s="274">
        <f t="shared" si="41"/>
        <v>1</v>
      </c>
      <c r="AJ147" s="274" t="str">
        <f t="shared" si="42"/>
        <v>助産師</v>
      </c>
      <c r="AK147" s="274" t="str">
        <f t="shared" si="43"/>
        <v>常勤</v>
      </c>
    </row>
    <row r="148" spans="1:37" ht="13.5" customHeight="1">
      <c r="A148" s="423" t="str">
        <f>IF(COUNTA(外来!A146)&gt;=1,外来!A146,"")</f>
        <v/>
      </c>
      <c r="B148" s="493" t="str">
        <f>IF(COUNTA(外来!B146)&gt;=1,外来!B146,"")</f>
        <v/>
      </c>
      <c r="C148" s="422" t="str">
        <f>IF(COUNTA(外来!C146)&gt;=1,外来!C146,"")</f>
        <v/>
      </c>
      <c r="D148" s="422" t="str">
        <f>IF(COUNTA(外来!D146)&gt;=1,外来!D146,"")</f>
        <v/>
      </c>
      <c r="E148" s="422" t="str">
        <f>IF(COUNTA(外来!E146)&gt;=1,外来!E146,"")</f>
        <v/>
      </c>
      <c r="F148" s="497" t="str">
        <f>IF(COUNTA(外来!F146)&gt;=1,外来!F146,"")</f>
        <v/>
      </c>
      <c r="G148" s="425" t="str">
        <f>IF(COUNTA(外来!G146)&gt;=1,外来!G146,"")</f>
        <v/>
      </c>
      <c r="H148" s="497" t="str">
        <f>IF(COUNTA(外来!H146)&gt;=1,外来!H146,"")</f>
        <v/>
      </c>
      <c r="I148" s="500" t="str">
        <f>IF(COUNTA(外来!I146)&gt;=1,外来!I146,"")</f>
        <v/>
      </c>
      <c r="J148" s="423" t="str">
        <f>IF(COUNTA(外来!K146)&gt;=1,外来!K146,"")</f>
        <v/>
      </c>
      <c r="K148" s="430" t="str">
        <f>IF(J148&lt;基本!$D$9,"非常勤","常勤")</f>
        <v>常勤</v>
      </c>
      <c r="L148" s="503">
        <f>IF(K148="非常勤",J148/基本!$D$9,1)</f>
        <v>1</v>
      </c>
      <c r="M148" s="203" t="e">
        <f>IF(DAYS360(O148,メイン!$N$3)&lt;500,"新"," ")</f>
        <v>#VALUE!</v>
      </c>
      <c r="N148" s="293"/>
      <c r="O148" t="str">
        <f>IF(COUNTA(外来!J146)&gt;=1,外来!J146,"")</f>
        <v/>
      </c>
      <c r="Q148" s="299">
        <f t="shared" si="44"/>
        <v>0</v>
      </c>
      <c r="R148" s="299">
        <f t="shared" si="45"/>
        <v>0</v>
      </c>
      <c r="S148" s="299">
        <f t="shared" si="46"/>
        <v>0</v>
      </c>
      <c r="T148" s="299">
        <f t="shared" si="47"/>
        <v>0</v>
      </c>
      <c r="U148" s="299">
        <f t="shared" si="48"/>
        <v>0</v>
      </c>
      <c r="V148" s="299">
        <f t="shared" si="39"/>
        <v>0</v>
      </c>
      <c r="W148" s="299">
        <f t="shared" si="49"/>
        <v>0</v>
      </c>
      <c r="X148" s="299">
        <f t="shared" si="50"/>
        <v>0</v>
      </c>
      <c r="Y148" s="299">
        <f t="shared" si="51"/>
        <v>0</v>
      </c>
      <c r="Z148" s="299">
        <f t="shared" si="52"/>
        <v>0</v>
      </c>
      <c r="AA148" s="299">
        <f t="shared" si="53"/>
        <v>0</v>
      </c>
      <c r="AB148" s="299">
        <f t="shared" si="54"/>
        <v>0</v>
      </c>
      <c r="AC148" s="299">
        <f t="shared" si="55"/>
        <v>0</v>
      </c>
      <c r="AD148" s="299">
        <f t="shared" si="56"/>
        <v>0</v>
      </c>
      <c r="AE148" s="299">
        <f t="shared" si="57"/>
        <v>0</v>
      </c>
      <c r="AG148" s="274" t="e">
        <f>#REF!</f>
        <v>#REF!</v>
      </c>
      <c r="AH148" s="274" t="str">
        <f t="shared" si="40"/>
        <v>助産師常勤</v>
      </c>
      <c r="AI148" s="274">
        <f t="shared" si="41"/>
        <v>1</v>
      </c>
      <c r="AJ148" s="274" t="str">
        <f t="shared" si="42"/>
        <v>助産師</v>
      </c>
      <c r="AK148" s="274" t="str">
        <f t="shared" si="43"/>
        <v>常勤</v>
      </c>
    </row>
    <row r="149" spans="1:37" ht="13.5" customHeight="1">
      <c r="A149" s="423" t="str">
        <f>IF(COUNTA(外来!A147)&gt;=1,外来!A147,"")</f>
        <v/>
      </c>
      <c r="B149" s="493" t="str">
        <f>IF(COUNTA(外来!B147)&gt;=1,外来!B147,"")</f>
        <v/>
      </c>
      <c r="C149" s="422" t="str">
        <f>IF(COUNTA(外来!C147)&gt;=1,外来!C147,"")</f>
        <v/>
      </c>
      <c r="D149" s="422" t="str">
        <f>IF(COUNTA(外来!D147)&gt;=1,外来!D147,"")</f>
        <v/>
      </c>
      <c r="E149" s="422" t="str">
        <f>IF(COUNTA(外来!E147)&gt;=1,外来!E147,"")</f>
        <v/>
      </c>
      <c r="F149" s="497" t="str">
        <f>IF(COUNTA(外来!F147)&gt;=1,外来!F147,"")</f>
        <v/>
      </c>
      <c r="G149" s="425" t="str">
        <f>IF(COUNTA(外来!G147)&gt;=1,外来!G147,"")</f>
        <v/>
      </c>
      <c r="H149" s="497" t="str">
        <f>IF(COUNTA(外来!H147)&gt;=1,外来!H147,"")</f>
        <v/>
      </c>
      <c r="I149" s="500" t="str">
        <f>IF(COUNTA(外来!I147)&gt;=1,外来!I147,"")</f>
        <v/>
      </c>
      <c r="J149" s="423" t="str">
        <f>IF(COUNTA(外来!K147)&gt;=1,外来!K147,"")</f>
        <v/>
      </c>
      <c r="K149" s="430" t="str">
        <f>IF(J149&lt;基本!$D$9,"非常勤","常勤")</f>
        <v>常勤</v>
      </c>
      <c r="L149" s="503">
        <f>IF(K149="非常勤",J149/基本!$D$9,1)</f>
        <v>1</v>
      </c>
      <c r="M149" s="203" t="e">
        <f>IF(DAYS360(O149,メイン!$N$3)&lt;500,"新"," ")</f>
        <v>#VALUE!</v>
      </c>
      <c r="N149" s="293"/>
      <c r="O149" t="str">
        <f>IF(COUNTA(外来!J147)&gt;=1,外来!J147,"")</f>
        <v/>
      </c>
      <c r="Q149" s="299">
        <f t="shared" si="44"/>
        <v>0</v>
      </c>
      <c r="R149" s="299">
        <f t="shared" si="45"/>
        <v>0</v>
      </c>
      <c r="S149" s="299">
        <f t="shared" si="46"/>
        <v>0</v>
      </c>
      <c r="T149" s="299">
        <f t="shared" si="47"/>
        <v>0</v>
      </c>
      <c r="U149" s="299">
        <f t="shared" si="48"/>
        <v>0</v>
      </c>
      <c r="V149" s="299">
        <f t="shared" si="39"/>
        <v>0</v>
      </c>
      <c r="W149" s="299">
        <f t="shared" si="49"/>
        <v>0</v>
      </c>
      <c r="X149" s="299">
        <f t="shared" si="50"/>
        <v>0</v>
      </c>
      <c r="Y149" s="299">
        <f t="shared" si="51"/>
        <v>0</v>
      </c>
      <c r="Z149" s="299">
        <f t="shared" si="52"/>
        <v>0</v>
      </c>
      <c r="AA149" s="299">
        <f t="shared" si="53"/>
        <v>0</v>
      </c>
      <c r="AB149" s="299">
        <f t="shared" si="54"/>
        <v>0</v>
      </c>
      <c r="AC149" s="299">
        <f t="shared" si="55"/>
        <v>0</v>
      </c>
      <c r="AD149" s="299">
        <f t="shared" si="56"/>
        <v>0</v>
      </c>
      <c r="AE149" s="299">
        <f t="shared" si="57"/>
        <v>0</v>
      </c>
      <c r="AG149" s="274" t="e">
        <f>#REF!</f>
        <v>#REF!</v>
      </c>
      <c r="AH149" s="274" t="str">
        <f t="shared" si="40"/>
        <v>助産師常勤</v>
      </c>
      <c r="AI149" s="274">
        <f t="shared" si="41"/>
        <v>1</v>
      </c>
      <c r="AJ149" s="274" t="str">
        <f t="shared" si="42"/>
        <v>助産師</v>
      </c>
      <c r="AK149" s="274" t="str">
        <f t="shared" si="43"/>
        <v>常勤</v>
      </c>
    </row>
    <row r="150" spans="1:37" ht="13.5" customHeight="1">
      <c r="A150" s="423" t="str">
        <f>IF(COUNTA(外来!A148)&gt;=1,外来!A148,"")</f>
        <v/>
      </c>
      <c r="B150" s="493" t="str">
        <f>IF(COUNTA(外来!B148)&gt;=1,外来!B148,"")</f>
        <v/>
      </c>
      <c r="C150" s="422" t="str">
        <f>IF(COUNTA(外来!C148)&gt;=1,外来!C148,"")</f>
        <v/>
      </c>
      <c r="D150" s="422" t="str">
        <f>IF(COUNTA(外来!D148)&gt;=1,外来!D148,"")</f>
        <v/>
      </c>
      <c r="E150" s="422" t="str">
        <f>IF(COUNTA(外来!E148)&gt;=1,外来!E148,"")</f>
        <v/>
      </c>
      <c r="F150" s="497" t="str">
        <f>IF(COUNTA(外来!F148)&gt;=1,外来!F148,"")</f>
        <v/>
      </c>
      <c r="G150" s="425" t="str">
        <f>IF(COUNTA(外来!G148)&gt;=1,外来!G148,"")</f>
        <v/>
      </c>
      <c r="H150" s="497" t="str">
        <f>IF(COUNTA(外来!H148)&gt;=1,外来!H148,"")</f>
        <v/>
      </c>
      <c r="I150" s="500" t="str">
        <f>IF(COUNTA(外来!I148)&gt;=1,外来!I148,"")</f>
        <v/>
      </c>
      <c r="J150" s="423" t="str">
        <f>IF(COUNTA(外来!K148)&gt;=1,外来!K148,"")</f>
        <v/>
      </c>
      <c r="K150" s="430" t="str">
        <f>IF(J150&lt;基本!$D$9,"非常勤","常勤")</f>
        <v>常勤</v>
      </c>
      <c r="L150" s="503">
        <f>IF(K150="非常勤",J150/基本!$D$9,1)</f>
        <v>1</v>
      </c>
      <c r="M150" s="203" t="e">
        <f>IF(DAYS360(O150,メイン!$N$3)&lt;500,"新"," ")</f>
        <v>#VALUE!</v>
      </c>
      <c r="N150" s="293"/>
      <c r="O150" t="str">
        <f>IF(COUNTA(外来!J148)&gt;=1,外来!J148,"")</f>
        <v/>
      </c>
      <c r="Q150" s="299">
        <f t="shared" si="44"/>
        <v>0</v>
      </c>
      <c r="R150" s="299">
        <f t="shared" si="45"/>
        <v>0</v>
      </c>
      <c r="S150" s="299">
        <f t="shared" si="46"/>
        <v>0</v>
      </c>
      <c r="T150" s="299">
        <f t="shared" si="47"/>
        <v>0</v>
      </c>
      <c r="U150" s="299">
        <f t="shared" si="48"/>
        <v>0</v>
      </c>
      <c r="V150" s="299">
        <f t="shared" si="39"/>
        <v>0</v>
      </c>
      <c r="W150" s="299">
        <f t="shared" si="49"/>
        <v>0</v>
      </c>
      <c r="X150" s="299">
        <f t="shared" si="50"/>
        <v>0</v>
      </c>
      <c r="Y150" s="299">
        <f t="shared" si="51"/>
        <v>0</v>
      </c>
      <c r="Z150" s="299">
        <f t="shared" si="52"/>
        <v>0</v>
      </c>
      <c r="AA150" s="299">
        <f t="shared" si="53"/>
        <v>0</v>
      </c>
      <c r="AB150" s="299">
        <f t="shared" si="54"/>
        <v>0</v>
      </c>
      <c r="AC150" s="299">
        <f t="shared" si="55"/>
        <v>0</v>
      </c>
      <c r="AD150" s="299">
        <f t="shared" si="56"/>
        <v>0</v>
      </c>
      <c r="AE150" s="299">
        <f t="shared" si="57"/>
        <v>0</v>
      </c>
      <c r="AG150" s="274" t="e">
        <f>#REF!</f>
        <v>#REF!</v>
      </c>
      <c r="AH150" s="274" t="str">
        <f t="shared" si="40"/>
        <v>助産師常勤</v>
      </c>
      <c r="AI150" s="274">
        <f t="shared" si="41"/>
        <v>1</v>
      </c>
      <c r="AJ150" s="274" t="str">
        <f t="shared" si="42"/>
        <v>助産師</v>
      </c>
      <c r="AK150" s="274" t="str">
        <f t="shared" si="43"/>
        <v>常勤</v>
      </c>
    </row>
    <row r="151" spans="1:37" ht="13.5" customHeight="1">
      <c r="A151" s="423" t="str">
        <f>IF(COUNTA(外来!A149)&gt;=1,外来!A149,"")</f>
        <v/>
      </c>
      <c r="B151" s="493" t="str">
        <f>IF(COUNTA(外来!B149)&gt;=1,外来!B149,"")</f>
        <v/>
      </c>
      <c r="C151" s="422" t="str">
        <f>IF(COUNTA(外来!C149)&gt;=1,外来!C149,"")</f>
        <v/>
      </c>
      <c r="D151" s="422" t="str">
        <f>IF(COUNTA(外来!D149)&gt;=1,外来!D149,"")</f>
        <v/>
      </c>
      <c r="E151" s="422" t="str">
        <f>IF(COUNTA(外来!E149)&gt;=1,外来!E149,"")</f>
        <v/>
      </c>
      <c r="F151" s="497" t="str">
        <f>IF(COUNTA(外来!F149)&gt;=1,外来!F149,"")</f>
        <v/>
      </c>
      <c r="G151" s="425" t="str">
        <f>IF(COUNTA(外来!G149)&gt;=1,外来!G149,"")</f>
        <v/>
      </c>
      <c r="H151" s="497" t="str">
        <f>IF(COUNTA(外来!H149)&gt;=1,外来!H149,"")</f>
        <v/>
      </c>
      <c r="I151" s="500" t="str">
        <f>IF(COUNTA(外来!I149)&gt;=1,外来!I149,"")</f>
        <v/>
      </c>
      <c r="J151" s="423" t="str">
        <f>IF(COUNTA(外来!K149)&gt;=1,外来!K149,"")</f>
        <v/>
      </c>
      <c r="K151" s="430" t="str">
        <f>IF(J151&lt;基本!$D$9,"非常勤","常勤")</f>
        <v>常勤</v>
      </c>
      <c r="L151" s="503">
        <f>IF(K151="非常勤",J151/基本!$D$9,1)</f>
        <v>1</v>
      </c>
      <c r="M151" s="203" t="e">
        <f>IF(DAYS360(O151,メイン!$N$3)&lt;500,"新"," ")</f>
        <v>#VALUE!</v>
      </c>
      <c r="N151" s="293"/>
      <c r="O151" t="str">
        <f>IF(COUNTA(外来!J149)&gt;=1,外来!J149,"")</f>
        <v/>
      </c>
      <c r="Q151" s="299">
        <f t="shared" si="44"/>
        <v>0</v>
      </c>
      <c r="R151" s="299">
        <f t="shared" si="45"/>
        <v>0</v>
      </c>
      <c r="S151" s="299">
        <f t="shared" si="46"/>
        <v>0</v>
      </c>
      <c r="T151" s="299">
        <f t="shared" si="47"/>
        <v>0</v>
      </c>
      <c r="U151" s="299">
        <f t="shared" si="48"/>
        <v>0</v>
      </c>
      <c r="V151" s="299">
        <f t="shared" si="39"/>
        <v>0</v>
      </c>
      <c r="W151" s="299">
        <f t="shared" si="49"/>
        <v>0</v>
      </c>
      <c r="X151" s="299">
        <f t="shared" si="50"/>
        <v>0</v>
      </c>
      <c r="Y151" s="299">
        <f t="shared" si="51"/>
        <v>0</v>
      </c>
      <c r="Z151" s="299">
        <f t="shared" si="52"/>
        <v>0</v>
      </c>
      <c r="AA151" s="299">
        <f t="shared" si="53"/>
        <v>0</v>
      </c>
      <c r="AB151" s="299">
        <f t="shared" si="54"/>
        <v>0</v>
      </c>
      <c r="AC151" s="299">
        <f t="shared" si="55"/>
        <v>0</v>
      </c>
      <c r="AD151" s="299">
        <f t="shared" si="56"/>
        <v>0</v>
      </c>
      <c r="AE151" s="299">
        <f t="shared" si="57"/>
        <v>0</v>
      </c>
      <c r="AG151" s="274" t="e">
        <f>#REF!</f>
        <v>#REF!</v>
      </c>
      <c r="AH151" s="274" t="str">
        <f t="shared" si="40"/>
        <v>助産師常勤</v>
      </c>
      <c r="AI151" s="274">
        <f t="shared" si="41"/>
        <v>1</v>
      </c>
      <c r="AJ151" s="274" t="str">
        <f t="shared" si="42"/>
        <v>助産師</v>
      </c>
      <c r="AK151" s="274" t="str">
        <f t="shared" si="43"/>
        <v>常勤</v>
      </c>
    </row>
    <row r="152" spans="1:37" ht="13.5" customHeight="1">
      <c r="A152" s="423" t="str">
        <f>IF(COUNTA(外来!A150)&gt;=1,外来!A150,"")</f>
        <v/>
      </c>
      <c r="B152" s="493" t="str">
        <f>IF(COUNTA(外来!B150)&gt;=1,外来!B150,"")</f>
        <v/>
      </c>
      <c r="C152" s="422" t="str">
        <f>IF(COUNTA(外来!C150)&gt;=1,外来!C150,"")</f>
        <v/>
      </c>
      <c r="D152" s="422" t="str">
        <f>IF(COUNTA(外来!D150)&gt;=1,外来!D150,"")</f>
        <v/>
      </c>
      <c r="E152" s="422" t="str">
        <f>IF(COUNTA(外来!E150)&gt;=1,外来!E150,"")</f>
        <v/>
      </c>
      <c r="F152" s="497" t="str">
        <f>IF(COUNTA(外来!F150)&gt;=1,外来!F150,"")</f>
        <v/>
      </c>
      <c r="G152" s="425" t="str">
        <f>IF(COUNTA(外来!G150)&gt;=1,外来!G150,"")</f>
        <v/>
      </c>
      <c r="H152" s="497" t="str">
        <f>IF(COUNTA(外来!H150)&gt;=1,外来!H150,"")</f>
        <v/>
      </c>
      <c r="I152" s="500" t="str">
        <f>IF(COUNTA(外来!I150)&gt;=1,外来!I150,"")</f>
        <v/>
      </c>
      <c r="J152" s="423" t="str">
        <f>IF(COUNTA(外来!K150)&gt;=1,外来!K150,"")</f>
        <v/>
      </c>
      <c r="K152" s="430" t="str">
        <f>IF(J152&lt;基本!$D$9,"非常勤","常勤")</f>
        <v>常勤</v>
      </c>
      <c r="L152" s="503">
        <f>IF(K152="非常勤",J152/基本!$D$9,1)</f>
        <v>1</v>
      </c>
      <c r="M152" s="203" t="e">
        <f>IF(DAYS360(O152,メイン!$N$3)&lt;500,"新"," ")</f>
        <v>#VALUE!</v>
      </c>
      <c r="N152" s="293"/>
      <c r="O152" t="str">
        <f>IF(COUNTA(外来!J150)&gt;=1,外来!J150,"")</f>
        <v/>
      </c>
      <c r="Q152" s="299">
        <f t="shared" si="44"/>
        <v>0</v>
      </c>
      <c r="R152" s="299">
        <f t="shared" si="45"/>
        <v>0</v>
      </c>
      <c r="S152" s="299">
        <f t="shared" si="46"/>
        <v>0</v>
      </c>
      <c r="T152" s="299">
        <f t="shared" si="47"/>
        <v>0</v>
      </c>
      <c r="U152" s="299">
        <f t="shared" si="48"/>
        <v>0</v>
      </c>
      <c r="V152" s="299">
        <f t="shared" si="39"/>
        <v>0</v>
      </c>
      <c r="W152" s="299">
        <f t="shared" si="49"/>
        <v>0</v>
      </c>
      <c r="X152" s="299">
        <f t="shared" si="50"/>
        <v>0</v>
      </c>
      <c r="Y152" s="299">
        <f t="shared" si="51"/>
        <v>0</v>
      </c>
      <c r="Z152" s="299">
        <f t="shared" si="52"/>
        <v>0</v>
      </c>
      <c r="AA152" s="299">
        <f t="shared" si="53"/>
        <v>0</v>
      </c>
      <c r="AB152" s="299">
        <f t="shared" si="54"/>
        <v>0</v>
      </c>
      <c r="AC152" s="299">
        <f t="shared" si="55"/>
        <v>0</v>
      </c>
      <c r="AD152" s="299">
        <f t="shared" si="56"/>
        <v>0</v>
      </c>
      <c r="AE152" s="299">
        <f t="shared" si="57"/>
        <v>0</v>
      </c>
      <c r="AG152" s="274" t="e">
        <f>#REF!</f>
        <v>#REF!</v>
      </c>
      <c r="AH152" s="274" t="str">
        <f t="shared" si="40"/>
        <v>助産師常勤</v>
      </c>
      <c r="AI152" s="274">
        <f t="shared" si="41"/>
        <v>1</v>
      </c>
      <c r="AJ152" s="274" t="str">
        <f t="shared" si="42"/>
        <v>助産師</v>
      </c>
      <c r="AK152" s="274" t="str">
        <f t="shared" si="43"/>
        <v>常勤</v>
      </c>
    </row>
    <row r="153" spans="1:37" ht="13.5" customHeight="1">
      <c r="A153" s="423" t="str">
        <f>IF(COUNTA(外来!A151)&gt;=1,外来!A151,"")</f>
        <v/>
      </c>
      <c r="B153" s="493" t="str">
        <f>IF(COUNTA(外来!B151)&gt;=1,外来!B151,"")</f>
        <v/>
      </c>
      <c r="C153" s="422" t="str">
        <f>IF(COUNTA(外来!C151)&gt;=1,外来!C151,"")</f>
        <v/>
      </c>
      <c r="D153" s="422" t="str">
        <f>IF(COUNTA(外来!D151)&gt;=1,外来!D151,"")</f>
        <v/>
      </c>
      <c r="E153" s="422" t="str">
        <f>IF(COUNTA(外来!E151)&gt;=1,外来!E151,"")</f>
        <v/>
      </c>
      <c r="F153" s="497" t="str">
        <f>IF(COUNTA(外来!F151)&gt;=1,外来!F151,"")</f>
        <v/>
      </c>
      <c r="G153" s="425" t="str">
        <f>IF(COUNTA(外来!G151)&gt;=1,外来!G151,"")</f>
        <v/>
      </c>
      <c r="H153" s="497" t="str">
        <f>IF(COUNTA(外来!H151)&gt;=1,外来!H151,"")</f>
        <v/>
      </c>
      <c r="I153" s="500" t="str">
        <f>IF(COUNTA(外来!I151)&gt;=1,外来!I151,"")</f>
        <v/>
      </c>
      <c r="J153" s="423" t="str">
        <f>IF(COUNTA(外来!K151)&gt;=1,外来!K151,"")</f>
        <v/>
      </c>
      <c r="K153" s="430" t="str">
        <f>IF(J153&lt;基本!$D$9,"非常勤","常勤")</f>
        <v>常勤</v>
      </c>
      <c r="L153" s="503">
        <f>IF(K153="非常勤",J153/基本!$D$9,1)</f>
        <v>1</v>
      </c>
      <c r="M153" s="203" t="e">
        <f>IF(DAYS360(O153,メイン!$N$3)&lt;500,"新"," ")</f>
        <v>#VALUE!</v>
      </c>
      <c r="N153" s="293"/>
      <c r="O153" t="str">
        <f>IF(COUNTA(外来!J151)&gt;=1,外来!J151,"")</f>
        <v/>
      </c>
      <c r="Q153" s="299">
        <f t="shared" si="44"/>
        <v>0</v>
      </c>
      <c r="R153" s="299">
        <f t="shared" si="45"/>
        <v>0</v>
      </c>
      <c r="S153" s="299">
        <f t="shared" si="46"/>
        <v>0</v>
      </c>
      <c r="T153" s="299">
        <f t="shared" si="47"/>
        <v>0</v>
      </c>
      <c r="U153" s="299">
        <f t="shared" si="48"/>
        <v>0</v>
      </c>
      <c r="V153" s="299">
        <f t="shared" si="39"/>
        <v>0</v>
      </c>
      <c r="W153" s="299">
        <f t="shared" si="49"/>
        <v>0</v>
      </c>
      <c r="X153" s="299">
        <f t="shared" si="50"/>
        <v>0</v>
      </c>
      <c r="Y153" s="299">
        <f t="shared" si="51"/>
        <v>0</v>
      </c>
      <c r="Z153" s="299">
        <f t="shared" si="52"/>
        <v>0</v>
      </c>
      <c r="AA153" s="299">
        <f t="shared" si="53"/>
        <v>0</v>
      </c>
      <c r="AB153" s="299">
        <f t="shared" si="54"/>
        <v>0</v>
      </c>
      <c r="AC153" s="299">
        <f t="shared" si="55"/>
        <v>0</v>
      </c>
      <c r="AD153" s="299">
        <f t="shared" si="56"/>
        <v>0</v>
      </c>
      <c r="AE153" s="299">
        <f t="shared" si="57"/>
        <v>0</v>
      </c>
      <c r="AG153" s="274" t="e">
        <f>#REF!</f>
        <v>#REF!</v>
      </c>
      <c r="AH153" s="274" t="str">
        <f t="shared" si="40"/>
        <v>助産師常勤</v>
      </c>
      <c r="AI153" s="274">
        <f t="shared" si="41"/>
        <v>1</v>
      </c>
      <c r="AJ153" s="274" t="str">
        <f t="shared" si="42"/>
        <v>助産師</v>
      </c>
      <c r="AK153" s="274" t="str">
        <f t="shared" si="43"/>
        <v>常勤</v>
      </c>
    </row>
    <row r="154" spans="1:37" ht="13.5" customHeight="1">
      <c r="A154" s="423" t="str">
        <f>IF(COUNTA(外来!A152)&gt;=1,外来!A152,"")</f>
        <v/>
      </c>
      <c r="B154" s="493" t="str">
        <f>IF(COUNTA(外来!B152)&gt;=1,外来!B152,"")</f>
        <v/>
      </c>
      <c r="C154" s="422" t="str">
        <f>IF(COUNTA(外来!C152)&gt;=1,外来!C152,"")</f>
        <v/>
      </c>
      <c r="D154" s="422" t="str">
        <f>IF(COUNTA(外来!D152)&gt;=1,外来!D152,"")</f>
        <v/>
      </c>
      <c r="E154" s="422" t="str">
        <f>IF(COUNTA(外来!E152)&gt;=1,外来!E152,"")</f>
        <v/>
      </c>
      <c r="F154" s="497" t="str">
        <f>IF(COUNTA(外来!F152)&gt;=1,外来!F152,"")</f>
        <v/>
      </c>
      <c r="G154" s="425" t="str">
        <f>IF(COUNTA(外来!G152)&gt;=1,外来!G152,"")</f>
        <v/>
      </c>
      <c r="H154" s="497" t="str">
        <f>IF(COUNTA(外来!H152)&gt;=1,外来!H152,"")</f>
        <v/>
      </c>
      <c r="I154" s="500" t="str">
        <f>IF(COUNTA(外来!I152)&gt;=1,外来!I152,"")</f>
        <v/>
      </c>
      <c r="J154" s="423" t="str">
        <f>IF(COUNTA(外来!K152)&gt;=1,外来!K152,"")</f>
        <v/>
      </c>
      <c r="K154" s="430" t="str">
        <f>IF(J154&lt;基本!$D$9,"非常勤","常勤")</f>
        <v>常勤</v>
      </c>
      <c r="L154" s="503">
        <f>IF(K154="非常勤",J154/基本!$D$9,1)</f>
        <v>1</v>
      </c>
      <c r="M154" s="203" t="e">
        <f>IF(DAYS360(O154,メイン!$N$3)&lt;500,"新"," ")</f>
        <v>#VALUE!</v>
      </c>
      <c r="N154" s="293"/>
      <c r="O154" t="str">
        <f>IF(COUNTA(外来!J152)&gt;=1,外来!J152,"")</f>
        <v/>
      </c>
      <c r="Q154" s="299">
        <f t="shared" si="44"/>
        <v>0</v>
      </c>
      <c r="R154" s="299">
        <f t="shared" si="45"/>
        <v>0</v>
      </c>
      <c r="S154" s="299">
        <f t="shared" si="46"/>
        <v>0</v>
      </c>
      <c r="T154" s="299">
        <f t="shared" si="47"/>
        <v>0</v>
      </c>
      <c r="U154" s="299">
        <f t="shared" si="48"/>
        <v>0</v>
      </c>
      <c r="V154" s="299">
        <f t="shared" si="39"/>
        <v>0</v>
      </c>
      <c r="W154" s="299">
        <f t="shared" si="49"/>
        <v>0</v>
      </c>
      <c r="X154" s="299">
        <f t="shared" si="50"/>
        <v>0</v>
      </c>
      <c r="Y154" s="299">
        <f t="shared" si="51"/>
        <v>0</v>
      </c>
      <c r="Z154" s="299">
        <f t="shared" si="52"/>
        <v>0</v>
      </c>
      <c r="AA154" s="299">
        <f t="shared" si="53"/>
        <v>0</v>
      </c>
      <c r="AB154" s="299">
        <f t="shared" si="54"/>
        <v>0</v>
      </c>
      <c r="AC154" s="299">
        <f t="shared" si="55"/>
        <v>0</v>
      </c>
      <c r="AD154" s="299">
        <f t="shared" si="56"/>
        <v>0</v>
      </c>
      <c r="AE154" s="299">
        <f t="shared" si="57"/>
        <v>0</v>
      </c>
      <c r="AG154" s="274" t="e">
        <f>#REF!</f>
        <v>#REF!</v>
      </c>
      <c r="AH154" s="274" t="str">
        <f t="shared" si="40"/>
        <v>助産師常勤</v>
      </c>
      <c r="AI154" s="274">
        <f t="shared" si="41"/>
        <v>1</v>
      </c>
      <c r="AJ154" s="274" t="str">
        <f t="shared" si="42"/>
        <v>助産師</v>
      </c>
      <c r="AK154" s="274" t="str">
        <f t="shared" si="43"/>
        <v>常勤</v>
      </c>
    </row>
    <row r="155" spans="1:37" ht="13.5" customHeight="1">
      <c r="A155" s="423" t="str">
        <f>IF(COUNTA(外来!A153)&gt;=1,外来!A153,"")</f>
        <v/>
      </c>
      <c r="B155" s="493" t="str">
        <f>IF(COUNTA(外来!B153)&gt;=1,外来!B153,"")</f>
        <v/>
      </c>
      <c r="C155" s="422" t="str">
        <f>IF(COUNTA(外来!C153)&gt;=1,外来!C153,"")</f>
        <v/>
      </c>
      <c r="D155" s="422" t="str">
        <f>IF(COUNTA(外来!D153)&gt;=1,外来!D153,"")</f>
        <v/>
      </c>
      <c r="E155" s="422" t="str">
        <f>IF(COUNTA(外来!E153)&gt;=1,外来!E153,"")</f>
        <v/>
      </c>
      <c r="F155" s="497" t="str">
        <f>IF(COUNTA(外来!F153)&gt;=1,外来!F153,"")</f>
        <v/>
      </c>
      <c r="G155" s="425" t="str">
        <f>IF(COUNTA(外来!G153)&gt;=1,外来!G153,"")</f>
        <v/>
      </c>
      <c r="H155" s="497" t="str">
        <f>IF(COUNTA(外来!H153)&gt;=1,外来!H153,"")</f>
        <v/>
      </c>
      <c r="I155" s="500" t="str">
        <f>IF(COUNTA(外来!I153)&gt;=1,外来!I153,"")</f>
        <v/>
      </c>
      <c r="J155" s="423" t="str">
        <f>IF(COUNTA(外来!K153)&gt;=1,外来!K153,"")</f>
        <v/>
      </c>
      <c r="K155" s="430" t="str">
        <f>IF(J155&lt;基本!$D$9,"非常勤","常勤")</f>
        <v>常勤</v>
      </c>
      <c r="L155" s="503">
        <f>IF(K155="非常勤",J155/基本!$D$9,1)</f>
        <v>1</v>
      </c>
      <c r="M155" s="203" t="e">
        <f>IF(DAYS360(O155,メイン!$N$3)&lt;500,"新"," ")</f>
        <v>#VALUE!</v>
      </c>
      <c r="N155" s="293"/>
      <c r="O155" t="str">
        <f>IF(COUNTA(外来!J153)&gt;=1,外来!J153,"")</f>
        <v/>
      </c>
      <c r="Q155" s="299">
        <f t="shared" si="44"/>
        <v>0</v>
      </c>
      <c r="R155" s="299">
        <f t="shared" si="45"/>
        <v>0</v>
      </c>
      <c r="S155" s="299">
        <f t="shared" si="46"/>
        <v>0</v>
      </c>
      <c r="T155" s="299">
        <f t="shared" si="47"/>
        <v>0</v>
      </c>
      <c r="U155" s="299">
        <f t="shared" si="48"/>
        <v>0</v>
      </c>
      <c r="V155" s="299">
        <f t="shared" si="39"/>
        <v>0</v>
      </c>
      <c r="W155" s="299">
        <f t="shared" si="49"/>
        <v>0</v>
      </c>
      <c r="X155" s="299">
        <f t="shared" si="50"/>
        <v>0</v>
      </c>
      <c r="Y155" s="299">
        <f t="shared" si="51"/>
        <v>0</v>
      </c>
      <c r="Z155" s="299">
        <f t="shared" si="52"/>
        <v>0</v>
      </c>
      <c r="AA155" s="299">
        <f t="shared" si="53"/>
        <v>0</v>
      </c>
      <c r="AB155" s="299">
        <f t="shared" si="54"/>
        <v>0</v>
      </c>
      <c r="AC155" s="299">
        <f t="shared" si="55"/>
        <v>0</v>
      </c>
      <c r="AD155" s="299">
        <f t="shared" si="56"/>
        <v>0</v>
      </c>
      <c r="AE155" s="299">
        <f t="shared" si="57"/>
        <v>0</v>
      </c>
      <c r="AG155" s="274" t="e">
        <f>#REF!</f>
        <v>#REF!</v>
      </c>
      <c r="AH155" s="274" t="str">
        <f t="shared" si="40"/>
        <v>助産師常勤</v>
      </c>
      <c r="AI155" s="274">
        <f t="shared" si="41"/>
        <v>1</v>
      </c>
      <c r="AJ155" s="274" t="str">
        <f t="shared" si="42"/>
        <v>助産師</v>
      </c>
      <c r="AK155" s="274" t="str">
        <f t="shared" si="43"/>
        <v>常勤</v>
      </c>
    </row>
    <row r="156" spans="1:37" ht="13.5" customHeight="1">
      <c r="A156" s="423" t="str">
        <f>IF(COUNTA(外来!A154)&gt;=1,外来!A154,"")</f>
        <v/>
      </c>
      <c r="B156" s="493" t="str">
        <f>IF(COUNTA(外来!B154)&gt;=1,外来!B154,"")</f>
        <v/>
      </c>
      <c r="C156" s="422" t="str">
        <f>IF(COUNTA(外来!C154)&gt;=1,外来!C154,"")</f>
        <v/>
      </c>
      <c r="D156" s="422" t="str">
        <f>IF(COUNTA(外来!D154)&gt;=1,外来!D154,"")</f>
        <v/>
      </c>
      <c r="E156" s="422" t="str">
        <f>IF(COUNTA(外来!E154)&gt;=1,外来!E154,"")</f>
        <v/>
      </c>
      <c r="F156" s="497" t="str">
        <f>IF(COUNTA(外来!F154)&gt;=1,外来!F154,"")</f>
        <v/>
      </c>
      <c r="G156" s="425" t="str">
        <f>IF(COUNTA(外来!G154)&gt;=1,外来!G154,"")</f>
        <v/>
      </c>
      <c r="H156" s="497" t="str">
        <f>IF(COUNTA(外来!H154)&gt;=1,外来!H154,"")</f>
        <v/>
      </c>
      <c r="I156" s="500" t="str">
        <f>IF(COUNTA(外来!I154)&gt;=1,外来!I154,"")</f>
        <v/>
      </c>
      <c r="J156" s="423" t="str">
        <f>IF(COUNTA(外来!K154)&gt;=1,外来!K154,"")</f>
        <v/>
      </c>
      <c r="K156" s="430" t="str">
        <f>IF(J156&lt;基本!$D$9,"非常勤","常勤")</f>
        <v>常勤</v>
      </c>
      <c r="L156" s="503">
        <f>IF(K156="非常勤",J156/基本!$D$9,1)</f>
        <v>1</v>
      </c>
      <c r="M156" s="203" t="e">
        <f>IF(DAYS360(O156,メイン!$N$3)&lt;500,"新"," ")</f>
        <v>#VALUE!</v>
      </c>
      <c r="N156" s="293"/>
      <c r="O156" t="str">
        <f>IF(COUNTA(外来!J154)&gt;=1,外来!J154,"")</f>
        <v/>
      </c>
      <c r="Q156" s="299">
        <f t="shared" si="44"/>
        <v>0</v>
      </c>
      <c r="R156" s="299">
        <f t="shared" si="45"/>
        <v>0</v>
      </c>
      <c r="S156" s="299">
        <f t="shared" si="46"/>
        <v>0</v>
      </c>
      <c r="T156" s="299">
        <f t="shared" si="47"/>
        <v>0</v>
      </c>
      <c r="U156" s="299">
        <f t="shared" si="48"/>
        <v>0</v>
      </c>
      <c r="V156" s="299">
        <f t="shared" si="39"/>
        <v>0</v>
      </c>
      <c r="W156" s="299">
        <f t="shared" si="49"/>
        <v>0</v>
      </c>
      <c r="X156" s="299">
        <f t="shared" si="50"/>
        <v>0</v>
      </c>
      <c r="Y156" s="299">
        <f t="shared" si="51"/>
        <v>0</v>
      </c>
      <c r="Z156" s="299">
        <f t="shared" si="52"/>
        <v>0</v>
      </c>
      <c r="AA156" s="299">
        <f t="shared" si="53"/>
        <v>0</v>
      </c>
      <c r="AB156" s="299">
        <f t="shared" si="54"/>
        <v>0</v>
      </c>
      <c r="AC156" s="299">
        <f t="shared" si="55"/>
        <v>0</v>
      </c>
      <c r="AD156" s="299">
        <f t="shared" si="56"/>
        <v>0</v>
      </c>
      <c r="AE156" s="299">
        <f t="shared" si="57"/>
        <v>0</v>
      </c>
      <c r="AG156" s="274" t="e">
        <f>#REF!</f>
        <v>#REF!</v>
      </c>
      <c r="AH156" s="274" t="str">
        <f t="shared" si="40"/>
        <v>助産師常勤</v>
      </c>
      <c r="AI156" s="274">
        <f t="shared" si="41"/>
        <v>1</v>
      </c>
      <c r="AJ156" s="274" t="str">
        <f t="shared" si="42"/>
        <v>助産師</v>
      </c>
      <c r="AK156" s="274" t="str">
        <f t="shared" si="43"/>
        <v>常勤</v>
      </c>
    </row>
    <row r="157" spans="1:37" ht="13.5" customHeight="1">
      <c r="A157" s="423" t="str">
        <f>IF(COUNTA(外来!A155)&gt;=1,外来!A155,"")</f>
        <v/>
      </c>
      <c r="B157" s="493" t="str">
        <f>IF(COUNTA(外来!B155)&gt;=1,外来!B155,"")</f>
        <v/>
      </c>
      <c r="C157" s="422" t="str">
        <f>IF(COUNTA(外来!C155)&gt;=1,外来!C155,"")</f>
        <v/>
      </c>
      <c r="D157" s="422" t="str">
        <f>IF(COUNTA(外来!D155)&gt;=1,外来!D155,"")</f>
        <v/>
      </c>
      <c r="E157" s="422" t="str">
        <f>IF(COUNTA(外来!E155)&gt;=1,外来!E155,"")</f>
        <v/>
      </c>
      <c r="F157" s="497" t="str">
        <f>IF(COUNTA(外来!F155)&gt;=1,外来!F155,"")</f>
        <v/>
      </c>
      <c r="G157" s="425" t="str">
        <f>IF(COUNTA(外来!G155)&gt;=1,外来!G155,"")</f>
        <v/>
      </c>
      <c r="H157" s="497" t="str">
        <f>IF(COUNTA(外来!H155)&gt;=1,外来!H155,"")</f>
        <v/>
      </c>
      <c r="I157" s="500" t="str">
        <f>IF(COUNTA(外来!I155)&gt;=1,外来!I155,"")</f>
        <v/>
      </c>
      <c r="J157" s="423" t="str">
        <f>IF(COUNTA(外来!K155)&gt;=1,外来!K155,"")</f>
        <v/>
      </c>
      <c r="K157" s="430" t="str">
        <f>IF(J157&lt;基本!$D$9,"非常勤","常勤")</f>
        <v>常勤</v>
      </c>
      <c r="L157" s="503">
        <f>IF(K157="非常勤",J157/基本!$D$9,1)</f>
        <v>1</v>
      </c>
      <c r="M157" s="203" t="e">
        <f>IF(DAYS360(O157,メイン!$N$3)&lt;500,"新"," ")</f>
        <v>#VALUE!</v>
      </c>
      <c r="N157" s="293"/>
      <c r="O157" t="str">
        <f>IF(COUNTA(外来!J155)&gt;=1,外来!J155,"")</f>
        <v/>
      </c>
      <c r="Q157" s="299">
        <f t="shared" si="44"/>
        <v>0</v>
      </c>
      <c r="R157" s="299">
        <f t="shared" si="45"/>
        <v>0</v>
      </c>
      <c r="S157" s="299">
        <f t="shared" si="46"/>
        <v>0</v>
      </c>
      <c r="T157" s="299">
        <f t="shared" si="47"/>
        <v>0</v>
      </c>
      <c r="U157" s="299">
        <f t="shared" si="48"/>
        <v>0</v>
      </c>
      <c r="V157" s="299">
        <f t="shared" si="39"/>
        <v>0</v>
      </c>
      <c r="W157" s="299">
        <f t="shared" si="49"/>
        <v>0</v>
      </c>
      <c r="X157" s="299">
        <f t="shared" si="50"/>
        <v>0</v>
      </c>
      <c r="Y157" s="299">
        <f t="shared" si="51"/>
        <v>0</v>
      </c>
      <c r="Z157" s="299">
        <f t="shared" si="52"/>
        <v>0</v>
      </c>
      <c r="AA157" s="299">
        <f t="shared" si="53"/>
        <v>0</v>
      </c>
      <c r="AB157" s="299">
        <f t="shared" si="54"/>
        <v>0</v>
      </c>
      <c r="AC157" s="299">
        <f t="shared" si="55"/>
        <v>0</v>
      </c>
      <c r="AD157" s="299">
        <f t="shared" si="56"/>
        <v>0</v>
      </c>
      <c r="AE157" s="299">
        <f t="shared" si="57"/>
        <v>0</v>
      </c>
      <c r="AG157" s="274" t="e">
        <f>#REF!</f>
        <v>#REF!</v>
      </c>
      <c r="AH157" s="274" t="str">
        <f t="shared" si="40"/>
        <v>助産師常勤</v>
      </c>
      <c r="AI157" s="274">
        <f t="shared" si="41"/>
        <v>1</v>
      </c>
      <c r="AJ157" s="274" t="str">
        <f t="shared" si="42"/>
        <v>助産師</v>
      </c>
      <c r="AK157" s="274" t="str">
        <f t="shared" si="43"/>
        <v>常勤</v>
      </c>
    </row>
    <row r="158" spans="1:37" ht="13.5" customHeight="1">
      <c r="A158" s="423" t="str">
        <f>IF(COUNTA(外来!A156)&gt;=1,外来!A156,"")</f>
        <v/>
      </c>
      <c r="B158" s="493" t="str">
        <f>IF(COUNTA(外来!B156)&gt;=1,外来!B156,"")</f>
        <v/>
      </c>
      <c r="C158" s="422" t="str">
        <f>IF(COUNTA(外来!C156)&gt;=1,外来!C156,"")</f>
        <v/>
      </c>
      <c r="D158" s="422" t="str">
        <f>IF(COUNTA(外来!D156)&gt;=1,外来!D156,"")</f>
        <v/>
      </c>
      <c r="E158" s="422" t="str">
        <f>IF(COUNTA(外来!E156)&gt;=1,外来!E156,"")</f>
        <v/>
      </c>
      <c r="F158" s="497" t="str">
        <f>IF(COUNTA(外来!F156)&gt;=1,外来!F156,"")</f>
        <v/>
      </c>
      <c r="G158" s="425" t="str">
        <f>IF(COUNTA(外来!G156)&gt;=1,外来!G156,"")</f>
        <v/>
      </c>
      <c r="H158" s="497" t="str">
        <f>IF(COUNTA(外来!H156)&gt;=1,外来!H156,"")</f>
        <v/>
      </c>
      <c r="I158" s="500" t="str">
        <f>IF(COUNTA(外来!I156)&gt;=1,外来!I156,"")</f>
        <v/>
      </c>
      <c r="J158" s="423" t="str">
        <f>IF(COUNTA(外来!K156)&gt;=1,外来!K156,"")</f>
        <v/>
      </c>
      <c r="K158" s="430" t="str">
        <f>IF(J158&lt;基本!$D$9,"非常勤","常勤")</f>
        <v>常勤</v>
      </c>
      <c r="L158" s="503">
        <f>IF(K158="非常勤",J158/基本!$D$9,1)</f>
        <v>1</v>
      </c>
      <c r="M158" s="203" t="e">
        <f>IF(DAYS360(O158,メイン!$N$3)&lt;500,"新"," ")</f>
        <v>#VALUE!</v>
      </c>
      <c r="N158" s="293"/>
      <c r="O158" t="str">
        <f>IF(COUNTA(外来!J156)&gt;=1,外来!J156,"")</f>
        <v/>
      </c>
      <c r="Q158" s="299">
        <f t="shared" si="44"/>
        <v>0</v>
      </c>
      <c r="R158" s="299">
        <f t="shared" si="45"/>
        <v>0</v>
      </c>
      <c r="S158" s="299">
        <f t="shared" si="46"/>
        <v>0</v>
      </c>
      <c r="T158" s="299">
        <f t="shared" si="47"/>
        <v>0</v>
      </c>
      <c r="U158" s="299">
        <f t="shared" si="48"/>
        <v>0</v>
      </c>
      <c r="V158" s="299">
        <f t="shared" si="39"/>
        <v>0</v>
      </c>
      <c r="W158" s="299">
        <f t="shared" si="49"/>
        <v>0</v>
      </c>
      <c r="X158" s="299">
        <f t="shared" si="50"/>
        <v>0</v>
      </c>
      <c r="Y158" s="299">
        <f t="shared" si="51"/>
        <v>0</v>
      </c>
      <c r="Z158" s="299">
        <f t="shared" si="52"/>
        <v>0</v>
      </c>
      <c r="AA158" s="299">
        <f t="shared" si="53"/>
        <v>0</v>
      </c>
      <c r="AB158" s="299">
        <f t="shared" si="54"/>
        <v>0</v>
      </c>
      <c r="AC158" s="299">
        <f t="shared" si="55"/>
        <v>0</v>
      </c>
      <c r="AD158" s="299">
        <f t="shared" si="56"/>
        <v>0</v>
      </c>
      <c r="AE158" s="299">
        <f t="shared" si="57"/>
        <v>0</v>
      </c>
      <c r="AG158" s="274" t="e">
        <f>#REF!</f>
        <v>#REF!</v>
      </c>
      <c r="AH158" s="274" t="str">
        <f t="shared" si="40"/>
        <v>助産師常勤</v>
      </c>
      <c r="AI158" s="274">
        <f t="shared" si="41"/>
        <v>1</v>
      </c>
      <c r="AJ158" s="274" t="str">
        <f t="shared" si="42"/>
        <v>助産師</v>
      </c>
      <c r="AK158" s="274" t="str">
        <f t="shared" si="43"/>
        <v>常勤</v>
      </c>
    </row>
    <row r="159" spans="1:37" ht="13.5" customHeight="1">
      <c r="A159" s="423" t="str">
        <f>IF(COUNTA(外来!A157)&gt;=1,外来!A157,"")</f>
        <v/>
      </c>
      <c r="B159" s="493" t="str">
        <f>IF(COUNTA(外来!B157)&gt;=1,外来!B157,"")</f>
        <v/>
      </c>
      <c r="C159" s="422" t="str">
        <f>IF(COUNTA(外来!C157)&gt;=1,外来!C157,"")</f>
        <v/>
      </c>
      <c r="D159" s="422" t="str">
        <f>IF(COUNTA(外来!D157)&gt;=1,外来!D157,"")</f>
        <v/>
      </c>
      <c r="E159" s="422" t="str">
        <f>IF(COUNTA(外来!E157)&gt;=1,外来!E157,"")</f>
        <v/>
      </c>
      <c r="F159" s="497" t="str">
        <f>IF(COUNTA(外来!F157)&gt;=1,外来!F157,"")</f>
        <v/>
      </c>
      <c r="G159" s="425" t="str">
        <f>IF(COUNTA(外来!G157)&gt;=1,外来!G157,"")</f>
        <v/>
      </c>
      <c r="H159" s="497" t="str">
        <f>IF(COUNTA(外来!H157)&gt;=1,外来!H157,"")</f>
        <v/>
      </c>
      <c r="I159" s="500" t="str">
        <f>IF(COUNTA(外来!I157)&gt;=1,外来!I157,"")</f>
        <v/>
      </c>
      <c r="J159" s="423" t="str">
        <f>IF(COUNTA(外来!K157)&gt;=1,外来!K157,"")</f>
        <v/>
      </c>
      <c r="K159" s="430" t="str">
        <f>IF(J159&lt;基本!$D$9,"非常勤","常勤")</f>
        <v>常勤</v>
      </c>
      <c r="L159" s="503">
        <f>IF(K159="非常勤",J159/基本!$D$9,1)</f>
        <v>1</v>
      </c>
      <c r="M159" s="203" t="e">
        <f>IF(DAYS360(O159,メイン!$N$3)&lt;500,"新"," ")</f>
        <v>#VALUE!</v>
      </c>
      <c r="N159" s="293"/>
      <c r="O159" t="str">
        <f>IF(COUNTA(外来!J157)&gt;=1,外来!J157,"")</f>
        <v/>
      </c>
      <c r="Q159" s="299">
        <f t="shared" si="44"/>
        <v>0</v>
      </c>
      <c r="R159" s="299">
        <f t="shared" si="45"/>
        <v>0</v>
      </c>
      <c r="S159" s="299">
        <f t="shared" si="46"/>
        <v>0</v>
      </c>
      <c r="T159" s="299">
        <f t="shared" si="47"/>
        <v>0</v>
      </c>
      <c r="U159" s="299">
        <f t="shared" si="48"/>
        <v>0</v>
      </c>
      <c r="V159" s="299">
        <f t="shared" si="39"/>
        <v>0</v>
      </c>
      <c r="W159" s="299">
        <f t="shared" si="49"/>
        <v>0</v>
      </c>
      <c r="X159" s="299">
        <f t="shared" si="50"/>
        <v>0</v>
      </c>
      <c r="Y159" s="299">
        <f t="shared" si="51"/>
        <v>0</v>
      </c>
      <c r="Z159" s="299">
        <f t="shared" si="52"/>
        <v>0</v>
      </c>
      <c r="AA159" s="299">
        <f t="shared" si="53"/>
        <v>0</v>
      </c>
      <c r="AB159" s="299">
        <f t="shared" si="54"/>
        <v>0</v>
      </c>
      <c r="AC159" s="299">
        <f t="shared" si="55"/>
        <v>0</v>
      </c>
      <c r="AD159" s="299">
        <f t="shared" si="56"/>
        <v>0</v>
      </c>
      <c r="AE159" s="299">
        <f t="shared" si="57"/>
        <v>0</v>
      </c>
      <c r="AG159" s="274" t="e">
        <f>#REF!</f>
        <v>#REF!</v>
      </c>
      <c r="AH159" s="274" t="str">
        <f t="shared" si="40"/>
        <v>助産師常勤</v>
      </c>
      <c r="AI159" s="274">
        <f t="shared" si="41"/>
        <v>1</v>
      </c>
      <c r="AJ159" s="274" t="str">
        <f t="shared" si="42"/>
        <v>助産師</v>
      </c>
      <c r="AK159" s="274" t="str">
        <f t="shared" si="43"/>
        <v>常勤</v>
      </c>
    </row>
    <row r="160" spans="1:37" ht="13.5" customHeight="1">
      <c r="A160" s="423" t="str">
        <f>IF(COUNTA(外来!A158)&gt;=1,外来!A158,"")</f>
        <v/>
      </c>
      <c r="B160" s="493" t="str">
        <f>IF(COUNTA(外来!B158)&gt;=1,外来!B158,"")</f>
        <v/>
      </c>
      <c r="C160" s="422" t="str">
        <f>IF(COUNTA(外来!C158)&gt;=1,外来!C158,"")</f>
        <v/>
      </c>
      <c r="D160" s="422" t="str">
        <f>IF(COUNTA(外来!D158)&gt;=1,外来!D158,"")</f>
        <v/>
      </c>
      <c r="E160" s="422" t="str">
        <f>IF(COUNTA(外来!E158)&gt;=1,外来!E158,"")</f>
        <v/>
      </c>
      <c r="F160" s="497" t="str">
        <f>IF(COUNTA(外来!F158)&gt;=1,外来!F158,"")</f>
        <v/>
      </c>
      <c r="G160" s="425" t="str">
        <f>IF(COUNTA(外来!G158)&gt;=1,外来!G158,"")</f>
        <v/>
      </c>
      <c r="H160" s="497" t="str">
        <f>IF(COUNTA(外来!H158)&gt;=1,外来!H158,"")</f>
        <v/>
      </c>
      <c r="I160" s="500" t="str">
        <f>IF(COUNTA(外来!I158)&gt;=1,外来!I158,"")</f>
        <v/>
      </c>
      <c r="J160" s="423" t="str">
        <f>IF(COUNTA(外来!K158)&gt;=1,外来!K158,"")</f>
        <v/>
      </c>
      <c r="K160" s="430" t="str">
        <f>IF(J160&lt;基本!$D$9,"非常勤","常勤")</f>
        <v>常勤</v>
      </c>
      <c r="L160" s="503">
        <f>IF(K160="非常勤",J160/基本!$D$9,1)</f>
        <v>1</v>
      </c>
      <c r="M160" s="203" t="e">
        <f>IF(DAYS360(O160,メイン!$N$3)&lt;500,"新"," ")</f>
        <v>#VALUE!</v>
      </c>
      <c r="N160" s="293"/>
      <c r="O160" t="str">
        <f>IF(COUNTA(外来!J158)&gt;=1,外来!J158,"")</f>
        <v/>
      </c>
      <c r="Q160" s="299">
        <f t="shared" si="44"/>
        <v>0</v>
      </c>
      <c r="R160" s="299">
        <f t="shared" si="45"/>
        <v>0</v>
      </c>
      <c r="S160" s="299">
        <f t="shared" si="46"/>
        <v>0</v>
      </c>
      <c r="T160" s="299">
        <f t="shared" si="47"/>
        <v>0</v>
      </c>
      <c r="U160" s="299">
        <f t="shared" si="48"/>
        <v>0</v>
      </c>
      <c r="V160" s="299">
        <f t="shared" si="39"/>
        <v>0</v>
      </c>
      <c r="W160" s="299">
        <f t="shared" si="49"/>
        <v>0</v>
      </c>
      <c r="X160" s="299">
        <f t="shared" si="50"/>
        <v>0</v>
      </c>
      <c r="Y160" s="299">
        <f t="shared" si="51"/>
        <v>0</v>
      </c>
      <c r="Z160" s="299">
        <f t="shared" si="52"/>
        <v>0</v>
      </c>
      <c r="AA160" s="299">
        <f t="shared" si="53"/>
        <v>0</v>
      </c>
      <c r="AB160" s="299">
        <f t="shared" si="54"/>
        <v>0</v>
      </c>
      <c r="AC160" s="299">
        <f t="shared" si="55"/>
        <v>0</v>
      </c>
      <c r="AD160" s="299">
        <f t="shared" si="56"/>
        <v>0</v>
      </c>
      <c r="AE160" s="299">
        <f t="shared" si="57"/>
        <v>0</v>
      </c>
      <c r="AG160" s="274" t="e">
        <f>#REF!</f>
        <v>#REF!</v>
      </c>
      <c r="AH160" s="274" t="str">
        <f t="shared" si="40"/>
        <v>助産師常勤</v>
      </c>
      <c r="AI160" s="274">
        <f t="shared" si="41"/>
        <v>1</v>
      </c>
      <c r="AJ160" s="274" t="str">
        <f t="shared" si="42"/>
        <v>助産師</v>
      </c>
      <c r="AK160" s="274" t="str">
        <f t="shared" si="43"/>
        <v>常勤</v>
      </c>
    </row>
    <row r="161" spans="1:37" ht="13.5" customHeight="1">
      <c r="A161" s="423" t="str">
        <f>IF(COUNTA(外来!A159)&gt;=1,外来!A159,"")</f>
        <v/>
      </c>
      <c r="B161" s="493" t="str">
        <f>IF(COUNTA(外来!B159)&gt;=1,外来!B159,"")</f>
        <v/>
      </c>
      <c r="C161" s="422" t="str">
        <f>IF(COUNTA(外来!C159)&gt;=1,外来!C159,"")</f>
        <v/>
      </c>
      <c r="D161" s="422" t="str">
        <f>IF(COUNTA(外来!D159)&gt;=1,外来!D159,"")</f>
        <v/>
      </c>
      <c r="E161" s="422" t="str">
        <f>IF(COUNTA(外来!E159)&gt;=1,外来!E159,"")</f>
        <v/>
      </c>
      <c r="F161" s="497" t="str">
        <f>IF(COUNTA(外来!F159)&gt;=1,外来!F159,"")</f>
        <v/>
      </c>
      <c r="G161" s="425" t="str">
        <f>IF(COUNTA(外来!G159)&gt;=1,外来!G159,"")</f>
        <v/>
      </c>
      <c r="H161" s="497" t="str">
        <f>IF(COUNTA(外来!H159)&gt;=1,外来!H159,"")</f>
        <v/>
      </c>
      <c r="I161" s="500" t="str">
        <f>IF(COUNTA(外来!I159)&gt;=1,外来!I159,"")</f>
        <v/>
      </c>
      <c r="J161" s="423" t="str">
        <f>IF(COUNTA(外来!K159)&gt;=1,外来!K159,"")</f>
        <v/>
      </c>
      <c r="K161" s="430" t="str">
        <f>IF(J161&lt;基本!$D$9,"非常勤","常勤")</f>
        <v>常勤</v>
      </c>
      <c r="L161" s="503">
        <f>IF(K161="非常勤",J161/基本!$D$9,1)</f>
        <v>1</v>
      </c>
      <c r="M161" s="203" t="e">
        <f>IF(DAYS360(O161,メイン!$N$3)&lt;500,"新"," ")</f>
        <v>#VALUE!</v>
      </c>
      <c r="N161" s="293"/>
      <c r="O161" t="str">
        <f>IF(COUNTA(外来!J159)&gt;=1,外来!J159,"")</f>
        <v/>
      </c>
      <c r="Q161" s="299">
        <f t="shared" si="44"/>
        <v>0</v>
      </c>
      <c r="R161" s="299">
        <f t="shared" si="45"/>
        <v>0</v>
      </c>
      <c r="S161" s="299">
        <f t="shared" si="46"/>
        <v>0</v>
      </c>
      <c r="T161" s="299">
        <f t="shared" si="47"/>
        <v>0</v>
      </c>
      <c r="U161" s="299">
        <f t="shared" si="48"/>
        <v>0</v>
      </c>
      <c r="V161" s="299">
        <f t="shared" si="39"/>
        <v>0</v>
      </c>
      <c r="W161" s="299">
        <f t="shared" si="49"/>
        <v>0</v>
      </c>
      <c r="X161" s="299">
        <f t="shared" si="50"/>
        <v>0</v>
      </c>
      <c r="Y161" s="299">
        <f t="shared" si="51"/>
        <v>0</v>
      </c>
      <c r="Z161" s="299">
        <f t="shared" si="52"/>
        <v>0</v>
      </c>
      <c r="AA161" s="299">
        <f t="shared" si="53"/>
        <v>0</v>
      </c>
      <c r="AB161" s="299">
        <f t="shared" si="54"/>
        <v>0</v>
      </c>
      <c r="AC161" s="299">
        <f t="shared" si="55"/>
        <v>0</v>
      </c>
      <c r="AD161" s="299">
        <f t="shared" si="56"/>
        <v>0</v>
      </c>
      <c r="AE161" s="299">
        <f t="shared" si="57"/>
        <v>0</v>
      </c>
      <c r="AG161" s="274" t="e">
        <f>#REF!</f>
        <v>#REF!</v>
      </c>
      <c r="AH161" s="274" t="str">
        <f t="shared" si="40"/>
        <v>助産師常勤</v>
      </c>
      <c r="AI161" s="274">
        <f t="shared" si="41"/>
        <v>1</v>
      </c>
      <c r="AJ161" s="274" t="str">
        <f t="shared" si="42"/>
        <v>助産師</v>
      </c>
      <c r="AK161" s="274" t="str">
        <f t="shared" si="43"/>
        <v>常勤</v>
      </c>
    </row>
    <row r="162" spans="1:37" ht="13.5" customHeight="1">
      <c r="A162" s="423" t="str">
        <f>IF(COUNTA(外来!A160)&gt;=1,外来!A160,"")</f>
        <v/>
      </c>
      <c r="B162" s="493" t="str">
        <f>IF(COUNTA(外来!B160)&gt;=1,外来!B160,"")</f>
        <v/>
      </c>
      <c r="C162" s="422" t="str">
        <f>IF(COUNTA(外来!C160)&gt;=1,外来!C160,"")</f>
        <v/>
      </c>
      <c r="D162" s="422" t="str">
        <f>IF(COUNTA(外来!D160)&gt;=1,外来!D160,"")</f>
        <v/>
      </c>
      <c r="E162" s="422" t="str">
        <f>IF(COUNTA(外来!E160)&gt;=1,外来!E160,"")</f>
        <v/>
      </c>
      <c r="F162" s="497" t="str">
        <f>IF(COUNTA(外来!F160)&gt;=1,外来!F160,"")</f>
        <v/>
      </c>
      <c r="G162" s="425" t="str">
        <f>IF(COUNTA(外来!G160)&gt;=1,外来!G160,"")</f>
        <v/>
      </c>
      <c r="H162" s="497" t="str">
        <f>IF(COUNTA(外来!H160)&gt;=1,外来!H160,"")</f>
        <v/>
      </c>
      <c r="I162" s="500" t="str">
        <f>IF(COUNTA(外来!I160)&gt;=1,外来!I160,"")</f>
        <v/>
      </c>
      <c r="J162" s="423" t="str">
        <f>IF(COUNTA(外来!K160)&gt;=1,外来!K160,"")</f>
        <v/>
      </c>
      <c r="K162" s="430" t="str">
        <f>IF(J162&lt;基本!$D$9,"非常勤","常勤")</f>
        <v>常勤</v>
      </c>
      <c r="L162" s="503">
        <f>IF(K162="非常勤",J162/基本!$D$9,1)</f>
        <v>1</v>
      </c>
      <c r="M162" s="203" t="e">
        <f>IF(DAYS360(O162,メイン!$N$3)&lt;500,"新"," ")</f>
        <v>#VALUE!</v>
      </c>
      <c r="N162" s="293"/>
      <c r="O162" t="str">
        <f>IF(COUNTA(外来!J160)&gt;=1,外来!J160,"")</f>
        <v/>
      </c>
      <c r="Q162" s="299">
        <f t="shared" si="44"/>
        <v>0</v>
      </c>
      <c r="R162" s="299">
        <f t="shared" si="45"/>
        <v>0</v>
      </c>
      <c r="S162" s="299">
        <f t="shared" si="46"/>
        <v>0</v>
      </c>
      <c r="T162" s="299">
        <f t="shared" si="47"/>
        <v>0</v>
      </c>
      <c r="U162" s="299">
        <f t="shared" si="48"/>
        <v>0</v>
      </c>
      <c r="V162" s="299">
        <f t="shared" si="39"/>
        <v>0</v>
      </c>
      <c r="W162" s="299">
        <f t="shared" si="49"/>
        <v>0</v>
      </c>
      <c r="X162" s="299">
        <f t="shared" si="50"/>
        <v>0</v>
      </c>
      <c r="Y162" s="299">
        <f t="shared" si="51"/>
        <v>0</v>
      </c>
      <c r="Z162" s="299">
        <f t="shared" si="52"/>
        <v>0</v>
      </c>
      <c r="AA162" s="299">
        <f t="shared" si="53"/>
        <v>0</v>
      </c>
      <c r="AB162" s="299">
        <f t="shared" si="54"/>
        <v>0</v>
      </c>
      <c r="AC162" s="299">
        <f t="shared" si="55"/>
        <v>0</v>
      </c>
      <c r="AD162" s="299">
        <f t="shared" si="56"/>
        <v>0</v>
      </c>
      <c r="AE162" s="299">
        <f t="shared" si="57"/>
        <v>0</v>
      </c>
      <c r="AG162" s="274" t="e">
        <f>#REF!</f>
        <v>#REF!</v>
      </c>
      <c r="AH162" s="274" t="str">
        <f t="shared" si="40"/>
        <v>助産師常勤</v>
      </c>
      <c r="AI162" s="274">
        <f t="shared" si="41"/>
        <v>1</v>
      </c>
      <c r="AJ162" s="274" t="str">
        <f t="shared" si="42"/>
        <v>助産師</v>
      </c>
      <c r="AK162" s="274" t="str">
        <f t="shared" si="43"/>
        <v>常勤</v>
      </c>
    </row>
    <row r="163" spans="1:37" ht="13.5" customHeight="1">
      <c r="A163" s="423" t="str">
        <f>IF(COUNTA(外来!A161)&gt;=1,外来!A161,"")</f>
        <v/>
      </c>
      <c r="B163" s="493" t="str">
        <f>IF(COUNTA(外来!B161)&gt;=1,外来!B161,"")</f>
        <v/>
      </c>
      <c r="C163" s="422" t="str">
        <f>IF(COUNTA(外来!C161)&gt;=1,外来!C161,"")</f>
        <v/>
      </c>
      <c r="D163" s="422" t="str">
        <f>IF(COUNTA(外来!D161)&gt;=1,外来!D161,"")</f>
        <v/>
      </c>
      <c r="E163" s="422" t="str">
        <f>IF(COUNTA(外来!E161)&gt;=1,外来!E161,"")</f>
        <v/>
      </c>
      <c r="F163" s="497" t="str">
        <f>IF(COUNTA(外来!F161)&gt;=1,外来!F161,"")</f>
        <v/>
      </c>
      <c r="G163" s="425" t="str">
        <f>IF(COUNTA(外来!G161)&gt;=1,外来!G161,"")</f>
        <v/>
      </c>
      <c r="H163" s="497" t="str">
        <f>IF(COUNTA(外来!H161)&gt;=1,外来!H161,"")</f>
        <v/>
      </c>
      <c r="I163" s="500" t="str">
        <f>IF(COUNTA(外来!I161)&gt;=1,外来!I161,"")</f>
        <v/>
      </c>
      <c r="J163" s="423" t="str">
        <f>IF(COUNTA(外来!K161)&gt;=1,外来!K161,"")</f>
        <v/>
      </c>
      <c r="K163" s="430" t="str">
        <f>IF(J163&lt;基本!$D$9,"非常勤","常勤")</f>
        <v>常勤</v>
      </c>
      <c r="L163" s="503">
        <f>IF(K163="非常勤",J163/基本!$D$9,1)</f>
        <v>1</v>
      </c>
      <c r="M163" s="203" t="e">
        <f>IF(DAYS360(O163,メイン!$N$3)&lt;500,"新"," ")</f>
        <v>#VALUE!</v>
      </c>
      <c r="N163" s="293"/>
      <c r="O163" t="str">
        <f>IF(COUNTA(外来!J161)&gt;=1,外来!J161,"")</f>
        <v/>
      </c>
      <c r="Q163" s="299">
        <f t="shared" si="44"/>
        <v>0</v>
      </c>
      <c r="R163" s="299">
        <f t="shared" si="45"/>
        <v>0</v>
      </c>
      <c r="S163" s="299">
        <f t="shared" si="46"/>
        <v>0</v>
      </c>
      <c r="T163" s="299">
        <f t="shared" si="47"/>
        <v>0</v>
      </c>
      <c r="U163" s="299">
        <f t="shared" si="48"/>
        <v>0</v>
      </c>
      <c r="V163" s="299">
        <f t="shared" si="39"/>
        <v>0</v>
      </c>
      <c r="W163" s="299">
        <f t="shared" si="49"/>
        <v>0</v>
      </c>
      <c r="X163" s="299">
        <f t="shared" si="50"/>
        <v>0</v>
      </c>
      <c r="Y163" s="299">
        <f t="shared" si="51"/>
        <v>0</v>
      </c>
      <c r="Z163" s="299">
        <f t="shared" si="52"/>
        <v>0</v>
      </c>
      <c r="AA163" s="299">
        <f t="shared" si="53"/>
        <v>0</v>
      </c>
      <c r="AB163" s="299">
        <f t="shared" si="54"/>
        <v>0</v>
      </c>
      <c r="AC163" s="299">
        <f t="shared" si="55"/>
        <v>0</v>
      </c>
      <c r="AD163" s="299">
        <f t="shared" si="56"/>
        <v>0</v>
      </c>
      <c r="AE163" s="299">
        <f t="shared" si="57"/>
        <v>0</v>
      </c>
      <c r="AG163" s="274" t="e">
        <f>#REF!</f>
        <v>#REF!</v>
      </c>
      <c r="AH163" s="274" t="str">
        <f t="shared" si="40"/>
        <v>助産師常勤</v>
      </c>
      <c r="AI163" s="274">
        <f t="shared" si="41"/>
        <v>1</v>
      </c>
      <c r="AJ163" s="274" t="str">
        <f t="shared" si="42"/>
        <v>助産師</v>
      </c>
      <c r="AK163" s="274" t="str">
        <f t="shared" si="43"/>
        <v>常勤</v>
      </c>
    </row>
    <row r="164" spans="1:37" ht="13.5" customHeight="1">
      <c r="A164" s="423" t="str">
        <f>IF(COUNTA(外来!A162)&gt;=1,外来!A162,"")</f>
        <v/>
      </c>
      <c r="B164" s="493" t="str">
        <f>IF(COUNTA(外来!B162)&gt;=1,外来!B162,"")</f>
        <v/>
      </c>
      <c r="C164" s="422" t="str">
        <f>IF(COUNTA(外来!C162)&gt;=1,外来!C162,"")</f>
        <v/>
      </c>
      <c r="D164" s="422" t="str">
        <f>IF(COUNTA(外来!D162)&gt;=1,外来!D162,"")</f>
        <v/>
      </c>
      <c r="E164" s="422" t="str">
        <f>IF(COUNTA(外来!E162)&gt;=1,外来!E162,"")</f>
        <v/>
      </c>
      <c r="F164" s="497" t="str">
        <f>IF(COUNTA(外来!F162)&gt;=1,外来!F162,"")</f>
        <v/>
      </c>
      <c r="G164" s="425" t="str">
        <f>IF(COUNTA(外来!G162)&gt;=1,外来!G162,"")</f>
        <v/>
      </c>
      <c r="H164" s="497" t="str">
        <f>IF(COUNTA(外来!H162)&gt;=1,外来!H162,"")</f>
        <v/>
      </c>
      <c r="I164" s="500" t="str">
        <f>IF(COUNTA(外来!I162)&gt;=1,外来!I162,"")</f>
        <v/>
      </c>
      <c r="J164" s="423" t="str">
        <f>IF(COUNTA(外来!K162)&gt;=1,外来!K162,"")</f>
        <v/>
      </c>
      <c r="K164" s="430" t="str">
        <f>IF(J164&lt;基本!$D$9,"非常勤","常勤")</f>
        <v>常勤</v>
      </c>
      <c r="L164" s="503">
        <f>IF(K164="非常勤",J164/基本!$D$9,1)</f>
        <v>1</v>
      </c>
      <c r="M164" s="203" t="e">
        <f>IF(DAYS360(O164,メイン!$N$3)&lt;500,"新"," ")</f>
        <v>#VALUE!</v>
      </c>
      <c r="N164" s="293"/>
      <c r="O164" t="str">
        <f>IF(COUNTA(外来!J162)&gt;=1,外来!J162,"")</f>
        <v/>
      </c>
      <c r="Q164" s="299">
        <f t="shared" si="44"/>
        <v>0</v>
      </c>
      <c r="R164" s="299">
        <f t="shared" si="45"/>
        <v>0</v>
      </c>
      <c r="S164" s="299">
        <f t="shared" si="46"/>
        <v>0</v>
      </c>
      <c r="T164" s="299">
        <f t="shared" si="47"/>
        <v>0</v>
      </c>
      <c r="U164" s="299">
        <f t="shared" si="48"/>
        <v>0</v>
      </c>
      <c r="V164" s="299">
        <f t="shared" si="39"/>
        <v>0</v>
      </c>
      <c r="W164" s="299">
        <f t="shared" si="49"/>
        <v>0</v>
      </c>
      <c r="X164" s="299">
        <f t="shared" si="50"/>
        <v>0</v>
      </c>
      <c r="Y164" s="299">
        <f t="shared" si="51"/>
        <v>0</v>
      </c>
      <c r="Z164" s="299">
        <f t="shared" si="52"/>
        <v>0</v>
      </c>
      <c r="AA164" s="299">
        <f t="shared" si="53"/>
        <v>0</v>
      </c>
      <c r="AB164" s="299">
        <f t="shared" si="54"/>
        <v>0</v>
      </c>
      <c r="AC164" s="299">
        <f t="shared" si="55"/>
        <v>0</v>
      </c>
      <c r="AD164" s="299">
        <f t="shared" si="56"/>
        <v>0</v>
      </c>
      <c r="AE164" s="299">
        <f t="shared" si="57"/>
        <v>0</v>
      </c>
      <c r="AG164" s="274" t="e">
        <f>#REF!</f>
        <v>#REF!</v>
      </c>
      <c r="AH164" s="274" t="str">
        <f t="shared" si="40"/>
        <v>助産師常勤</v>
      </c>
      <c r="AI164" s="274">
        <f t="shared" si="41"/>
        <v>1</v>
      </c>
      <c r="AJ164" s="274" t="str">
        <f t="shared" si="42"/>
        <v>助産師</v>
      </c>
      <c r="AK164" s="274" t="str">
        <f t="shared" si="43"/>
        <v>常勤</v>
      </c>
    </row>
    <row r="165" spans="1:37" ht="13.5" customHeight="1">
      <c r="A165" s="423" t="str">
        <f>IF(COUNTA(外来!A163)&gt;=1,外来!A163,"")</f>
        <v/>
      </c>
      <c r="B165" s="493" t="str">
        <f>IF(COUNTA(外来!B163)&gt;=1,外来!B163,"")</f>
        <v/>
      </c>
      <c r="C165" s="422" t="str">
        <f>IF(COUNTA(外来!C163)&gt;=1,外来!C163,"")</f>
        <v/>
      </c>
      <c r="D165" s="422" t="str">
        <f>IF(COUNTA(外来!D163)&gt;=1,外来!D163,"")</f>
        <v/>
      </c>
      <c r="E165" s="422" t="str">
        <f>IF(COUNTA(外来!E163)&gt;=1,外来!E163,"")</f>
        <v/>
      </c>
      <c r="F165" s="497" t="str">
        <f>IF(COUNTA(外来!F163)&gt;=1,外来!F163,"")</f>
        <v/>
      </c>
      <c r="G165" s="425" t="str">
        <f>IF(COUNTA(外来!G163)&gt;=1,外来!G163,"")</f>
        <v/>
      </c>
      <c r="H165" s="497" t="str">
        <f>IF(COUNTA(外来!H163)&gt;=1,外来!H163,"")</f>
        <v/>
      </c>
      <c r="I165" s="500" t="str">
        <f>IF(COUNTA(外来!I163)&gt;=1,外来!I163,"")</f>
        <v/>
      </c>
      <c r="J165" s="423" t="str">
        <f>IF(COUNTA(外来!K163)&gt;=1,外来!K163,"")</f>
        <v/>
      </c>
      <c r="K165" s="430" t="str">
        <f>IF(J165&lt;基本!$D$9,"非常勤","常勤")</f>
        <v>常勤</v>
      </c>
      <c r="L165" s="503">
        <f>IF(K165="非常勤",J165/基本!$D$9,1)</f>
        <v>1</v>
      </c>
      <c r="M165" s="203" t="e">
        <f>IF(DAYS360(O165,メイン!$N$3)&lt;500,"新"," ")</f>
        <v>#VALUE!</v>
      </c>
      <c r="N165" s="293"/>
      <c r="O165" t="str">
        <f>IF(COUNTA(外来!J163)&gt;=1,外来!J163,"")</f>
        <v/>
      </c>
      <c r="Q165" s="299">
        <f t="shared" si="44"/>
        <v>0</v>
      </c>
      <c r="R165" s="299">
        <f t="shared" si="45"/>
        <v>0</v>
      </c>
      <c r="S165" s="299">
        <f t="shared" si="46"/>
        <v>0</v>
      </c>
      <c r="T165" s="299">
        <f t="shared" si="47"/>
        <v>0</v>
      </c>
      <c r="U165" s="299">
        <f t="shared" si="48"/>
        <v>0</v>
      </c>
      <c r="V165" s="299">
        <f t="shared" si="39"/>
        <v>0</v>
      </c>
      <c r="W165" s="299">
        <f t="shared" si="49"/>
        <v>0</v>
      </c>
      <c r="X165" s="299">
        <f t="shared" si="50"/>
        <v>0</v>
      </c>
      <c r="Y165" s="299">
        <f t="shared" si="51"/>
        <v>0</v>
      </c>
      <c r="Z165" s="299">
        <f t="shared" si="52"/>
        <v>0</v>
      </c>
      <c r="AA165" s="299">
        <f t="shared" si="53"/>
        <v>0</v>
      </c>
      <c r="AB165" s="299">
        <f t="shared" si="54"/>
        <v>0</v>
      </c>
      <c r="AC165" s="299">
        <f t="shared" si="55"/>
        <v>0</v>
      </c>
      <c r="AD165" s="299">
        <f t="shared" si="56"/>
        <v>0</v>
      </c>
      <c r="AE165" s="299">
        <f t="shared" si="57"/>
        <v>0</v>
      </c>
      <c r="AG165" s="274" t="e">
        <f>#REF!</f>
        <v>#REF!</v>
      </c>
      <c r="AH165" s="274" t="str">
        <f t="shared" si="40"/>
        <v>助産師常勤</v>
      </c>
      <c r="AI165" s="274">
        <f t="shared" si="41"/>
        <v>1</v>
      </c>
      <c r="AJ165" s="274" t="str">
        <f t="shared" si="42"/>
        <v>助産師</v>
      </c>
      <c r="AK165" s="274" t="str">
        <f t="shared" si="43"/>
        <v>常勤</v>
      </c>
    </row>
    <row r="166" spans="1:37" ht="13.5" customHeight="1">
      <c r="A166" s="423" t="str">
        <f>IF(COUNTA(外来!A164)&gt;=1,外来!A164,"")</f>
        <v/>
      </c>
      <c r="B166" s="493" t="str">
        <f>IF(COUNTA(外来!B164)&gt;=1,外来!B164,"")</f>
        <v/>
      </c>
      <c r="C166" s="422" t="str">
        <f>IF(COUNTA(外来!C164)&gt;=1,外来!C164,"")</f>
        <v/>
      </c>
      <c r="D166" s="422" t="str">
        <f>IF(COUNTA(外来!D164)&gt;=1,外来!D164,"")</f>
        <v/>
      </c>
      <c r="E166" s="422" t="str">
        <f>IF(COUNTA(外来!E164)&gt;=1,外来!E164,"")</f>
        <v/>
      </c>
      <c r="F166" s="497" t="str">
        <f>IF(COUNTA(外来!F164)&gt;=1,外来!F164,"")</f>
        <v/>
      </c>
      <c r="G166" s="425" t="str">
        <f>IF(COUNTA(外来!G164)&gt;=1,外来!G164,"")</f>
        <v/>
      </c>
      <c r="H166" s="497" t="str">
        <f>IF(COUNTA(外来!H164)&gt;=1,外来!H164,"")</f>
        <v/>
      </c>
      <c r="I166" s="500" t="str">
        <f>IF(COUNTA(外来!I164)&gt;=1,外来!I164,"")</f>
        <v/>
      </c>
      <c r="J166" s="423" t="str">
        <f>IF(COUNTA(外来!K164)&gt;=1,外来!K164,"")</f>
        <v/>
      </c>
      <c r="K166" s="430" t="str">
        <f>IF(J166&lt;基本!$D$9,"非常勤","常勤")</f>
        <v>常勤</v>
      </c>
      <c r="L166" s="503">
        <f>IF(K166="非常勤",J166/基本!$D$9,1)</f>
        <v>1</v>
      </c>
      <c r="M166" s="203" t="e">
        <f>IF(DAYS360(O166,メイン!$N$3)&lt;500,"新"," ")</f>
        <v>#VALUE!</v>
      </c>
      <c r="N166" s="293"/>
      <c r="O166" t="str">
        <f>IF(COUNTA(外来!J164)&gt;=1,外来!J164,"")</f>
        <v/>
      </c>
      <c r="Q166" s="299">
        <f t="shared" si="44"/>
        <v>0</v>
      </c>
      <c r="R166" s="299">
        <f t="shared" si="45"/>
        <v>0</v>
      </c>
      <c r="S166" s="299">
        <f t="shared" si="46"/>
        <v>0</v>
      </c>
      <c r="T166" s="299">
        <f t="shared" si="47"/>
        <v>0</v>
      </c>
      <c r="U166" s="299">
        <f t="shared" si="48"/>
        <v>0</v>
      </c>
      <c r="V166" s="299">
        <f t="shared" si="39"/>
        <v>0</v>
      </c>
      <c r="W166" s="299">
        <f t="shared" si="49"/>
        <v>0</v>
      </c>
      <c r="X166" s="299">
        <f t="shared" si="50"/>
        <v>0</v>
      </c>
      <c r="Y166" s="299">
        <f t="shared" si="51"/>
        <v>0</v>
      </c>
      <c r="Z166" s="299">
        <f t="shared" si="52"/>
        <v>0</v>
      </c>
      <c r="AA166" s="299">
        <f t="shared" si="53"/>
        <v>0</v>
      </c>
      <c r="AB166" s="299">
        <f t="shared" si="54"/>
        <v>0</v>
      </c>
      <c r="AC166" s="299">
        <f t="shared" si="55"/>
        <v>0</v>
      </c>
      <c r="AD166" s="299">
        <f t="shared" si="56"/>
        <v>0</v>
      </c>
      <c r="AE166" s="299">
        <f t="shared" si="57"/>
        <v>0</v>
      </c>
      <c r="AG166" s="274" t="e">
        <f>#REF!</f>
        <v>#REF!</v>
      </c>
      <c r="AH166" s="274" t="str">
        <f t="shared" si="40"/>
        <v>助産師常勤</v>
      </c>
      <c r="AI166" s="274">
        <f t="shared" si="41"/>
        <v>1</v>
      </c>
      <c r="AJ166" s="274" t="str">
        <f t="shared" si="42"/>
        <v>助産師</v>
      </c>
      <c r="AK166" s="274" t="str">
        <f t="shared" si="43"/>
        <v>常勤</v>
      </c>
    </row>
    <row r="167" spans="1:37" ht="13.5" customHeight="1">
      <c r="A167" s="423" t="str">
        <f>IF(COUNTA(外来!A165)&gt;=1,外来!A165,"")</f>
        <v/>
      </c>
      <c r="B167" s="493" t="str">
        <f>IF(COUNTA(外来!B165)&gt;=1,外来!B165,"")</f>
        <v/>
      </c>
      <c r="C167" s="422" t="str">
        <f>IF(COUNTA(外来!C165)&gt;=1,外来!C165,"")</f>
        <v/>
      </c>
      <c r="D167" s="422" t="str">
        <f>IF(COUNTA(外来!D165)&gt;=1,外来!D165,"")</f>
        <v/>
      </c>
      <c r="E167" s="422" t="str">
        <f>IF(COUNTA(外来!E165)&gt;=1,外来!E165,"")</f>
        <v/>
      </c>
      <c r="F167" s="497" t="str">
        <f>IF(COUNTA(外来!F165)&gt;=1,外来!F165,"")</f>
        <v/>
      </c>
      <c r="G167" s="425" t="str">
        <f>IF(COUNTA(外来!G165)&gt;=1,外来!G165,"")</f>
        <v/>
      </c>
      <c r="H167" s="497" t="str">
        <f>IF(COUNTA(外来!H165)&gt;=1,外来!H165,"")</f>
        <v/>
      </c>
      <c r="I167" s="500" t="str">
        <f>IF(COUNTA(外来!I165)&gt;=1,外来!I165,"")</f>
        <v/>
      </c>
      <c r="J167" s="423" t="str">
        <f>IF(COUNTA(外来!K165)&gt;=1,外来!K165,"")</f>
        <v/>
      </c>
      <c r="K167" s="430" t="str">
        <f>IF(J167&lt;基本!$D$9,"非常勤","常勤")</f>
        <v>常勤</v>
      </c>
      <c r="L167" s="503">
        <f>IF(K167="非常勤",J167/基本!$D$9,1)</f>
        <v>1</v>
      </c>
      <c r="M167" s="203" t="e">
        <f>IF(DAYS360(O167,メイン!$N$3)&lt;500,"新"," ")</f>
        <v>#VALUE!</v>
      </c>
      <c r="N167" s="293"/>
      <c r="O167" t="str">
        <f>IF(COUNTA(外来!J165)&gt;=1,外来!J165,"")</f>
        <v/>
      </c>
      <c r="Q167" s="299">
        <f t="shared" si="44"/>
        <v>0</v>
      </c>
      <c r="R167" s="299">
        <f t="shared" si="45"/>
        <v>0</v>
      </c>
      <c r="S167" s="299">
        <f t="shared" si="46"/>
        <v>0</v>
      </c>
      <c r="T167" s="299">
        <f t="shared" si="47"/>
        <v>0</v>
      </c>
      <c r="U167" s="299">
        <f t="shared" si="48"/>
        <v>0</v>
      </c>
      <c r="V167" s="299">
        <f t="shared" si="39"/>
        <v>0</v>
      </c>
      <c r="W167" s="299">
        <f t="shared" si="49"/>
        <v>0</v>
      </c>
      <c r="X167" s="299">
        <f t="shared" si="50"/>
        <v>0</v>
      </c>
      <c r="Y167" s="299">
        <f t="shared" si="51"/>
        <v>0</v>
      </c>
      <c r="Z167" s="299">
        <f t="shared" si="52"/>
        <v>0</v>
      </c>
      <c r="AA167" s="299">
        <f t="shared" si="53"/>
        <v>0</v>
      </c>
      <c r="AB167" s="299">
        <f t="shared" si="54"/>
        <v>0</v>
      </c>
      <c r="AC167" s="299">
        <f t="shared" si="55"/>
        <v>0</v>
      </c>
      <c r="AD167" s="299">
        <f t="shared" si="56"/>
        <v>0</v>
      </c>
      <c r="AE167" s="299">
        <f t="shared" si="57"/>
        <v>0</v>
      </c>
      <c r="AG167" s="274" t="e">
        <f>#REF!</f>
        <v>#REF!</v>
      </c>
      <c r="AH167" s="274" t="str">
        <f t="shared" si="40"/>
        <v>助産師常勤</v>
      </c>
      <c r="AI167" s="274">
        <f t="shared" si="41"/>
        <v>1</v>
      </c>
      <c r="AJ167" s="274" t="str">
        <f t="shared" si="42"/>
        <v>助産師</v>
      </c>
      <c r="AK167" s="274" t="str">
        <f t="shared" si="43"/>
        <v>常勤</v>
      </c>
    </row>
    <row r="168" spans="1:37" ht="13.5" customHeight="1">
      <c r="A168" s="423" t="str">
        <f>IF(COUNTA(外来!A166)&gt;=1,外来!A166,"")</f>
        <v/>
      </c>
      <c r="B168" s="493" t="str">
        <f>IF(COUNTA(外来!B166)&gt;=1,外来!B166,"")</f>
        <v/>
      </c>
      <c r="C168" s="422" t="str">
        <f>IF(COUNTA(外来!C166)&gt;=1,外来!C166,"")</f>
        <v/>
      </c>
      <c r="D168" s="422" t="str">
        <f>IF(COUNTA(外来!D166)&gt;=1,外来!D166,"")</f>
        <v/>
      </c>
      <c r="E168" s="422" t="str">
        <f>IF(COUNTA(外来!E166)&gt;=1,外来!E166,"")</f>
        <v/>
      </c>
      <c r="F168" s="497" t="str">
        <f>IF(COUNTA(外来!F166)&gt;=1,外来!F166,"")</f>
        <v/>
      </c>
      <c r="G168" s="425" t="str">
        <f>IF(COUNTA(外来!G166)&gt;=1,外来!G166,"")</f>
        <v/>
      </c>
      <c r="H168" s="497" t="str">
        <f>IF(COUNTA(外来!H166)&gt;=1,外来!H166,"")</f>
        <v/>
      </c>
      <c r="I168" s="500" t="str">
        <f>IF(COUNTA(外来!I166)&gt;=1,外来!I166,"")</f>
        <v/>
      </c>
      <c r="J168" s="423" t="str">
        <f>IF(COUNTA(外来!K166)&gt;=1,外来!K166,"")</f>
        <v/>
      </c>
      <c r="K168" s="430" t="str">
        <f>IF(J168&lt;基本!$D$9,"非常勤","常勤")</f>
        <v>常勤</v>
      </c>
      <c r="L168" s="503">
        <f>IF(K168="非常勤",J168/基本!$D$9,1)</f>
        <v>1</v>
      </c>
      <c r="M168" s="203" t="e">
        <f>IF(DAYS360(O168,メイン!$N$3)&lt;500,"新"," ")</f>
        <v>#VALUE!</v>
      </c>
      <c r="N168" s="293"/>
      <c r="O168" t="str">
        <f>IF(COUNTA(外来!J166)&gt;=1,外来!J166,"")</f>
        <v/>
      </c>
      <c r="Q168" s="299">
        <f t="shared" si="44"/>
        <v>0</v>
      </c>
      <c r="R168" s="299">
        <f t="shared" si="45"/>
        <v>0</v>
      </c>
      <c r="S168" s="299">
        <f t="shared" si="46"/>
        <v>0</v>
      </c>
      <c r="T168" s="299">
        <f t="shared" si="47"/>
        <v>0</v>
      </c>
      <c r="U168" s="299">
        <f t="shared" si="48"/>
        <v>0</v>
      </c>
      <c r="V168" s="299">
        <f t="shared" si="39"/>
        <v>0</v>
      </c>
      <c r="W168" s="299">
        <f t="shared" si="49"/>
        <v>0</v>
      </c>
      <c r="X168" s="299">
        <f t="shared" si="50"/>
        <v>0</v>
      </c>
      <c r="Y168" s="299">
        <f t="shared" si="51"/>
        <v>0</v>
      </c>
      <c r="Z168" s="299">
        <f t="shared" si="52"/>
        <v>0</v>
      </c>
      <c r="AA168" s="299">
        <f t="shared" si="53"/>
        <v>0</v>
      </c>
      <c r="AB168" s="299">
        <f t="shared" si="54"/>
        <v>0</v>
      </c>
      <c r="AC168" s="299">
        <f t="shared" si="55"/>
        <v>0</v>
      </c>
      <c r="AD168" s="299">
        <f t="shared" si="56"/>
        <v>0</v>
      </c>
      <c r="AE168" s="299">
        <f t="shared" si="57"/>
        <v>0</v>
      </c>
      <c r="AG168" s="274" t="e">
        <f>#REF!</f>
        <v>#REF!</v>
      </c>
      <c r="AH168" s="274" t="str">
        <f t="shared" si="40"/>
        <v>助産師常勤</v>
      </c>
      <c r="AI168" s="274">
        <f t="shared" si="41"/>
        <v>1</v>
      </c>
      <c r="AJ168" s="274" t="str">
        <f t="shared" si="42"/>
        <v>助産師</v>
      </c>
      <c r="AK168" s="274" t="str">
        <f t="shared" si="43"/>
        <v>常勤</v>
      </c>
    </row>
    <row r="169" spans="1:37" ht="13.5" customHeight="1">
      <c r="A169" s="423" t="str">
        <f>IF(COUNTA(外来!A167)&gt;=1,外来!A167,"")</f>
        <v/>
      </c>
      <c r="B169" s="493" t="str">
        <f>IF(COUNTA(外来!B167)&gt;=1,外来!B167,"")</f>
        <v/>
      </c>
      <c r="C169" s="422" t="str">
        <f>IF(COUNTA(外来!C167)&gt;=1,外来!C167,"")</f>
        <v/>
      </c>
      <c r="D169" s="422" t="str">
        <f>IF(COUNTA(外来!D167)&gt;=1,外来!D167,"")</f>
        <v/>
      </c>
      <c r="E169" s="422" t="str">
        <f>IF(COUNTA(外来!E167)&gt;=1,外来!E167,"")</f>
        <v/>
      </c>
      <c r="F169" s="497" t="str">
        <f>IF(COUNTA(外来!F167)&gt;=1,外来!F167,"")</f>
        <v/>
      </c>
      <c r="G169" s="425" t="str">
        <f>IF(COUNTA(外来!G167)&gt;=1,外来!G167,"")</f>
        <v/>
      </c>
      <c r="H169" s="497" t="str">
        <f>IF(COUNTA(外来!H167)&gt;=1,外来!H167,"")</f>
        <v/>
      </c>
      <c r="I169" s="500" t="str">
        <f>IF(COUNTA(外来!I167)&gt;=1,外来!I167,"")</f>
        <v/>
      </c>
      <c r="J169" s="423" t="str">
        <f>IF(COUNTA(外来!K167)&gt;=1,外来!K167,"")</f>
        <v/>
      </c>
      <c r="K169" s="430" t="str">
        <f>IF(J169&lt;基本!$D$9,"非常勤","常勤")</f>
        <v>常勤</v>
      </c>
      <c r="L169" s="503">
        <f>IF(K169="非常勤",J169/基本!$D$9,1)</f>
        <v>1</v>
      </c>
      <c r="M169" s="203" t="e">
        <f>IF(DAYS360(O169,メイン!$N$3)&lt;500,"新"," ")</f>
        <v>#VALUE!</v>
      </c>
      <c r="N169" s="293"/>
      <c r="O169" t="str">
        <f>IF(COUNTA(外来!J167)&gt;=1,外来!J167,"")</f>
        <v/>
      </c>
      <c r="Q169" s="299">
        <f t="shared" si="44"/>
        <v>0</v>
      </c>
      <c r="R169" s="299">
        <f t="shared" si="45"/>
        <v>0</v>
      </c>
      <c r="S169" s="299">
        <f t="shared" si="46"/>
        <v>0</v>
      </c>
      <c r="T169" s="299">
        <f t="shared" si="47"/>
        <v>0</v>
      </c>
      <c r="U169" s="299">
        <f t="shared" si="48"/>
        <v>0</v>
      </c>
      <c r="V169" s="299">
        <f t="shared" si="39"/>
        <v>0</v>
      </c>
      <c r="W169" s="299">
        <f t="shared" si="49"/>
        <v>0</v>
      </c>
      <c r="X169" s="299">
        <f t="shared" si="50"/>
        <v>0</v>
      </c>
      <c r="Y169" s="299">
        <f t="shared" si="51"/>
        <v>0</v>
      </c>
      <c r="Z169" s="299">
        <f t="shared" si="52"/>
        <v>0</v>
      </c>
      <c r="AA169" s="299">
        <f t="shared" si="53"/>
        <v>0</v>
      </c>
      <c r="AB169" s="299">
        <f t="shared" si="54"/>
        <v>0</v>
      </c>
      <c r="AC169" s="299">
        <f t="shared" si="55"/>
        <v>0</v>
      </c>
      <c r="AD169" s="299">
        <f t="shared" si="56"/>
        <v>0</v>
      </c>
      <c r="AE169" s="299">
        <f t="shared" si="57"/>
        <v>0</v>
      </c>
      <c r="AG169" s="274" t="e">
        <f>#REF!</f>
        <v>#REF!</v>
      </c>
      <c r="AH169" s="274" t="str">
        <f t="shared" si="40"/>
        <v>助産師常勤</v>
      </c>
      <c r="AI169" s="274">
        <f t="shared" si="41"/>
        <v>1</v>
      </c>
      <c r="AJ169" s="274" t="str">
        <f t="shared" si="42"/>
        <v>助産師</v>
      </c>
      <c r="AK169" s="274" t="str">
        <f t="shared" si="43"/>
        <v>常勤</v>
      </c>
    </row>
    <row r="170" spans="1:37" ht="13.5" customHeight="1">
      <c r="A170" s="423" t="str">
        <f>IF(COUNTA(外来!A168)&gt;=1,外来!A168,"")</f>
        <v/>
      </c>
      <c r="B170" s="493" t="str">
        <f>IF(COUNTA(外来!B168)&gt;=1,外来!B168,"")</f>
        <v/>
      </c>
      <c r="C170" s="422" t="str">
        <f>IF(COUNTA(外来!C168)&gt;=1,外来!C168,"")</f>
        <v/>
      </c>
      <c r="D170" s="422" t="str">
        <f>IF(COUNTA(外来!D168)&gt;=1,外来!D168,"")</f>
        <v/>
      </c>
      <c r="E170" s="422" t="str">
        <f>IF(COUNTA(外来!E168)&gt;=1,外来!E168,"")</f>
        <v/>
      </c>
      <c r="F170" s="497" t="str">
        <f>IF(COUNTA(外来!F168)&gt;=1,外来!F168,"")</f>
        <v/>
      </c>
      <c r="G170" s="425" t="str">
        <f>IF(COUNTA(外来!G168)&gt;=1,外来!G168,"")</f>
        <v/>
      </c>
      <c r="H170" s="497" t="str">
        <f>IF(COUNTA(外来!H168)&gt;=1,外来!H168,"")</f>
        <v/>
      </c>
      <c r="I170" s="500" t="str">
        <f>IF(COUNTA(外来!I168)&gt;=1,外来!I168,"")</f>
        <v/>
      </c>
      <c r="J170" s="423" t="str">
        <f>IF(COUNTA(外来!K168)&gt;=1,外来!K168,"")</f>
        <v/>
      </c>
      <c r="K170" s="430" t="str">
        <f>IF(J170&lt;基本!$D$9,"非常勤","常勤")</f>
        <v>常勤</v>
      </c>
      <c r="L170" s="503">
        <f>IF(K170="非常勤",J170/基本!$D$9,1)</f>
        <v>1</v>
      </c>
      <c r="M170" s="203" t="e">
        <f>IF(DAYS360(O170,メイン!$N$3)&lt;500,"新"," ")</f>
        <v>#VALUE!</v>
      </c>
      <c r="N170" s="293"/>
      <c r="O170" t="str">
        <f>IF(COUNTA(外来!J168)&gt;=1,外来!J168,"")</f>
        <v/>
      </c>
      <c r="Q170" s="299">
        <f t="shared" si="44"/>
        <v>0</v>
      </c>
      <c r="R170" s="299">
        <f t="shared" si="45"/>
        <v>0</v>
      </c>
      <c r="S170" s="299">
        <f t="shared" si="46"/>
        <v>0</v>
      </c>
      <c r="T170" s="299">
        <f t="shared" si="47"/>
        <v>0</v>
      </c>
      <c r="U170" s="299">
        <f t="shared" si="48"/>
        <v>0</v>
      </c>
      <c r="V170" s="299">
        <f t="shared" si="39"/>
        <v>0</v>
      </c>
      <c r="W170" s="299">
        <f t="shared" si="49"/>
        <v>0</v>
      </c>
      <c r="X170" s="299">
        <f t="shared" si="50"/>
        <v>0</v>
      </c>
      <c r="Y170" s="299">
        <f t="shared" si="51"/>
        <v>0</v>
      </c>
      <c r="Z170" s="299">
        <f t="shared" si="52"/>
        <v>0</v>
      </c>
      <c r="AA170" s="299">
        <f t="shared" si="53"/>
        <v>0</v>
      </c>
      <c r="AB170" s="299">
        <f t="shared" si="54"/>
        <v>0</v>
      </c>
      <c r="AC170" s="299">
        <f t="shared" si="55"/>
        <v>0</v>
      </c>
      <c r="AD170" s="299">
        <f t="shared" si="56"/>
        <v>0</v>
      </c>
      <c r="AE170" s="299">
        <f t="shared" si="57"/>
        <v>0</v>
      </c>
      <c r="AG170" s="274" t="e">
        <f>#REF!</f>
        <v>#REF!</v>
      </c>
      <c r="AH170" s="274" t="str">
        <f t="shared" si="40"/>
        <v>助産師常勤</v>
      </c>
      <c r="AI170" s="274">
        <f t="shared" si="41"/>
        <v>1</v>
      </c>
      <c r="AJ170" s="274" t="str">
        <f t="shared" si="42"/>
        <v>助産師</v>
      </c>
      <c r="AK170" s="274" t="str">
        <f t="shared" si="43"/>
        <v>常勤</v>
      </c>
    </row>
    <row r="171" spans="1:37" ht="13.5" customHeight="1">
      <c r="A171" s="423" t="str">
        <f>IF(COUNTA(外来!A169)&gt;=1,外来!A169,"")</f>
        <v/>
      </c>
      <c r="B171" s="493" t="str">
        <f>IF(COUNTA(外来!B169)&gt;=1,外来!B169,"")</f>
        <v/>
      </c>
      <c r="C171" s="422" t="str">
        <f>IF(COUNTA(外来!C169)&gt;=1,外来!C169,"")</f>
        <v/>
      </c>
      <c r="D171" s="422" t="str">
        <f>IF(COUNTA(外来!D169)&gt;=1,外来!D169,"")</f>
        <v/>
      </c>
      <c r="E171" s="422" t="str">
        <f>IF(COUNTA(外来!E169)&gt;=1,外来!E169,"")</f>
        <v/>
      </c>
      <c r="F171" s="497" t="str">
        <f>IF(COUNTA(外来!F169)&gt;=1,外来!F169,"")</f>
        <v/>
      </c>
      <c r="G171" s="425" t="str">
        <f>IF(COUNTA(外来!G169)&gt;=1,外来!G169,"")</f>
        <v/>
      </c>
      <c r="H171" s="497" t="str">
        <f>IF(COUNTA(外来!H169)&gt;=1,外来!H169,"")</f>
        <v/>
      </c>
      <c r="I171" s="500" t="str">
        <f>IF(COUNTA(外来!I169)&gt;=1,外来!I169,"")</f>
        <v/>
      </c>
      <c r="J171" s="423" t="str">
        <f>IF(COUNTA(外来!K169)&gt;=1,外来!K169,"")</f>
        <v/>
      </c>
      <c r="K171" s="430" t="str">
        <f>IF(J171&lt;基本!$D$9,"非常勤","常勤")</f>
        <v>常勤</v>
      </c>
      <c r="L171" s="503">
        <f>IF(K171="非常勤",J171/基本!$D$9,1)</f>
        <v>1</v>
      </c>
      <c r="M171" s="203" t="e">
        <f>IF(DAYS360(O171,メイン!$N$3)&lt;500,"新"," ")</f>
        <v>#VALUE!</v>
      </c>
      <c r="N171" s="293"/>
      <c r="O171" t="str">
        <f>IF(COUNTA(外来!J169)&gt;=1,外来!J169,"")</f>
        <v/>
      </c>
      <c r="Q171" s="299">
        <f t="shared" si="44"/>
        <v>0</v>
      </c>
      <c r="R171" s="299">
        <f t="shared" si="45"/>
        <v>0</v>
      </c>
      <c r="S171" s="299">
        <f t="shared" si="46"/>
        <v>0</v>
      </c>
      <c r="T171" s="299">
        <f t="shared" si="47"/>
        <v>0</v>
      </c>
      <c r="U171" s="299">
        <f t="shared" si="48"/>
        <v>0</v>
      </c>
      <c r="V171" s="299">
        <f t="shared" si="39"/>
        <v>0</v>
      </c>
      <c r="W171" s="299">
        <f t="shared" si="49"/>
        <v>0</v>
      </c>
      <c r="X171" s="299">
        <f t="shared" si="50"/>
        <v>0</v>
      </c>
      <c r="Y171" s="299">
        <f t="shared" si="51"/>
        <v>0</v>
      </c>
      <c r="Z171" s="299">
        <f t="shared" si="52"/>
        <v>0</v>
      </c>
      <c r="AA171" s="299">
        <f t="shared" si="53"/>
        <v>0</v>
      </c>
      <c r="AB171" s="299">
        <f t="shared" si="54"/>
        <v>0</v>
      </c>
      <c r="AC171" s="299">
        <f t="shared" si="55"/>
        <v>0</v>
      </c>
      <c r="AD171" s="299">
        <f t="shared" si="56"/>
        <v>0</v>
      </c>
      <c r="AE171" s="299">
        <f t="shared" si="57"/>
        <v>0</v>
      </c>
      <c r="AG171" s="274" t="e">
        <f>#REF!</f>
        <v>#REF!</v>
      </c>
      <c r="AH171" s="274" t="str">
        <f t="shared" si="40"/>
        <v>助産師常勤</v>
      </c>
      <c r="AI171" s="274">
        <f t="shared" si="41"/>
        <v>1</v>
      </c>
      <c r="AJ171" s="274" t="str">
        <f t="shared" si="42"/>
        <v>助産師</v>
      </c>
      <c r="AK171" s="274" t="str">
        <f t="shared" si="43"/>
        <v>常勤</v>
      </c>
    </row>
    <row r="172" spans="1:37" ht="13.5" customHeight="1">
      <c r="A172" s="423" t="str">
        <f>IF(COUNTA(外来!A170)&gt;=1,外来!A170,"")</f>
        <v/>
      </c>
      <c r="B172" s="493" t="str">
        <f>IF(COUNTA(外来!B170)&gt;=1,外来!B170,"")</f>
        <v/>
      </c>
      <c r="C172" s="422" t="str">
        <f>IF(COUNTA(外来!C170)&gt;=1,外来!C170,"")</f>
        <v/>
      </c>
      <c r="D172" s="422" t="str">
        <f>IF(COUNTA(外来!D170)&gt;=1,外来!D170,"")</f>
        <v/>
      </c>
      <c r="E172" s="422" t="str">
        <f>IF(COUNTA(外来!E170)&gt;=1,外来!E170,"")</f>
        <v/>
      </c>
      <c r="F172" s="497" t="str">
        <f>IF(COUNTA(外来!F170)&gt;=1,外来!F170,"")</f>
        <v/>
      </c>
      <c r="G172" s="425" t="str">
        <f>IF(COUNTA(外来!G170)&gt;=1,外来!G170,"")</f>
        <v/>
      </c>
      <c r="H172" s="497" t="str">
        <f>IF(COUNTA(外来!H170)&gt;=1,外来!H170,"")</f>
        <v/>
      </c>
      <c r="I172" s="500" t="str">
        <f>IF(COUNTA(外来!I170)&gt;=1,外来!I170,"")</f>
        <v/>
      </c>
      <c r="J172" s="423" t="str">
        <f>IF(COUNTA(外来!K170)&gt;=1,外来!K170,"")</f>
        <v/>
      </c>
      <c r="K172" s="430" t="str">
        <f>IF(J172&lt;基本!$D$9,"非常勤","常勤")</f>
        <v>常勤</v>
      </c>
      <c r="L172" s="503">
        <f>IF(K172="非常勤",J172/基本!$D$9,1)</f>
        <v>1</v>
      </c>
      <c r="M172" s="203" t="e">
        <f>IF(DAYS360(O172,メイン!$N$3)&lt;500,"新"," ")</f>
        <v>#VALUE!</v>
      </c>
      <c r="N172" s="293"/>
      <c r="O172" t="str">
        <f>IF(COUNTA(外来!J170)&gt;=1,外来!J170,"")</f>
        <v/>
      </c>
      <c r="Q172" s="299">
        <f t="shared" si="44"/>
        <v>0</v>
      </c>
      <c r="R172" s="299">
        <f t="shared" si="45"/>
        <v>0</v>
      </c>
      <c r="S172" s="299">
        <f t="shared" si="46"/>
        <v>0</v>
      </c>
      <c r="T172" s="299">
        <f t="shared" si="47"/>
        <v>0</v>
      </c>
      <c r="U172" s="299">
        <f t="shared" si="48"/>
        <v>0</v>
      </c>
      <c r="V172" s="299">
        <f t="shared" si="39"/>
        <v>0</v>
      </c>
      <c r="W172" s="299">
        <f t="shared" si="49"/>
        <v>0</v>
      </c>
      <c r="X172" s="299">
        <f t="shared" si="50"/>
        <v>0</v>
      </c>
      <c r="Y172" s="299">
        <f t="shared" si="51"/>
        <v>0</v>
      </c>
      <c r="Z172" s="299">
        <f t="shared" si="52"/>
        <v>0</v>
      </c>
      <c r="AA172" s="299">
        <f t="shared" si="53"/>
        <v>0</v>
      </c>
      <c r="AB172" s="299">
        <f t="shared" si="54"/>
        <v>0</v>
      </c>
      <c r="AC172" s="299">
        <f t="shared" si="55"/>
        <v>0</v>
      </c>
      <c r="AD172" s="299">
        <f t="shared" si="56"/>
        <v>0</v>
      </c>
      <c r="AE172" s="299">
        <f t="shared" si="57"/>
        <v>0</v>
      </c>
      <c r="AG172" s="274" t="e">
        <f>#REF!</f>
        <v>#REF!</v>
      </c>
      <c r="AH172" s="274" t="str">
        <f t="shared" si="40"/>
        <v>助産師常勤</v>
      </c>
      <c r="AI172" s="274">
        <f t="shared" si="41"/>
        <v>1</v>
      </c>
      <c r="AJ172" s="274" t="str">
        <f t="shared" si="42"/>
        <v>助産師</v>
      </c>
      <c r="AK172" s="274" t="str">
        <f t="shared" si="43"/>
        <v>常勤</v>
      </c>
    </row>
    <row r="173" spans="1:37" ht="13.5" customHeight="1">
      <c r="A173" s="423" t="str">
        <f>IF(COUNTA(外来!A171)&gt;=1,外来!A171,"")</f>
        <v/>
      </c>
      <c r="B173" s="493" t="str">
        <f>IF(COUNTA(外来!B171)&gt;=1,外来!B171,"")</f>
        <v/>
      </c>
      <c r="C173" s="422" t="str">
        <f>IF(COUNTA(外来!C171)&gt;=1,外来!C171,"")</f>
        <v/>
      </c>
      <c r="D173" s="422" t="str">
        <f>IF(COUNTA(外来!D171)&gt;=1,外来!D171,"")</f>
        <v/>
      </c>
      <c r="E173" s="422" t="str">
        <f>IF(COUNTA(外来!E171)&gt;=1,外来!E171,"")</f>
        <v/>
      </c>
      <c r="F173" s="497" t="str">
        <f>IF(COUNTA(外来!F171)&gt;=1,外来!F171,"")</f>
        <v/>
      </c>
      <c r="G173" s="425" t="str">
        <f>IF(COUNTA(外来!G171)&gt;=1,外来!G171,"")</f>
        <v/>
      </c>
      <c r="H173" s="497" t="str">
        <f>IF(COUNTA(外来!H171)&gt;=1,外来!H171,"")</f>
        <v/>
      </c>
      <c r="I173" s="500" t="str">
        <f>IF(COUNTA(外来!I171)&gt;=1,外来!I171,"")</f>
        <v/>
      </c>
      <c r="J173" s="423" t="str">
        <f>IF(COUNTA(外来!K171)&gt;=1,外来!K171,"")</f>
        <v/>
      </c>
      <c r="K173" s="430" t="str">
        <f>IF(J173&lt;基本!$D$9,"非常勤","常勤")</f>
        <v>常勤</v>
      </c>
      <c r="L173" s="503">
        <f>IF(K173="非常勤",J173/基本!$D$9,1)</f>
        <v>1</v>
      </c>
      <c r="M173" s="203" t="e">
        <f>IF(DAYS360(O173,メイン!$N$3)&lt;500,"新"," ")</f>
        <v>#VALUE!</v>
      </c>
      <c r="N173" s="293"/>
      <c r="O173" t="str">
        <f>IF(COUNTA(外来!J171)&gt;=1,外来!J171,"")</f>
        <v/>
      </c>
      <c r="Q173" s="299">
        <f t="shared" si="44"/>
        <v>0</v>
      </c>
      <c r="R173" s="299">
        <f t="shared" si="45"/>
        <v>0</v>
      </c>
      <c r="S173" s="299">
        <f t="shared" si="46"/>
        <v>0</v>
      </c>
      <c r="T173" s="299">
        <f t="shared" si="47"/>
        <v>0</v>
      </c>
      <c r="U173" s="299">
        <f t="shared" si="48"/>
        <v>0</v>
      </c>
      <c r="V173" s="299">
        <f t="shared" si="39"/>
        <v>0</v>
      </c>
      <c r="W173" s="299">
        <f t="shared" si="49"/>
        <v>0</v>
      </c>
      <c r="X173" s="299">
        <f t="shared" si="50"/>
        <v>0</v>
      </c>
      <c r="Y173" s="299">
        <f t="shared" si="51"/>
        <v>0</v>
      </c>
      <c r="Z173" s="299">
        <f t="shared" si="52"/>
        <v>0</v>
      </c>
      <c r="AA173" s="299">
        <f t="shared" si="53"/>
        <v>0</v>
      </c>
      <c r="AB173" s="299">
        <f t="shared" si="54"/>
        <v>0</v>
      </c>
      <c r="AC173" s="299">
        <f t="shared" si="55"/>
        <v>0</v>
      </c>
      <c r="AD173" s="299">
        <f t="shared" si="56"/>
        <v>0</v>
      </c>
      <c r="AE173" s="299">
        <f t="shared" si="57"/>
        <v>0</v>
      </c>
      <c r="AG173" s="274" t="e">
        <f>#REF!</f>
        <v>#REF!</v>
      </c>
      <c r="AH173" s="274" t="str">
        <f t="shared" si="40"/>
        <v>助産師常勤</v>
      </c>
      <c r="AI173" s="274">
        <f t="shared" si="41"/>
        <v>1</v>
      </c>
      <c r="AJ173" s="274" t="str">
        <f t="shared" si="42"/>
        <v>助産師</v>
      </c>
      <c r="AK173" s="274" t="str">
        <f t="shared" si="43"/>
        <v>常勤</v>
      </c>
    </row>
    <row r="174" spans="1:37" ht="13.5" customHeight="1">
      <c r="A174" s="423" t="str">
        <f>IF(COUNTA(外来!A172)&gt;=1,外来!A172,"")</f>
        <v/>
      </c>
      <c r="B174" s="493" t="str">
        <f>IF(COUNTA(外来!B172)&gt;=1,外来!B172,"")</f>
        <v/>
      </c>
      <c r="C174" s="422" t="str">
        <f>IF(COUNTA(外来!C172)&gt;=1,外来!C172,"")</f>
        <v/>
      </c>
      <c r="D174" s="422" t="str">
        <f>IF(COUNTA(外来!D172)&gt;=1,外来!D172,"")</f>
        <v/>
      </c>
      <c r="E174" s="422" t="str">
        <f>IF(COUNTA(外来!E172)&gt;=1,外来!E172,"")</f>
        <v/>
      </c>
      <c r="F174" s="497" t="str">
        <f>IF(COUNTA(外来!F172)&gt;=1,外来!F172,"")</f>
        <v/>
      </c>
      <c r="G174" s="425" t="str">
        <f>IF(COUNTA(外来!G172)&gt;=1,外来!G172,"")</f>
        <v/>
      </c>
      <c r="H174" s="497" t="str">
        <f>IF(COUNTA(外来!H172)&gt;=1,外来!H172,"")</f>
        <v/>
      </c>
      <c r="I174" s="500" t="str">
        <f>IF(COUNTA(外来!I172)&gt;=1,外来!I172,"")</f>
        <v/>
      </c>
      <c r="J174" s="423" t="str">
        <f>IF(COUNTA(外来!K172)&gt;=1,外来!K172,"")</f>
        <v/>
      </c>
      <c r="K174" s="430" t="str">
        <f>IF(J174&lt;基本!$D$9,"非常勤","常勤")</f>
        <v>常勤</v>
      </c>
      <c r="L174" s="503">
        <f>IF(K174="非常勤",J174/基本!$D$9,1)</f>
        <v>1</v>
      </c>
      <c r="M174" s="203" t="e">
        <f>IF(DAYS360(O174,メイン!$N$3)&lt;500,"新"," ")</f>
        <v>#VALUE!</v>
      </c>
      <c r="N174" s="293"/>
      <c r="O174" t="str">
        <f>IF(COUNTA(外来!J172)&gt;=1,外来!J172,"")</f>
        <v/>
      </c>
      <c r="Q174" s="299">
        <f t="shared" si="44"/>
        <v>0</v>
      </c>
      <c r="R174" s="299">
        <f t="shared" si="45"/>
        <v>0</v>
      </c>
      <c r="S174" s="299">
        <f t="shared" si="46"/>
        <v>0</v>
      </c>
      <c r="T174" s="299">
        <f t="shared" si="47"/>
        <v>0</v>
      </c>
      <c r="U174" s="299">
        <f t="shared" si="48"/>
        <v>0</v>
      </c>
      <c r="V174" s="299">
        <f t="shared" si="39"/>
        <v>0</v>
      </c>
      <c r="W174" s="299">
        <f t="shared" si="49"/>
        <v>0</v>
      </c>
      <c r="X174" s="299">
        <f t="shared" si="50"/>
        <v>0</v>
      </c>
      <c r="Y174" s="299">
        <f t="shared" si="51"/>
        <v>0</v>
      </c>
      <c r="Z174" s="299">
        <f t="shared" si="52"/>
        <v>0</v>
      </c>
      <c r="AA174" s="299">
        <f t="shared" si="53"/>
        <v>0</v>
      </c>
      <c r="AB174" s="299">
        <f t="shared" si="54"/>
        <v>0</v>
      </c>
      <c r="AC174" s="299">
        <f t="shared" si="55"/>
        <v>0</v>
      </c>
      <c r="AD174" s="299">
        <f t="shared" si="56"/>
        <v>0</v>
      </c>
      <c r="AE174" s="299">
        <f t="shared" si="57"/>
        <v>0</v>
      </c>
      <c r="AG174" s="274" t="e">
        <f>#REF!</f>
        <v>#REF!</v>
      </c>
      <c r="AH174" s="274" t="str">
        <f t="shared" si="40"/>
        <v>助産師常勤</v>
      </c>
      <c r="AI174" s="274">
        <f t="shared" si="41"/>
        <v>1</v>
      </c>
      <c r="AJ174" s="274" t="str">
        <f t="shared" si="42"/>
        <v>助産師</v>
      </c>
      <c r="AK174" s="274" t="str">
        <f t="shared" si="43"/>
        <v>常勤</v>
      </c>
    </row>
    <row r="175" spans="1:37" ht="13.5" customHeight="1">
      <c r="A175" s="423" t="str">
        <f>IF(COUNTA(外来!A173)&gt;=1,外来!A173,"")</f>
        <v/>
      </c>
      <c r="B175" s="493" t="str">
        <f>IF(COUNTA(外来!B173)&gt;=1,外来!B173,"")</f>
        <v/>
      </c>
      <c r="C175" s="422" t="str">
        <f>IF(COUNTA(外来!C173)&gt;=1,外来!C173,"")</f>
        <v/>
      </c>
      <c r="D175" s="422" t="str">
        <f>IF(COUNTA(外来!D173)&gt;=1,外来!D173,"")</f>
        <v/>
      </c>
      <c r="E175" s="422" t="str">
        <f>IF(COUNTA(外来!E173)&gt;=1,外来!E173,"")</f>
        <v/>
      </c>
      <c r="F175" s="497" t="str">
        <f>IF(COUNTA(外来!F173)&gt;=1,外来!F173,"")</f>
        <v/>
      </c>
      <c r="G175" s="425" t="str">
        <f>IF(COUNTA(外来!G173)&gt;=1,外来!G173,"")</f>
        <v/>
      </c>
      <c r="H175" s="497" t="str">
        <f>IF(COUNTA(外来!H173)&gt;=1,外来!H173,"")</f>
        <v/>
      </c>
      <c r="I175" s="500" t="str">
        <f>IF(COUNTA(外来!I173)&gt;=1,外来!I173,"")</f>
        <v/>
      </c>
      <c r="J175" s="423" t="str">
        <f>IF(COUNTA(外来!K173)&gt;=1,外来!K173,"")</f>
        <v/>
      </c>
      <c r="K175" s="430" t="str">
        <f>IF(J175&lt;基本!$D$9,"非常勤","常勤")</f>
        <v>常勤</v>
      </c>
      <c r="L175" s="503">
        <f>IF(K175="非常勤",J175/基本!$D$9,1)</f>
        <v>1</v>
      </c>
      <c r="M175" s="203" t="e">
        <f>IF(DAYS360(O175,メイン!$N$3)&lt;500,"新"," ")</f>
        <v>#VALUE!</v>
      </c>
      <c r="N175" s="293"/>
      <c r="O175" t="str">
        <f>IF(COUNTA(外来!J173)&gt;=1,外来!J173,"")</f>
        <v/>
      </c>
      <c r="Q175" s="299">
        <f t="shared" si="44"/>
        <v>0</v>
      </c>
      <c r="R175" s="299">
        <f t="shared" si="45"/>
        <v>0</v>
      </c>
      <c r="S175" s="299">
        <f t="shared" si="46"/>
        <v>0</v>
      </c>
      <c r="T175" s="299">
        <f t="shared" si="47"/>
        <v>0</v>
      </c>
      <c r="U175" s="299">
        <f t="shared" si="48"/>
        <v>0</v>
      </c>
      <c r="V175" s="299">
        <f t="shared" si="39"/>
        <v>0</v>
      </c>
      <c r="W175" s="299">
        <f t="shared" si="49"/>
        <v>0</v>
      </c>
      <c r="X175" s="299">
        <f t="shared" si="50"/>
        <v>0</v>
      </c>
      <c r="Y175" s="299">
        <f t="shared" si="51"/>
        <v>0</v>
      </c>
      <c r="Z175" s="299">
        <f t="shared" si="52"/>
        <v>0</v>
      </c>
      <c r="AA175" s="299">
        <f t="shared" si="53"/>
        <v>0</v>
      </c>
      <c r="AB175" s="299">
        <f t="shared" si="54"/>
        <v>0</v>
      </c>
      <c r="AC175" s="299">
        <f t="shared" si="55"/>
        <v>0</v>
      </c>
      <c r="AD175" s="299">
        <f t="shared" si="56"/>
        <v>0</v>
      </c>
      <c r="AE175" s="299">
        <f t="shared" si="57"/>
        <v>0</v>
      </c>
      <c r="AG175" s="274" t="e">
        <f>#REF!</f>
        <v>#REF!</v>
      </c>
      <c r="AH175" s="274" t="str">
        <f t="shared" si="40"/>
        <v>助産師常勤</v>
      </c>
      <c r="AI175" s="274">
        <f t="shared" si="41"/>
        <v>1</v>
      </c>
      <c r="AJ175" s="274" t="str">
        <f t="shared" si="42"/>
        <v>助産師</v>
      </c>
      <c r="AK175" s="274" t="str">
        <f t="shared" si="43"/>
        <v>常勤</v>
      </c>
    </row>
    <row r="176" spans="1:37" ht="13.5" customHeight="1">
      <c r="A176" s="423" t="str">
        <f>IF(COUNTA(外来!A174)&gt;=1,外来!A174,"")</f>
        <v/>
      </c>
      <c r="B176" s="493" t="str">
        <f>IF(COUNTA(外来!B174)&gt;=1,外来!B174,"")</f>
        <v/>
      </c>
      <c r="C176" s="422" t="str">
        <f>IF(COUNTA(外来!C174)&gt;=1,外来!C174,"")</f>
        <v/>
      </c>
      <c r="D176" s="422" t="str">
        <f>IF(COUNTA(外来!D174)&gt;=1,外来!D174,"")</f>
        <v/>
      </c>
      <c r="E176" s="422" t="str">
        <f>IF(COUNTA(外来!E174)&gt;=1,外来!E174,"")</f>
        <v/>
      </c>
      <c r="F176" s="497" t="str">
        <f>IF(COUNTA(外来!F174)&gt;=1,外来!F174,"")</f>
        <v/>
      </c>
      <c r="G176" s="425" t="str">
        <f>IF(COUNTA(外来!G174)&gt;=1,外来!G174,"")</f>
        <v/>
      </c>
      <c r="H176" s="497" t="str">
        <f>IF(COUNTA(外来!H174)&gt;=1,外来!H174,"")</f>
        <v/>
      </c>
      <c r="I176" s="500" t="str">
        <f>IF(COUNTA(外来!I174)&gt;=1,外来!I174,"")</f>
        <v/>
      </c>
      <c r="J176" s="423" t="str">
        <f>IF(COUNTA(外来!K174)&gt;=1,外来!K174,"")</f>
        <v/>
      </c>
      <c r="K176" s="430" t="str">
        <f>IF(J176&lt;基本!$D$9,"非常勤","常勤")</f>
        <v>常勤</v>
      </c>
      <c r="L176" s="503">
        <f>IF(K176="非常勤",J176/基本!$D$9,1)</f>
        <v>1</v>
      </c>
      <c r="M176" s="203" t="e">
        <f>IF(DAYS360(O176,メイン!$N$3)&lt;500,"新"," ")</f>
        <v>#VALUE!</v>
      </c>
      <c r="N176" s="293"/>
      <c r="O176" t="str">
        <f>IF(COUNTA(外来!J174)&gt;=1,外来!J174,"")</f>
        <v/>
      </c>
      <c r="Q176" s="299">
        <f t="shared" si="44"/>
        <v>0</v>
      </c>
      <c r="R176" s="299">
        <f t="shared" si="45"/>
        <v>0</v>
      </c>
      <c r="S176" s="299">
        <f t="shared" si="46"/>
        <v>0</v>
      </c>
      <c r="T176" s="299">
        <f t="shared" si="47"/>
        <v>0</v>
      </c>
      <c r="U176" s="299">
        <f t="shared" si="48"/>
        <v>0</v>
      </c>
      <c r="V176" s="299">
        <f t="shared" si="39"/>
        <v>0</v>
      </c>
      <c r="W176" s="299">
        <f t="shared" si="49"/>
        <v>0</v>
      </c>
      <c r="X176" s="299">
        <f t="shared" si="50"/>
        <v>0</v>
      </c>
      <c r="Y176" s="299">
        <f t="shared" si="51"/>
        <v>0</v>
      </c>
      <c r="Z176" s="299">
        <f t="shared" si="52"/>
        <v>0</v>
      </c>
      <c r="AA176" s="299">
        <f t="shared" si="53"/>
        <v>0</v>
      </c>
      <c r="AB176" s="299">
        <f t="shared" si="54"/>
        <v>0</v>
      </c>
      <c r="AC176" s="299">
        <f t="shared" si="55"/>
        <v>0</v>
      </c>
      <c r="AD176" s="299">
        <f t="shared" si="56"/>
        <v>0</v>
      </c>
      <c r="AE176" s="299">
        <f t="shared" si="57"/>
        <v>0</v>
      </c>
      <c r="AG176" s="274" t="e">
        <f>#REF!</f>
        <v>#REF!</v>
      </c>
      <c r="AH176" s="274" t="str">
        <f t="shared" si="40"/>
        <v>助産師常勤</v>
      </c>
      <c r="AI176" s="274">
        <f t="shared" si="41"/>
        <v>1</v>
      </c>
      <c r="AJ176" s="274" t="str">
        <f t="shared" si="42"/>
        <v>助産師</v>
      </c>
      <c r="AK176" s="274" t="str">
        <f t="shared" si="43"/>
        <v>常勤</v>
      </c>
    </row>
    <row r="177" spans="1:37" ht="13.5" customHeight="1">
      <c r="A177" s="423" t="str">
        <f>IF(COUNTA(外来!A175)&gt;=1,外来!A175,"")</f>
        <v/>
      </c>
      <c r="B177" s="493" t="str">
        <f>IF(COUNTA(外来!B175)&gt;=1,外来!B175,"")</f>
        <v/>
      </c>
      <c r="C177" s="422" t="str">
        <f>IF(COUNTA(外来!C175)&gt;=1,外来!C175,"")</f>
        <v/>
      </c>
      <c r="D177" s="422" t="str">
        <f>IF(COUNTA(外来!D175)&gt;=1,外来!D175,"")</f>
        <v/>
      </c>
      <c r="E177" s="422" t="str">
        <f>IF(COUNTA(外来!E175)&gt;=1,外来!E175,"")</f>
        <v/>
      </c>
      <c r="F177" s="497" t="str">
        <f>IF(COUNTA(外来!F175)&gt;=1,外来!F175,"")</f>
        <v/>
      </c>
      <c r="G177" s="425" t="str">
        <f>IF(COUNTA(外来!G175)&gt;=1,外来!G175,"")</f>
        <v/>
      </c>
      <c r="H177" s="497" t="str">
        <f>IF(COUNTA(外来!H175)&gt;=1,外来!H175,"")</f>
        <v/>
      </c>
      <c r="I177" s="500" t="str">
        <f>IF(COUNTA(外来!I175)&gt;=1,外来!I175,"")</f>
        <v/>
      </c>
      <c r="J177" s="423" t="str">
        <f>IF(COUNTA(外来!K175)&gt;=1,外来!K175,"")</f>
        <v/>
      </c>
      <c r="K177" s="430" t="str">
        <f>IF(J177&lt;基本!$D$9,"非常勤","常勤")</f>
        <v>常勤</v>
      </c>
      <c r="L177" s="503">
        <f>IF(K177="非常勤",J177/基本!$D$9,1)</f>
        <v>1</v>
      </c>
      <c r="M177" s="203" t="e">
        <f>IF(DAYS360(O177,メイン!$N$3)&lt;500,"新"," ")</f>
        <v>#VALUE!</v>
      </c>
      <c r="N177" s="293"/>
      <c r="O177" t="str">
        <f>IF(COUNTA(外来!J175)&gt;=1,外来!J175,"")</f>
        <v/>
      </c>
      <c r="Q177" s="299">
        <f t="shared" si="44"/>
        <v>0</v>
      </c>
      <c r="R177" s="299">
        <f t="shared" si="45"/>
        <v>0</v>
      </c>
      <c r="S177" s="299">
        <f t="shared" si="46"/>
        <v>0</v>
      </c>
      <c r="T177" s="299">
        <f t="shared" si="47"/>
        <v>0</v>
      </c>
      <c r="U177" s="299">
        <f t="shared" si="48"/>
        <v>0</v>
      </c>
      <c r="V177" s="299">
        <f t="shared" si="39"/>
        <v>0</v>
      </c>
      <c r="W177" s="299">
        <f t="shared" si="49"/>
        <v>0</v>
      </c>
      <c r="X177" s="299">
        <f t="shared" si="50"/>
        <v>0</v>
      </c>
      <c r="Y177" s="299">
        <f t="shared" si="51"/>
        <v>0</v>
      </c>
      <c r="Z177" s="299">
        <f t="shared" si="52"/>
        <v>0</v>
      </c>
      <c r="AA177" s="299">
        <f t="shared" si="53"/>
        <v>0</v>
      </c>
      <c r="AB177" s="299">
        <f t="shared" si="54"/>
        <v>0</v>
      </c>
      <c r="AC177" s="299">
        <f t="shared" si="55"/>
        <v>0</v>
      </c>
      <c r="AD177" s="299">
        <f t="shared" si="56"/>
        <v>0</v>
      </c>
      <c r="AE177" s="299">
        <f t="shared" si="57"/>
        <v>0</v>
      </c>
      <c r="AG177" s="274" t="e">
        <f>#REF!</f>
        <v>#REF!</v>
      </c>
      <c r="AH177" s="274" t="str">
        <f t="shared" si="40"/>
        <v>助産師常勤</v>
      </c>
      <c r="AI177" s="274">
        <f t="shared" si="41"/>
        <v>1</v>
      </c>
      <c r="AJ177" s="274" t="str">
        <f t="shared" si="42"/>
        <v>助産師</v>
      </c>
      <c r="AK177" s="274" t="str">
        <f t="shared" si="43"/>
        <v>常勤</v>
      </c>
    </row>
    <row r="178" spans="1:37" ht="13.5" customHeight="1">
      <c r="A178" s="423" t="str">
        <f>IF(COUNTA(外来!A176)&gt;=1,外来!A176,"")</f>
        <v/>
      </c>
      <c r="B178" s="493" t="str">
        <f>IF(COUNTA(外来!B176)&gt;=1,外来!B176,"")</f>
        <v/>
      </c>
      <c r="C178" s="422" t="str">
        <f>IF(COUNTA(外来!C176)&gt;=1,外来!C176,"")</f>
        <v/>
      </c>
      <c r="D178" s="422" t="str">
        <f>IF(COUNTA(外来!D176)&gt;=1,外来!D176,"")</f>
        <v/>
      </c>
      <c r="E178" s="422" t="str">
        <f>IF(COUNTA(外来!E176)&gt;=1,外来!E176,"")</f>
        <v/>
      </c>
      <c r="F178" s="497" t="str">
        <f>IF(COUNTA(外来!F176)&gt;=1,外来!F176,"")</f>
        <v/>
      </c>
      <c r="G178" s="425" t="str">
        <f>IF(COUNTA(外来!G176)&gt;=1,外来!G176,"")</f>
        <v/>
      </c>
      <c r="H178" s="497" t="str">
        <f>IF(COUNTA(外来!H176)&gt;=1,外来!H176,"")</f>
        <v/>
      </c>
      <c r="I178" s="500" t="str">
        <f>IF(COUNTA(外来!I176)&gt;=1,外来!I176,"")</f>
        <v/>
      </c>
      <c r="J178" s="423" t="str">
        <f>IF(COUNTA(外来!K176)&gt;=1,外来!K176,"")</f>
        <v/>
      </c>
      <c r="K178" s="430" t="str">
        <f>IF(J178&lt;基本!$D$9,"非常勤","常勤")</f>
        <v>常勤</v>
      </c>
      <c r="L178" s="503">
        <f>IF(K178="非常勤",J178/基本!$D$9,1)</f>
        <v>1</v>
      </c>
      <c r="M178" s="203" t="e">
        <f>IF(DAYS360(O178,メイン!$N$3)&lt;500,"新"," ")</f>
        <v>#VALUE!</v>
      </c>
      <c r="N178" s="293"/>
      <c r="O178" t="str">
        <f>IF(COUNTA(外来!J176)&gt;=1,外来!J176,"")</f>
        <v/>
      </c>
      <c r="Q178" s="299">
        <f t="shared" si="44"/>
        <v>0</v>
      </c>
      <c r="R178" s="299">
        <f t="shared" si="45"/>
        <v>0</v>
      </c>
      <c r="S178" s="299">
        <f t="shared" si="46"/>
        <v>0</v>
      </c>
      <c r="T178" s="299">
        <f t="shared" si="47"/>
        <v>0</v>
      </c>
      <c r="U178" s="299">
        <f t="shared" si="48"/>
        <v>0</v>
      </c>
      <c r="V178" s="299">
        <f t="shared" si="39"/>
        <v>0</v>
      </c>
      <c r="W178" s="299">
        <f t="shared" si="49"/>
        <v>0</v>
      </c>
      <c r="X178" s="299">
        <f t="shared" si="50"/>
        <v>0</v>
      </c>
      <c r="Y178" s="299">
        <f t="shared" si="51"/>
        <v>0</v>
      </c>
      <c r="Z178" s="299">
        <f t="shared" si="52"/>
        <v>0</v>
      </c>
      <c r="AA178" s="299">
        <f t="shared" si="53"/>
        <v>0</v>
      </c>
      <c r="AB178" s="299">
        <f t="shared" si="54"/>
        <v>0</v>
      </c>
      <c r="AC178" s="299">
        <f t="shared" si="55"/>
        <v>0</v>
      </c>
      <c r="AD178" s="299">
        <f t="shared" si="56"/>
        <v>0</v>
      </c>
      <c r="AE178" s="299">
        <f t="shared" si="57"/>
        <v>0</v>
      </c>
      <c r="AG178" s="274" t="e">
        <f>#REF!</f>
        <v>#REF!</v>
      </c>
      <c r="AH178" s="274" t="str">
        <f t="shared" si="40"/>
        <v>助産師常勤</v>
      </c>
      <c r="AI178" s="274">
        <f t="shared" si="41"/>
        <v>1</v>
      </c>
      <c r="AJ178" s="274" t="str">
        <f t="shared" si="42"/>
        <v>助産師</v>
      </c>
      <c r="AK178" s="274" t="str">
        <f t="shared" si="43"/>
        <v>常勤</v>
      </c>
    </row>
    <row r="179" spans="1:37" ht="13.5" customHeight="1">
      <c r="A179" s="423" t="str">
        <f>IF(COUNTA(外来!A177)&gt;=1,外来!A177,"")</f>
        <v/>
      </c>
      <c r="B179" s="493" t="str">
        <f>IF(COUNTA(外来!B177)&gt;=1,外来!B177,"")</f>
        <v/>
      </c>
      <c r="C179" s="422" t="str">
        <f>IF(COUNTA(外来!C177)&gt;=1,外来!C177,"")</f>
        <v/>
      </c>
      <c r="D179" s="422" t="str">
        <f>IF(COUNTA(外来!D177)&gt;=1,外来!D177,"")</f>
        <v/>
      </c>
      <c r="E179" s="422" t="str">
        <f>IF(COUNTA(外来!E177)&gt;=1,外来!E177,"")</f>
        <v/>
      </c>
      <c r="F179" s="497" t="str">
        <f>IF(COUNTA(外来!F177)&gt;=1,外来!F177,"")</f>
        <v/>
      </c>
      <c r="G179" s="425" t="str">
        <f>IF(COUNTA(外来!G177)&gt;=1,外来!G177,"")</f>
        <v/>
      </c>
      <c r="H179" s="497" t="str">
        <f>IF(COUNTA(外来!H177)&gt;=1,外来!H177,"")</f>
        <v/>
      </c>
      <c r="I179" s="500" t="str">
        <f>IF(COUNTA(外来!I177)&gt;=1,外来!I177,"")</f>
        <v/>
      </c>
      <c r="J179" s="423" t="str">
        <f>IF(COUNTA(外来!K177)&gt;=1,外来!K177,"")</f>
        <v/>
      </c>
      <c r="K179" s="430" t="str">
        <f>IF(J179&lt;基本!$D$9,"非常勤","常勤")</f>
        <v>常勤</v>
      </c>
      <c r="L179" s="503">
        <f>IF(K179="非常勤",J179/基本!$D$9,1)</f>
        <v>1</v>
      </c>
      <c r="M179" s="203" t="e">
        <f>IF(DAYS360(O179,メイン!$N$3)&lt;500,"新"," ")</f>
        <v>#VALUE!</v>
      </c>
      <c r="N179" s="293"/>
      <c r="O179" t="str">
        <f>IF(COUNTA(外来!J177)&gt;=1,外来!J177,"")</f>
        <v/>
      </c>
      <c r="Q179" s="299">
        <f t="shared" si="44"/>
        <v>0</v>
      </c>
      <c r="R179" s="299">
        <f t="shared" si="45"/>
        <v>0</v>
      </c>
      <c r="S179" s="299">
        <f t="shared" si="46"/>
        <v>0</v>
      </c>
      <c r="T179" s="299">
        <f t="shared" si="47"/>
        <v>0</v>
      </c>
      <c r="U179" s="299">
        <f t="shared" si="48"/>
        <v>0</v>
      </c>
      <c r="V179" s="299">
        <f t="shared" si="39"/>
        <v>0</v>
      </c>
      <c r="W179" s="299">
        <f t="shared" si="49"/>
        <v>0</v>
      </c>
      <c r="X179" s="299">
        <f t="shared" si="50"/>
        <v>0</v>
      </c>
      <c r="Y179" s="299">
        <f t="shared" si="51"/>
        <v>0</v>
      </c>
      <c r="Z179" s="299">
        <f t="shared" si="52"/>
        <v>0</v>
      </c>
      <c r="AA179" s="299">
        <f t="shared" si="53"/>
        <v>0</v>
      </c>
      <c r="AB179" s="299">
        <f t="shared" si="54"/>
        <v>0</v>
      </c>
      <c r="AC179" s="299">
        <f t="shared" si="55"/>
        <v>0</v>
      </c>
      <c r="AD179" s="299">
        <f t="shared" si="56"/>
        <v>0</v>
      </c>
      <c r="AE179" s="299">
        <f t="shared" si="57"/>
        <v>0</v>
      </c>
      <c r="AG179" s="274" t="e">
        <f>#REF!</f>
        <v>#REF!</v>
      </c>
      <c r="AH179" s="274" t="str">
        <f t="shared" si="40"/>
        <v>助産師常勤</v>
      </c>
      <c r="AI179" s="274">
        <f t="shared" si="41"/>
        <v>1</v>
      </c>
      <c r="AJ179" s="274" t="str">
        <f t="shared" si="42"/>
        <v>助産師</v>
      </c>
      <c r="AK179" s="274" t="str">
        <f t="shared" si="43"/>
        <v>常勤</v>
      </c>
    </row>
    <row r="180" spans="1:37" ht="13.5" customHeight="1">
      <c r="A180" s="423" t="str">
        <f>IF(COUNTA(外来!A178)&gt;=1,外来!A178,"")</f>
        <v/>
      </c>
      <c r="B180" s="493" t="str">
        <f>IF(COUNTA(外来!B178)&gt;=1,外来!B178,"")</f>
        <v/>
      </c>
      <c r="C180" s="422" t="str">
        <f>IF(COUNTA(外来!C178)&gt;=1,外来!C178,"")</f>
        <v/>
      </c>
      <c r="D180" s="422" t="str">
        <f>IF(COUNTA(外来!D178)&gt;=1,外来!D178,"")</f>
        <v/>
      </c>
      <c r="E180" s="422" t="str">
        <f>IF(COUNTA(外来!E178)&gt;=1,外来!E178,"")</f>
        <v/>
      </c>
      <c r="F180" s="497" t="str">
        <f>IF(COUNTA(外来!F178)&gt;=1,外来!F178,"")</f>
        <v/>
      </c>
      <c r="G180" s="425" t="str">
        <f>IF(COUNTA(外来!G178)&gt;=1,外来!G178,"")</f>
        <v/>
      </c>
      <c r="H180" s="497" t="str">
        <f>IF(COUNTA(外来!H178)&gt;=1,外来!H178,"")</f>
        <v/>
      </c>
      <c r="I180" s="500" t="str">
        <f>IF(COUNTA(外来!I178)&gt;=1,外来!I178,"")</f>
        <v/>
      </c>
      <c r="J180" s="423" t="str">
        <f>IF(COUNTA(外来!K178)&gt;=1,外来!K178,"")</f>
        <v/>
      </c>
      <c r="K180" s="430" t="str">
        <f>IF(J180&lt;基本!$D$9,"非常勤","常勤")</f>
        <v>常勤</v>
      </c>
      <c r="L180" s="503">
        <f>IF(K180="非常勤",J180/基本!$D$9,1)</f>
        <v>1</v>
      </c>
      <c r="M180" s="203" t="e">
        <f>IF(DAYS360(O180,メイン!$N$3)&lt;500,"新"," ")</f>
        <v>#VALUE!</v>
      </c>
      <c r="N180" s="293"/>
      <c r="O180" t="str">
        <f>IF(COUNTA(外来!J178)&gt;=1,外来!J178,"")</f>
        <v/>
      </c>
      <c r="Q180" s="299">
        <f t="shared" si="44"/>
        <v>0</v>
      </c>
      <c r="R180" s="299">
        <f t="shared" si="45"/>
        <v>0</v>
      </c>
      <c r="S180" s="299">
        <f t="shared" si="46"/>
        <v>0</v>
      </c>
      <c r="T180" s="299">
        <f t="shared" si="47"/>
        <v>0</v>
      </c>
      <c r="U180" s="299">
        <f t="shared" si="48"/>
        <v>0</v>
      </c>
      <c r="V180" s="299">
        <f t="shared" si="39"/>
        <v>0</v>
      </c>
      <c r="W180" s="299">
        <f t="shared" si="49"/>
        <v>0</v>
      </c>
      <c r="X180" s="299">
        <f t="shared" si="50"/>
        <v>0</v>
      </c>
      <c r="Y180" s="299">
        <f t="shared" si="51"/>
        <v>0</v>
      </c>
      <c r="Z180" s="299">
        <f t="shared" si="52"/>
        <v>0</v>
      </c>
      <c r="AA180" s="299">
        <f t="shared" si="53"/>
        <v>0</v>
      </c>
      <c r="AB180" s="299">
        <f t="shared" si="54"/>
        <v>0</v>
      </c>
      <c r="AC180" s="299">
        <f t="shared" si="55"/>
        <v>0</v>
      </c>
      <c r="AD180" s="299">
        <f t="shared" si="56"/>
        <v>0</v>
      </c>
      <c r="AE180" s="299">
        <f t="shared" si="57"/>
        <v>0</v>
      </c>
      <c r="AG180" s="274" t="e">
        <f>#REF!</f>
        <v>#REF!</v>
      </c>
      <c r="AH180" s="274" t="str">
        <f t="shared" si="40"/>
        <v>助産師常勤</v>
      </c>
      <c r="AI180" s="274">
        <f t="shared" si="41"/>
        <v>1</v>
      </c>
      <c r="AJ180" s="274" t="str">
        <f t="shared" si="42"/>
        <v>助産師</v>
      </c>
      <c r="AK180" s="274" t="str">
        <f t="shared" si="43"/>
        <v>常勤</v>
      </c>
    </row>
    <row r="181" spans="1:37" ht="13.5" customHeight="1">
      <c r="A181" s="423" t="str">
        <f>IF(COUNTA(外来!A179)&gt;=1,外来!A179,"")</f>
        <v/>
      </c>
      <c r="B181" s="493" t="str">
        <f>IF(COUNTA(外来!B179)&gt;=1,外来!B179,"")</f>
        <v/>
      </c>
      <c r="C181" s="422" t="str">
        <f>IF(COUNTA(外来!C179)&gt;=1,外来!C179,"")</f>
        <v/>
      </c>
      <c r="D181" s="422" t="str">
        <f>IF(COUNTA(外来!D179)&gt;=1,外来!D179,"")</f>
        <v/>
      </c>
      <c r="E181" s="422" t="str">
        <f>IF(COUNTA(外来!E179)&gt;=1,外来!E179,"")</f>
        <v/>
      </c>
      <c r="F181" s="497" t="str">
        <f>IF(COUNTA(外来!F179)&gt;=1,外来!F179,"")</f>
        <v/>
      </c>
      <c r="G181" s="425" t="str">
        <f>IF(COUNTA(外来!G179)&gt;=1,外来!G179,"")</f>
        <v/>
      </c>
      <c r="H181" s="497" t="str">
        <f>IF(COUNTA(外来!H179)&gt;=1,外来!H179,"")</f>
        <v/>
      </c>
      <c r="I181" s="500" t="str">
        <f>IF(COUNTA(外来!I179)&gt;=1,外来!I179,"")</f>
        <v/>
      </c>
      <c r="J181" s="423" t="str">
        <f>IF(COUNTA(外来!K179)&gt;=1,外来!K179,"")</f>
        <v/>
      </c>
      <c r="K181" s="430" t="str">
        <f>IF(J181&lt;基本!$D$9,"非常勤","常勤")</f>
        <v>常勤</v>
      </c>
      <c r="L181" s="503">
        <f>IF(K181="非常勤",J181/基本!$D$9,1)</f>
        <v>1</v>
      </c>
      <c r="M181" s="203" t="e">
        <f>IF(DAYS360(O181,メイン!$N$3)&lt;500,"新"," ")</f>
        <v>#VALUE!</v>
      </c>
      <c r="N181" s="293"/>
      <c r="O181" t="str">
        <f>IF(COUNTA(外来!J179)&gt;=1,外来!J179,"")</f>
        <v/>
      </c>
      <c r="Q181" s="299">
        <f t="shared" si="44"/>
        <v>0</v>
      </c>
      <c r="R181" s="299">
        <f t="shared" si="45"/>
        <v>0</v>
      </c>
      <c r="S181" s="299">
        <f t="shared" si="46"/>
        <v>0</v>
      </c>
      <c r="T181" s="299">
        <f t="shared" si="47"/>
        <v>0</v>
      </c>
      <c r="U181" s="299">
        <f t="shared" si="48"/>
        <v>0</v>
      </c>
      <c r="V181" s="299">
        <f t="shared" si="39"/>
        <v>0</v>
      </c>
      <c r="W181" s="299">
        <f t="shared" si="49"/>
        <v>0</v>
      </c>
      <c r="X181" s="299">
        <f t="shared" si="50"/>
        <v>0</v>
      </c>
      <c r="Y181" s="299">
        <f t="shared" si="51"/>
        <v>0</v>
      </c>
      <c r="Z181" s="299">
        <f t="shared" si="52"/>
        <v>0</v>
      </c>
      <c r="AA181" s="299">
        <f t="shared" si="53"/>
        <v>0</v>
      </c>
      <c r="AB181" s="299">
        <f t="shared" si="54"/>
        <v>0</v>
      </c>
      <c r="AC181" s="299">
        <f t="shared" si="55"/>
        <v>0</v>
      </c>
      <c r="AD181" s="299">
        <f t="shared" si="56"/>
        <v>0</v>
      </c>
      <c r="AE181" s="299">
        <f t="shared" si="57"/>
        <v>0</v>
      </c>
      <c r="AG181" s="274" t="e">
        <f>#REF!</f>
        <v>#REF!</v>
      </c>
      <c r="AH181" s="274" t="str">
        <f t="shared" si="40"/>
        <v>助産師常勤</v>
      </c>
      <c r="AI181" s="274">
        <f t="shared" si="41"/>
        <v>1</v>
      </c>
      <c r="AJ181" s="274" t="str">
        <f t="shared" si="42"/>
        <v>助産師</v>
      </c>
      <c r="AK181" s="274" t="str">
        <f t="shared" si="43"/>
        <v>常勤</v>
      </c>
    </row>
    <row r="182" spans="1:37" ht="13.5" customHeight="1">
      <c r="A182" s="423" t="str">
        <f>IF(COUNTA(外来!A180)&gt;=1,外来!A180,"")</f>
        <v/>
      </c>
      <c r="B182" s="493" t="str">
        <f>IF(COUNTA(外来!B180)&gt;=1,外来!B180,"")</f>
        <v/>
      </c>
      <c r="C182" s="422" t="str">
        <f>IF(COUNTA(外来!C180)&gt;=1,外来!C180,"")</f>
        <v/>
      </c>
      <c r="D182" s="422" t="str">
        <f>IF(COUNTA(外来!D180)&gt;=1,外来!D180,"")</f>
        <v/>
      </c>
      <c r="E182" s="422" t="str">
        <f>IF(COUNTA(外来!E180)&gt;=1,外来!E180,"")</f>
        <v/>
      </c>
      <c r="F182" s="497" t="str">
        <f>IF(COUNTA(外来!F180)&gt;=1,外来!F180,"")</f>
        <v/>
      </c>
      <c r="G182" s="425" t="str">
        <f>IF(COUNTA(外来!G180)&gt;=1,外来!G180,"")</f>
        <v/>
      </c>
      <c r="H182" s="497" t="str">
        <f>IF(COUNTA(外来!H180)&gt;=1,外来!H180,"")</f>
        <v/>
      </c>
      <c r="I182" s="500" t="str">
        <f>IF(COUNTA(外来!I180)&gt;=1,外来!I180,"")</f>
        <v/>
      </c>
      <c r="J182" s="423" t="str">
        <f>IF(COUNTA(外来!K180)&gt;=1,外来!K180,"")</f>
        <v/>
      </c>
      <c r="K182" s="430" t="str">
        <f>IF(J182&lt;基本!$D$9,"非常勤","常勤")</f>
        <v>常勤</v>
      </c>
      <c r="L182" s="503">
        <f>IF(K182="非常勤",J182/基本!$D$9,1)</f>
        <v>1</v>
      </c>
      <c r="M182" s="203" t="e">
        <f>IF(DAYS360(O182,メイン!$N$3)&lt;500,"新"," ")</f>
        <v>#VALUE!</v>
      </c>
      <c r="N182" s="293"/>
      <c r="O182" t="str">
        <f>IF(COUNTA(外来!J180)&gt;=1,外来!J180,"")</f>
        <v/>
      </c>
      <c r="Q182" s="299">
        <f t="shared" si="44"/>
        <v>0</v>
      </c>
      <c r="R182" s="299">
        <f t="shared" si="45"/>
        <v>0</v>
      </c>
      <c r="S182" s="299">
        <f t="shared" si="46"/>
        <v>0</v>
      </c>
      <c r="T182" s="299">
        <f t="shared" si="47"/>
        <v>0</v>
      </c>
      <c r="U182" s="299">
        <f t="shared" si="48"/>
        <v>0</v>
      </c>
      <c r="V182" s="299">
        <f t="shared" si="39"/>
        <v>0</v>
      </c>
      <c r="W182" s="299">
        <f t="shared" si="49"/>
        <v>0</v>
      </c>
      <c r="X182" s="299">
        <f t="shared" si="50"/>
        <v>0</v>
      </c>
      <c r="Y182" s="299">
        <f t="shared" si="51"/>
        <v>0</v>
      </c>
      <c r="Z182" s="299">
        <f t="shared" si="52"/>
        <v>0</v>
      </c>
      <c r="AA182" s="299">
        <f t="shared" si="53"/>
        <v>0</v>
      </c>
      <c r="AB182" s="299">
        <f t="shared" si="54"/>
        <v>0</v>
      </c>
      <c r="AC182" s="299">
        <f t="shared" si="55"/>
        <v>0</v>
      </c>
      <c r="AD182" s="299">
        <f t="shared" si="56"/>
        <v>0</v>
      </c>
      <c r="AE182" s="299">
        <f t="shared" si="57"/>
        <v>0</v>
      </c>
      <c r="AG182" s="274" t="e">
        <f>#REF!</f>
        <v>#REF!</v>
      </c>
      <c r="AH182" s="274" t="str">
        <f t="shared" si="40"/>
        <v>助産師常勤</v>
      </c>
      <c r="AI182" s="274">
        <f t="shared" si="41"/>
        <v>1</v>
      </c>
      <c r="AJ182" s="274" t="str">
        <f t="shared" si="42"/>
        <v>助産師</v>
      </c>
      <c r="AK182" s="274" t="str">
        <f t="shared" si="43"/>
        <v>常勤</v>
      </c>
    </row>
    <row r="183" spans="1:37" ht="13.5" customHeight="1">
      <c r="A183" s="423" t="str">
        <f>IF(COUNTA(外来!A181)&gt;=1,外来!A181,"")</f>
        <v/>
      </c>
      <c r="B183" s="493" t="str">
        <f>IF(COUNTA(外来!B181)&gt;=1,外来!B181,"")</f>
        <v/>
      </c>
      <c r="C183" s="422" t="str">
        <f>IF(COUNTA(外来!C181)&gt;=1,外来!C181,"")</f>
        <v/>
      </c>
      <c r="D183" s="422" t="str">
        <f>IF(COUNTA(外来!D181)&gt;=1,外来!D181,"")</f>
        <v/>
      </c>
      <c r="E183" s="422" t="str">
        <f>IF(COUNTA(外来!E181)&gt;=1,外来!E181,"")</f>
        <v/>
      </c>
      <c r="F183" s="497" t="str">
        <f>IF(COUNTA(外来!F181)&gt;=1,外来!F181,"")</f>
        <v/>
      </c>
      <c r="G183" s="425" t="str">
        <f>IF(COUNTA(外来!G181)&gt;=1,外来!G181,"")</f>
        <v/>
      </c>
      <c r="H183" s="497" t="str">
        <f>IF(COUNTA(外来!H181)&gt;=1,外来!H181,"")</f>
        <v/>
      </c>
      <c r="I183" s="500" t="str">
        <f>IF(COUNTA(外来!I181)&gt;=1,外来!I181,"")</f>
        <v/>
      </c>
      <c r="J183" s="423" t="str">
        <f>IF(COUNTA(外来!K181)&gt;=1,外来!K181,"")</f>
        <v/>
      </c>
      <c r="K183" s="430" t="str">
        <f>IF(J183&lt;基本!$D$9,"非常勤","常勤")</f>
        <v>常勤</v>
      </c>
      <c r="L183" s="503">
        <f>IF(K183="非常勤",J183/基本!$D$9,1)</f>
        <v>1</v>
      </c>
      <c r="M183" s="203" t="e">
        <f>IF(DAYS360(O183,メイン!$N$3)&lt;500,"新"," ")</f>
        <v>#VALUE!</v>
      </c>
      <c r="N183" s="293"/>
      <c r="O183" t="str">
        <f>IF(COUNTA(外来!J181)&gt;=1,外来!J181,"")</f>
        <v/>
      </c>
      <c r="Q183" s="299">
        <f t="shared" si="44"/>
        <v>0</v>
      </c>
      <c r="R183" s="299">
        <f t="shared" si="45"/>
        <v>0</v>
      </c>
      <c r="S183" s="299">
        <f t="shared" si="46"/>
        <v>0</v>
      </c>
      <c r="T183" s="299">
        <f t="shared" si="47"/>
        <v>0</v>
      </c>
      <c r="U183" s="299">
        <f t="shared" si="48"/>
        <v>0</v>
      </c>
      <c r="V183" s="299">
        <f t="shared" si="39"/>
        <v>0</v>
      </c>
      <c r="W183" s="299">
        <f t="shared" si="49"/>
        <v>0</v>
      </c>
      <c r="X183" s="299">
        <f t="shared" si="50"/>
        <v>0</v>
      </c>
      <c r="Y183" s="299">
        <f t="shared" si="51"/>
        <v>0</v>
      </c>
      <c r="Z183" s="299">
        <f t="shared" si="52"/>
        <v>0</v>
      </c>
      <c r="AA183" s="299">
        <f t="shared" si="53"/>
        <v>0</v>
      </c>
      <c r="AB183" s="299">
        <f t="shared" si="54"/>
        <v>0</v>
      </c>
      <c r="AC183" s="299">
        <f t="shared" si="55"/>
        <v>0</v>
      </c>
      <c r="AD183" s="299">
        <f t="shared" si="56"/>
        <v>0</v>
      </c>
      <c r="AE183" s="299">
        <f t="shared" si="57"/>
        <v>0</v>
      </c>
      <c r="AG183" s="274" t="e">
        <f>#REF!</f>
        <v>#REF!</v>
      </c>
      <c r="AH183" s="274" t="str">
        <f t="shared" si="40"/>
        <v>助産師常勤</v>
      </c>
      <c r="AI183" s="274">
        <f t="shared" si="41"/>
        <v>1</v>
      </c>
      <c r="AJ183" s="274" t="str">
        <f t="shared" si="42"/>
        <v>助産師</v>
      </c>
      <c r="AK183" s="274" t="str">
        <f t="shared" si="43"/>
        <v>常勤</v>
      </c>
    </row>
    <row r="184" spans="1:37" ht="13.5" customHeight="1">
      <c r="A184" s="423" t="str">
        <f>IF(COUNTA(外来!A182)&gt;=1,外来!A182,"")</f>
        <v/>
      </c>
      <c r="B184" s="493" t="str">
        <f>IF(COUNTA(外来!B182)&gt;=1,外来!B182,"")</f>
        <v/>
      </c>
      <c r="C184" s="422" t="str">
        <f>IF(COUNTA(外来!C182)&gt;=1,外来!C182,"")</f>
        <v/>
      </c>
      <c r="D184" s="422" t="str">
        <f>IF(COUNTA(外来!D182)&gt;=1,外来!D182,"")</f>
        <v/>
      </c>
      <c r="E184" s="422" t="str">
        <f>IF(COUNTA(外来!E182)&gt;=1,外来!E182,"")</f>
        <v/>
      </c>
      <c r="F184" s="497" t="str">
        <f>IF(COUNTA(外来!F182)&gt;=1,外来!F182,"")</f>
        <v/>
      </c>
      <c r="G184" s="425" t="str">
        <f>IF(COUNTA(外来!G182)&gt;=1,外来!G182,"")</f>
        <v/>
      </c>
      <c r="H184" s="497" t="str">
        <f>IF(COUNTA(外来!H182)&gt;=1,外来!H182,"")</f>
        <v/>
      </c>
      <c r="I184" s="500" t="str">
        <f>IF(COUNTA(外来!I182)&gt;=1,外来!I182,"")</f>
        <v/>
      </c>
      <c r="J184" s="423" t="str">
        <f>IF(COUNTA(外来!K182)&gt;=1,外来!K182,"")</f>
        <v/>
      </c>
      <c r="K184" s="430" t="str">
        <f>IF(J184&lt;基本!$D$9,"非常勤","常勤")</f>
        <v>常勤</v>
      </c>
      <c r="L184" s="503">
        <f>IF(K184="非常勤",J184/基本!$D$9,1)</f>
        <v>1</v>
      </c>
      <c r="M184" s="203" t="e">
        <f>IF(DAYS360(O184,メイン!$N$3)&lt;500,"新"," ")</f>
        <v>#VALUE!</v>
      </c>
      <c r="N184" s="293"/>
      <c r="O184" t="str">
        <f>IF(COUNTA(外来!J182)&gt;=1,外来!J182,"")</f>
        <v/>
      </c>
      <c r="Q184" s="299">
        <f t="shared" si="44"/>
        <v>0</v>
      </c>
      <c r="R184" s="299">
        <f t="shared" si="45"/>
        <v>0</v>
      </c>
      <c r="S184" s="299">
        <f t="shared" si="46"/>
        <v>0</v>
      </c>
      <c r="T184" s="299">
        <f t="shared" si="47"/>
        <v>0</v>
      </c>
      <c r="U184" s="299">
        <f t="shared" si="48"/>
        <v>0</v>
      </c>
      <c r="V184" s="299">
        <f t="shared" si="39"/>
        <v>0</v>
      </c>
      <c r="W184" s="299">
        <f t="shared" si="49"/>
        <v>0</v>
      </c>
      <c r="X184" s="299">
        <f t="shared" si="50"/>
        <v>0</v>
      </c>
      <c r="Y184" s="299">
        <f t="shared" si="51"/>
        <v>0</v>
      </c>
      <c r="Z184" s="299">
        <f t="shared" si="52"/>
        <v>0</v>
      </c>
      <c r="AA184" s="299">
        <f t="shared" si="53"/>
        <v>0</v>
      </c>
      <c r="AB184" s="299">
        <f t="shared" si="54"/>
        <v>0</v>
      </c>
      <c r="AC184" s="299">
        <f t="shared" si="55"/>
        <v>0</v>
      </c>
      <c r="AD184" s="299">
        <f t="shared" si="56"/>
        <v>0</v>
      </c>
      <c r="AE184" s="299">
        <f t="shared" si="57"/>
        <v>0</v>
      </c>
      <c r="AG184" s="274" t="e">
        <f>#REF!</f>
        <v>#REF!</v>
      </c>
      <c r="AH184" s="274" t="str">
        <f t="shared" si="40"/>
        <v>助産師常勤</v>
      </c>
      <c r="AI184" s="274">
        <f t="shared" si="41"/>
        <v>1</v>
      </c>
      <c r="AJ184" s="274" t="str">
        <f t="shared" si="42"/>
        <v>助産師</v>
      </c>
      <c r="AK184" s="274" t="str">
        <f t="shared" si="43"/>
        <v>常勤</v>
      </c>
    </row>
    <row r="185" spans="1:37" ht="13.5" customHeight="1">
      <c r="A185" s="423" t="str">
        <f>IF(COUNTA(外来!A183)&gt;=1,外来!A183,"")</f>
        <v/>
      </c>
      <c r="B185" s="493" t="str">
        <f>IF(COUNTA(外来!B183)&gt;=1,外来!B183,"")</f>
        <v/>
      </c>
      <c r="C185" s="422" t="str">
        <f>IF(COUNTA(外来!C183)&gt;=1,外来!C183,"")</f>
        <v/>
      </c>
      <c r="D185" s="422" t="str">
        <f>IF(COUNTA(外来!D183)&gt;=1,外来!D183,"")</f>
        <v/>
      </c>
      <c r="E185" s="422" t="str">
        <f>IF(COUNTA(外来!E183)&gt;=1,外来!E183,"")</f>
        <v/>
      </c>
      <c r="F185" s="497" t="str">
        <f>IF(COUNTA(外来!F183)&gt;=1,外来!F183,"")</f>
        <v/>
      </c>
      <c r="G185" s="425" t="str">
        <f>IF(COUNTA(外来!G183)&gt;=1,外来!G183,"")</f>
        <v/>
      </c>
      <c r="H185" s="497" t="str">
        <f>IF(COUNTA(外来!H183)&gt;=1,外来!H183,"")</f>
        <v/>
      </c>
      <c r="I185" s="500" t="str">
        <f>IF(COUNTA(外来!I183)&gt;=1,外来!I183,"")</f>
        <v/>
      </c>
      <c r="J185" s="423" t="str">
        <f>IF(COUNTA(外来!K183)&gt;=1,外来!K183,"")</f>
        <v/>
      </c>
      <c r="K185" s="430" t="str">
        <f>IF(J185&lt;基本!$D$9,"非常勤","常勤")</f>
        <v>常勤</v>
      </c>
      <c r="L185" s="503">
        <f>IF(K185="非常勤",J185/基本!$D$9,1)</f>
        <v>1</v>
      </c>
      <c r="M185" s="203" t="e">
        <f>IF(DAYS360(O185,メイン!$N$3)&lt;500,"新"," ")</f>
        <v>#VALUE!</v>
      </c>
      <c r="N185" s="293"/>
      <c r="O185" t="str">
        <f>IF(COUNTA(外来!J183)&gt;=1,外来!J183,"")</f>
        <v/>
      </c>
      <c r="Q185" s="299">
        <f t="shared" si="44"/>
        <v>0</v>
      </c>
      <c r="R185" s="299">
        <f t="shared" si="45"/>
        <v>0</v>
      </c>
      <c r="S185" s="299">
        <f t="shared" si="46"/>
        <v>0</v>
      </c>
      <c r="T185" s="299">
        <f t="shared" si="47"/>
        <v>0</v>
      </c>
      <c r="U185" s="299">
        <f t="shared" si="48"/>
        <v>0</v>
      </c>
      <c r="V185" s="299">
        <f t="shared" si="39"/>
        <v>0</v>
      </c>
      <c r="W185" s="299">
        <f t="shared" si="49"/>
        <v>0</v>
      </c>
      <c r="X185" s="299">
        <f t="shared" si="50"/>
        <v>0</v>
      </c>
      <c r="Y185" s="299">
        <f t="shared" si="51"/>
        <v>0</v>
      </c>
      <c r="Z185" s="299">
        <f t="shared" si="52"/>
        <v>0</v>
      </c>
      <c r="AA185" s="299">
        <f t="shared" si="53"/>
        <v>0</v>
      </c>
      <c r="AB185" s="299">
        <f t="shared" si="54"/>
        <v>0</v>
      </c>
      <c r="AC185" s="299">
        <f t="shared" si="55"/>
        <v>0</v>
      </c>
      <c r="AD185" s="299">
        <f t="shared" si="56"/>
        <v>0</v>
      </c>
      <c r="AE185" s="299">
        <f t="shared" si="57"/>
        <v>0</v>
      </c>
      <c r="AG185" s="274" t="e">
        <f>#REF!</f>
        <v>#REF!</v>
      </c>
      <c r="AH185" s="274" t="str">
        <f t="shared" si="40"/>
        <v>助産師常勤</v>
      </c>
      <c r="AI185" s="274">
        <f t="shared" si="41"/>
        <v>1</v>
      </c>
      <c r="AJ185" s="274" t="str">
        <f t="shared" si="42"/>
        <v>助産師</v>
      </c>
      <c r="AK185" s="274" t="str">
        <f t="shared" si="43"/>
        <v>常勤</v>
      </c>
    </row>
    <row r="186" spans="1:37" ht="13.5" customHeight="1">
      <c r="A186" s="423" t="str">
        <f>IF(COUNTA(外来!A184)&gt;=1,外来!A184,"")</f>
        <v/>
      </c>
      <c r="B186" s="493" t="str">
        <f>IF(COUNTA(外来!B184)&gt;=1,外来!B184,"")</f>
        <v/>
      </c>
      <c r="C186" s="422" t="str">
        <f>IF(COUNTA(外来!C184)&gt;=1,外来!C184,"")</f>
        <v/>
      </c>
      <c r="D186" s="422" t="str">
        <f>IF(COUNTA(外来!D184)&gt;=1,外来!D184,"")</f>
        <v/>
      </c>
      <c r="E186" s="422" t="str">
        <f>IF(COUNTA(外来!E184)&gt;=1,外来!E184,"")</f>
        <v/>
      </c>
      <c r="F186" s="497" t="str">
        <f>IF(COUNTA(外来!F184)&gt;=1,外来!F184,"")</f>
        <v/>
      </c>
      <c r="G186" s="425" t="str">
        <f>IF(COUNTA(外来!G184)&gt;=1,外来!G184,"")</f>
        <v/>
      </c>
      <c r="H186" s="497" t="str">
        <f>IF(COUNTA(外来!H184)&gt;=1,外来!H184,"")</f>
        <v/>
      </c>
      <c r="I186" s="500" t="str">
        <f>IF(COUNTA(外来!I184)&gt;=1,外来!I184,"")</f>
        <v/>
      </c>
      <c r="J186" s="423" t="str">
        <f>IF(COUNTA(外来!K184)&gt;=1,外来!K184,"")</f>
        <v/>
      </c>
      <c r="K186" s="430" t="str">
        <f>IF(J186&lt;基本!$D$9,"非常勤","常勤")</f>
        <v>常勤</v>
      </c>
      <c r="L186" s="503">
        <f>IF(K186="非常勤",J186/基本!$D$9,1)</f>
        <v>1</v>
      </c>
      <c r="M186" s="203" t="e">
        <f>IF(DAYS360(O186,メイン!$N$3)&lt;500,"新"," ")</f>
        <v>#VALUE!</v>
      </c>
      <c r="N186" s="293"/>
      <c r="O186" t="str">
        <f>IF(COUNTA(外来!J184)&gt;=1,外来!J184,"")</f>
        <v/>
      </c>
      <c r="Q186" s="299">
        <f t="shared" si="44"/>
        <v>0</v>
      </c>
      <c r="R186" s="299">
        <f t="shared" si="45"/>
        <v>0</v>
      </c>
      <c r="S186" s="299">
        <f t="shared" si="46"/>
        <v>0</v>
      </c>
      <c r="T186" s="299">
        <f t="shared" si="47"/>
        <v>0</v>
      </c>
      <c r="U186" s="299">
        <f t="shared" si="48"/>
        <v>0</v>
      </c>
      <c r="V186" s="299">
        <f t="shared" si="39"/>
        <v>0</v>
      </c>
      <c r="W186" s="299">
        <f t="shared" si="49"/>
        <v>0</v>
      </c>
      <c r="X186" s="299">
        <f t="shared" si="50"/>
        <v>0</v>
      </c>
      <c r="Y186" s="299">
        <f t="shared" si="51"/>
        <v>0</v>
      </c>
      <c r="Z186" s="299">
        <f t="shared" si="52"/>
        <v>0</v>
      </c>
      <c r="AA186" s="299">
        <f t="shared" si="53"/>
        <v>0</v>
      </c>
      <c r="AB186" s="299">
        <f t="shared" si="54"/>
        <v>0</v>
      </c>
      <c r="AC186" s="299">
        <f t="shared" si="55"/>
        <v>0</v>
      </c>
      <c r="AD186" s="299">
        <f t="shared" si="56"/>
        <v>0</v>
      </c>
      <c r="AE186" s="299">
        <f t="shared" si="57"/>
        <v>0</v>
      </c>
      <c r="AG186" s="274" t="e">
        <f>#REF!</f>
        <v>#REF!</v>
      </c>
      <c r="AH186" s="274" t="str">
        <f t="shared" si="40"/>
        <v>助産師常勤</v>
      </c>
      <c r="AI186" s="274">
        <f t="shared" si="41"/>
        <v>1</v>
      </c>
      <c r="AJ186" s="274" t="str">
        <f t="shared" si="42"/>
        <v>助産師</v>
      </c>
      <c r="AK186" s="274" t="str">
        <f t="shared" si="43"/>
        <v>常勤</v>
      </c>
    </row>
    <row r="187" spans="1:37" ht="13.5" customHeight="1">
      <c r="A187" s="423" t="str">
        <f>IF(COUNTA(外来!A185)&gt;=1,外来!A185,"")</f>
        <v/>
      </c>
      <c r="B187" s="493" t="str">
        <f>IF(COUNTA(外来!B185)&gt;=1,外来!B185,"")</f>
        <v/>
      </c>
      <c r="C187" s="422" t="str">
        <f>IF(COUNTA(外来!C185)&gt;=1,外来!C185,"")</f>
        <v/>
      </c>
      <c r="D187" s="422" t="str">
        <f>IF(COUNTA(外来!D185)&gt;=1,外来!D185,"")</f>
        <v/>
      </c>
      <c r="E187" s="422" t="str">
        <f>IF(COUNTA(外来!E185)&gt;=1,外来!E185,"")</f>
        <v/>
      </c>
      <c r="F187" s="497" t="str">
        <f>IF(COUNTA(外来!F185)&gt;=1,外来!F185,"")</f>
        <v/>
      </c>
      <c r="G187" s="425" t="str">
        <f>IF(COUNTA(外来!G185)&gt;=1,外来!G185,"")</f>
        <v/>
      </c>
      <c r="H187" s="497" t="str">
        <f>IF(COUNTA(外来!H185)&gt;=1,外来!H185,"")</f>
        <v/>
      </c>
      <c r="I187" s="500" t="str">
        <f>IF(COUNTA(外来!I185)&gt;=1,外来!I185,"")</f>
        <v/>
      </c>
      <c r="J187" s="423" t="str">
        <f>IF(COUNTA(外来!K185)&gt;=1,外来!K185,"")</f>
        <v/>
      </c>
      <c r="K187" s="430" t="str">
        <f>IF(J187&lt;基本!$D$9,"非常勤","常勤")</f>
        <v>常勤</v>
      </c>
      <c r="L187" s="503">
        <f>IF(K187="非常勤",J187/基本!$D$9,1)</f>
        <v>1</v>
      </c>
      <c r="M187" s="203" t="e">
        <f>IF(DAYS360(O187,メイン!$N$3)&lt;500,"新"," ")</f>
        <v>#VALUE!</v>
      </c>
      <c r="N187" s="293"/>
      <c r="O187" t="str">
        <f>IF(COUNTA(外来!J185)&gt;=1,外来!J185,"")</f>
        <v/>
      </c>
      <c r="Q187" s="299">
        <f t="shared" si="44"/>
        <v>0</v>
      </c>
      <c r="R187" s="299">
        <f t="shared" si="45"/>
        <v>0</v>
      </c>
      <c r="S187" s="299">
        <f t="shared" si="46"/>
        <v>0</v>
      </c>
      <c r="T187" s="299">
        <f t="shared" si="47"/>
        <v>0</v>
      </c>
      <c r="U187" s="299">
        <f t="shared" si="48"/>
        <v>0</v>
      </c>
      <c r="V187" s="299">
        <f t="shared" si="39"/>
        <v>0</v>
      </c>
      <c r="W187" s="299">
        <f t="shared" si="49"/>
        <v>0</v>
      </c>
      <c r="X187" s="299">
        <f t="shared" si="50"/>
        <v>0</v>
      </c>
      <c r="Y187" s="299">
        <f t="shared" si="51"/>
        <v>0</v>
      </c>
      <c r="Z187" s="299">
        <f t="shared" si="52"/>
        <v>0</v>
      </c>
      <c r="AA187" s="299">
        <f t="shared" si="53"/>
        <v>0</v>
      </c>
      <c r="AB187" s="299">
        <f t="shared" si="54"/>
        <v>0</v>
      </c>
      <c r="AC187" s="299">
        <f t="shared" si="55"/>
        <v>0</v>
      </c>
      <c r="AD187" s="299">
        <f t="shared" si="56"/>
        <v>0</v>
      </c>
      <c r="AE187" s="299">
        <f t="shared" si="57"/>
        <v>0</v>
      </c>
      <c r="AG187" s="274" t="e">
        <f>#REF!</f>
        <v>#REF!</v>
      </c>
      <c r="AH187" s="274" t="str">
        <f t="shared" si="40"/>
        <v>助産師常勤</v>
      </c>
      <c r="AI187" s="274">
        <f t="shared" si="41"/>
        <v>1</v>
      </c>
      <c r="AJ187" s="274" t="str">
        <f t="shared" si="42"/>
        <v>助産師</v>
      </c>
      <c r="AK187" s="274" t="str">
        <f t="shared" si="43"/>
        <v>常勤</v>
      </c>
    </row>
    <row r="188" spans="1:37" ht="13.5" customHeight="1">
      <c r="A188" s="423" t="str">
        <f>IF(COUNTA(外来!A186)&gt;=1,外来!A186,"")</f>
        <v/>
      </c>
      <c r="B188" s="493" t="str">
        <f>IF(COUNTA(外来!B186)&gt;=1,外来!B186,"")</f>
        <v/>
      </c>
      <c r="C188" s="422" t="str">
        <f>IF(COUNTA(外来!C186)&gt;=1,外来!C186,"")</f>
        <v/>
      </c>
      <c r="D188" s="422" t="str">
        <f>IF(COUNTA(外来!D186)&gt;=1,外来!D186,"")</f>
        <v/>
      </c>
      <c r="E188" s="422" t="str">
        <f>IF(COUNTA(外来!E186)&gt;=1,外来!E186,"")</f>
        <v/>
      </c>
      <c r="F188" s="497" t="str">
        <f>IF(COUNTA(外来!F186)&gt;=1,外来!F186,"")</f>
        <v/>
      </c>
      <c r="G188" s="425" t="str">
        <f>IF(COUNTA(外来!G186)&gt;=1,外来!G186,"")</f>
        <v/>
      </c>
      <c r="H188" s="497" t="str">
        <f>IF(COUNTA(外来!H186)&gt;=1,外来!H186,"")</f>
        <v/>
      </c>
      <c r="I188" s="500" t="str">
        <f>IF(COUNTA(外来!I186)&gt;=1,外来!I186,"")</f>
        <v/>
      </c>
      <c r="J188" s="423" t="str">
        <f>IF(COUNTA(外来!K186)&gt;=1,外来!K186,"")</f>
        <v/>
      </c>
      <c r="K188" s="430" t="str">
        <f>IF(J188&lt;基本!$D$9,"非常勤","常勤")</f>
        <v>常勤</v>
      </c>
      <c r="L188" s="503">
        <f>IF(K188="非常勤",J188/基本!$D$9,1)</f>
        <v>1</v>
      </c>
      <c r="M188" s="203" t="e">
        <f>IF(DAYS360(O188,メイン!$N$3)&lt;500,"新"," ")</f>
        <v>#VALUE!</v>
      </c>
      <c r="N188" s="293"/>
      <c r="O188" t="str">
        <f>IF(COUNTA(外来!J186)&gt;=1,外来!J186,"")</f>
        <v/>
      </c>
      <c r="Q188" s="299">
        <f t="shared" si="44"/>
        <v>0</v>
      </c>
      <c r="R188" s="299">
        <f t="shared" si="45"/>
        <v>0</v>
      </c>
      <c r="S188" s="299">
        <f t="shared" si="46"/>
        <v>0</v>
      </c>
      <c r="T188" s="299">
        <f t="shared" si="47"/>
        <v>0</v>
      </c>
      <c r="U188" s="299">
        <f t="shared" si="48"/>
        <v>0</v>
      </c>
      <c r="V188" s="299">
        <f t="shared" si="39"/>
        <v>0</v>
      </c>
      <c r="W188" s="299">
        <f t="shared" si="49"/>
        <v>0</v>
      </c>
      <c r="X188" s="299">
        <f t="shared" si="50"/>
        <v>0</v>
      </c>
      <c r="Y188" s="299">
        <f t="shared" si="51"/>
        <v>0</v>
      </c>
      <c r="Z188" s="299">
        <f t="shared" si="52"/>
        <v>0</v>
      </c>
      <c r="AA188" s="299">
        <f t="shared" si="53"/>
        <v>0</v>
      </c>
      <c r="AB188" s="299">
        <f t="shared" si="54"/>
        <v>0</v>
      </c>
      <c r="AC188" s="299">
        <f t="shared" si="55"/>
        <v>0</v>
      </c>
      <c r="AD188" s="299">
        <f t="shared" si="56"/>
        <v>0</v>
      </c>
      <c r="AE188" s="299">
        <f t="shared" si="57"/>
        <v>0</v>
      </c>
      <c r="AG188" s="274" t="e">
        <f>#REF!</f>
        <v>#REF!</v>
      </c>
      <c r="AH188" s="274" t="str">
        <f t="shared" si="40"/>
        <v>助産師常勤</v>
      </c>
      <c r="AI188" s="274">
        <f t="shared" si="41"/>
        <v>1</v>
      </c>
      <c r="AJ188" s="274" t="str">
        <f t="shared" si="42"/>
        <v>助産師</v>
      </c>
      <c r="AK188" s="274" t="str">
        <f t="shared" si="43"/>
        <v>常勤</v>
      </c>
    </row>
    <row r="189" spans="1:37" ht="13.5" customHeight="1">
      <c r="A189" s="423" t="str">
        <f>IF(COUNTA(外来!A187)&gt;=1,外来!A187,"")</f>
        <v/>
      </c>
      <c r="B189" s="493" t="str">
        <f>IF(COUNTA(外来!B187)&gt;=1,外来!B187,"")</f>
        <v/>
      </c>
      <c r="C189" s="422" t="str">
        <f>IF(COUNTA(外来!C187)&gt;=1,外来!C187,"")</f>
        <v/>
      </c>
      <c r="D189" s="422" t="str">
        <f>IF(COUNTA(外来!D187)&gt;=1,外来!D187,"")</f>
        <v/>
      </c>
      <c r="E189" s="422" t="str">
        <f>IF(COUNTA(外来!E187)&gt;=1,外来!E187,"")</f>
        <v/>
      </c>
      <c r="F189" s="497" t="str">
        <f>IF(COUNTA(外来!F187)&gt;=1,外来!F187,"")</f>
        <v/>
      </c>
      <c r="G189" s="425" t="str">
        <f>IF(COUNTA(外来!G187)&gt;=1,外来!G187,"")</f>
        <v/>
      </c>
      <c r="H189" s="497" t="str">
        <f>IF(COUNTA(外来!H187)&gt;=1,外来!H187,"")</f>
        <v/>
      </c>
      <c r="I189" s="500" t="str">
        <f>IF(COUNTA(外来!I187)&gt;=1,外来!I187,"")</f>
        <v/>
      </c>
      <c r="J189" s="423" t="str">
        <f>IF(COUNTA(外来!K187)&gt;=1,外来!K187,"")</f>
        <v/>
      </c>
      <c r="K189" s="430" t="str">
        <f>IF(J189&lt;基本!$D$9,"非常勤","常勤")</f>
        <v>常勤</v>
      </c>
      <c r="L189" s="503">
        <f>IF(K189="非常勤",J189/基本!$D$9,1)</f>
        <v>1</v>
      </c>
      <c r="M189" s="203" t="e">
        <f>IF(DAYS360(O189,メイン!$N$3)&lt;500,"新"," ")</f>
        <v>#VALUE!</v>
      </c>
      <c r="N189" s="293"/>
      <c r="O189" t="str">
        <f>IF(COUNTA(外来!J187)&gt;=1,外来!J187,"")</f>
        <v/>
      </c>
      <c r="Q189" s="299">
        <f t="shared" si="44"/>
        <v>0</v>
      </c>
      <c r="R189" s="299">
        <f t="shared" si="45"/>
        <v>0</v>
      </c>
      <c r="S189" s="299">
        <f t="shared" si="46"/>
        <v>0</v>
      </c>
      <c r="T189" s="299">
        <f t="shared" si="47"/>
        <v>0</v>
      </c>
      <c r="U189" s="299">
        <f t="shared" si="48"/>
        <v>0</v>
      </c>
      <c r="V189" s="299">
        <f t="shared" si="39"/>
        <v>0</v>
      </c>
      <c r="W189" s="299">
        <f t="shared" si="49"/>
        <v>0</v>
      </c>
      <c r="X189" s="299">
        <f t="shared" si="50"/>
        <v>0</v>
      </c>
      <c r="Y189" s="299">
        <f t="shared" si="51"/>
        <v>0</v>
      </c>
      <c r="Z189" s="299">
        <f t="shared" si="52"/>
        <v>0</v>
      </c>
      <c r="AA189" s="299">
        <f t="shared" si="53"/>
        <v>0</v>
      </c>
      <c r="AB189" s="299">
        <f t="shared" si="54"/>
        <v>0</v>
      </c>
      <c r="AC189" s="299">
        <f t="shared" si="55"/>
        <v>0</v>
      </c>
      <c r="AD189" s="299">
        <f t="shared" si="56"/>
        <v>0</v>
      </c>
      <c r="AE189" s="299">
        <f t="shared" si="57"/>
        <v>0</v>
      </c>
      <c r="AG189" s="274" t="e">
        <f>#REF!</f>
        <v>#REF!</v>
      </c>
      <c r="AH189" s="274" t="str">
        <f t="shared" si="40"/>
        <v>助産師常勤</v>
      </c>
      <c r="AI189" s="274">
        <f t="shared" si="41"/>
        <v>1</v>
      </c>
      <c r="AJ189" s="274" t="str">
        <f t="shared" si="42"/>
        <v>助産師</v>
      </c>
      <c r="AK189" s="274" t="str">
        <f t="shared" si="43"/>
        <v>常勤</v>
      </c>
    </row>
    <row r="190" spans="1:37" ht="13.5" customHeight="1">
      <c r="A190" s="423" t="str">
        <f>IF(COUNTA(外来!A188)&gt;=1,外来!A188,"")</f>
        <v/>
      </c>
      <c r="B190" s="493" t="str">
        <f>IF(COUNTA(外来!B188)&gt;=1,外来!B188,"")</f>
        <v/>
      </c>
      <c r="C190" s="422" t="str">
        <f>IF(COUNTA(外来!C188)&gt;=1,外来!C188,"")</f>
        <v/>
      </c>
      <c r="D190" s="422" t="str">
        <f>IF(COUNTA(外来!D188)&gt;=1,外来!D188,"")</f>
        <v/>
      </c>
      <c r="E190" s="422" t="str">
        <f>IF(COUNTA(外来!E188)&gt;=1,外来!E188,"")</f>
        <v/>
      </c>
      <c r="F190" s="497" t="str">
        <f>IF(COUNTA(外来!F188)&gt;=1,外来!F188,"")</f>
        <v/>
      </c>
      <c r="G190" s="425" t="str">
        <f>IF(COUNTA(外来!G188)&gt;=1,外来!G188,"")</f>
        <v/>
      </c>
      <c r="H190" s="497" t="str">
        <f>IF(COUNTA(外来!H188)&gt;=1,外来!H188,"")</f>
        <v/>
      </c>
      <c r="I190" s="500" t="str">
        <f>IF(COUNTA(外来!I188)&gt;=1,外来!I188,"")</f>
        <v/>
      </c>
      <c r="J190" s="423" t="str">
        <f>IF(COUNTA(外来!K188)&gt;=1,外来!K188,"")</f>
        <v/>
      </c>
      <c r="K190" s="430" t="str">
        <f>IF(J190&lt;基本!$D$9,"非常勤","常勤")</f>
        <v>常勤</v>
      </c>
      <c r="L190" s="503">
        <f>IF(K190="非常勤",J190/基本!$D$9,1)</f>
        <v>1</v>
      </c>
      <c r="M190" s="203" t="e">
        <f>IF(DAYS360(O190,メイン!$N$3)&lt;500,"新"," ")</f>
        <v>#VALUE!</v>
      </c>
      <c r="N190" s="293"/>
      <c r="O190" t="str">
        <f>IF(COUNTA(外来!J188)&gt;=1,外来!J188,"")</f>
        <v/>
      </c>
      <c r="Q190" s="299">
        <f t="shared" si="44"/>
        <v>0</v>
      </c>
      <c r="R190" s="299">
        <f t="shared" si="45"/>
        <v>0</v>
      </c>
      <c r="S190" s="299">
        <f t="shared" si="46"/>
        <v>0</v>
      </c>
      <c r="T190" s="299">
        <f t="shared" si="47"/>
        <v>0</v>
      </c>
      <c r="U190" s="299">
        <f t="shared" si="48"/>
        <v>0</v>
      </c>
      <c r="V190" s="299">
        <f t="shared" si="39"/>
        <v>0</v>
      </c>
      <c r="W190" s="299">
        <f t="shared" si="49"/>
        <v>0</v>
      </c>
      <c r="X190" s="299">
        <f t="shared" si="50"/>
        <v>0</v>
      </c>
      <c r="Y190" s="299">
        <f t="shared" si="51"/>
        <v>0</v>
      </c>
      <c r="Z190" s="299">
        <f t="shared" si="52"/>
        <v>0</v>
      </c>
      <c r="AA190" s="299">
        <f t="shared" si="53"/>
        <v>0</v>
      </c>
      <c r="AB190" s="299">
        <f t="shared" si="54"/>
        <v>0</v>
      </c>
      <c r="AC190" s="299">
        <f t="shared" si="55"/>
        <v>0</v>
      </c>
      <c r="AD190" s="299">
        <f t="shared" si="56"/>
        <v>0</v>
      </c>
      <c r="AE190" s="299">
        <f t="shared" si="57"/>
        <v>0</v>
      </c>
      <c r="AG190" s="274" t="e">
        <f>#REF!</f>
        <v>#REF!</v>
      </c>
      <c r="AH190" s="274" t="str">
        <f t="shared" si="40"/>
        <v>助産師常勤</v>
      </c>
      <c r="AI190" s="274">
        <f t="shared" si="41"/>
        <v>1</v>
      </c>
      <c r="AJ190" s="274" t="str">
        <f t="shared" si="42"/>
        <v>助産師</v>
      </c>
      <c r="AK190" s="274" t="str">
        <f t="shared" si="43"/>
        <v>常勤</v>
      </c>
    </row>
    <row r="191" spans="1:37" ht="13.5" customHeight="1">
      <c r="A191" s="423" t="str">
        <f>IF(COUNTA(外来!A189)&gt;=1,外来!A189,"")</f>
        <v/>
      </c>
      <c r="B191" s="493" t="str">
        <f>IF(COUNTA(外来!B189)&gt;=1,外来!B189,"")</f>
        <v/>
      </c>
      <c r="C191" s="422" t="str">
        <f>IF(COUNTA(外来!C189)&gt;=1,外来!C189,"")</f>
        <v/>
      </c>
      <c r="D191" s="422" t="str">
        <f>IF(COUNTA(外来!D189)&gt;=1,外来!D189,"")</f>
        <v/>
      </c>
      <c r="E191" s="422" t="str">
        <f>IF(COUNTA(外来!E189)&gt;=1,外来!E189,"")</f>
        <v/>
      </c>
      <c r="F191" s="497" t="str">
        <f>IF(COUNTA(外来!F189)&gt;=1,外来!F189,"")</f>
        <v/>
      </c>
      <c r="G191" s="425" t="str">
        <f>IF(COUNTA(外来!G189)&gt;=1,外来!G189,"")</f>
        <v/>
      </c>
      <c r="H191" s="497" t="str">
        <f>IF(COUNTA(外来!H189)&gt;=1,外来!H189,"")</f>
        <v/>
      </c>
      <c r="I191" s="500" t="str">
        <f>IF(COUNTA(外来!I189)&gt;=1,外来!I189,"")</f>
        <v/>
      </c>
      <c r="J191" s="423" t="str">
        <f>IF(COUNTA(外来!K189)&gt;=1,外来!K189,"")</f>
        <v/>
      </c>
      <c r="K191" s="430" t="str">
        <f>IF(J191&lt;基本!$D$9,"非常勤","常勤")</f>
        <v>常勤</v>
      </c>
      <c r="L191" s="503">
        <f>IF(K191="非常勤",J191/基本!$D$9,1)</f>
        <v>1</v>
      </c>
      <c r="M191" s="203" t="e">
        <f>IF(DAYS360(O191,メイン!$N$3)&lt;500,"新"," ")</f>
        <v>#VALUE!</v>
      </c>
      <c r="N191" s="293"/>
      <c r="O191" t="str">
        <f>IF(COUNTA(外来!J189)&gt;=1,外来!J189,"")</f>
        <v/>
      </c>
      <c r="Q191" s="299">
        <f t="shared" si="44"/>
        <v>0</v>
      </c>
      <c r="R191" s="299">
        <f t="shared" si="45"/>
        <v>0</v>
      </c>
      <c r="S191" s="299">
        <f t="shared" si="46"/>
        <v>0</v>
      </c>
      <c r="T191" s="299">
        <f t="shared" si="47"/>
        <v>0</v>
      </c>
      <c r="U191" s="299">
        <f t="shared" si="48"/>
        <v>0</v>
      </c>
      <c r="V191" s="299">
        <f t="shared" si="39"/>
        <v>0</v>
      </c>
      <c r="W191" s="299">
        <f t="shared" si="49"/>
        <v>0</v>
      </c>
      <c r="X191" s="299">
        <f t="shared" si="50"/>
        <v>0</v>
      </c>
      <c r="Y191" s="299">
        <f t="shared" si="51"/>
        <v>0</v>
      </c>
      <c r="Z191" s="299">
        <f t="shared" si="52"/>
        <v>0</v>
      </c>
      <c r="AA191" s="299">
        <f t="shared" si="53"/>
        <v>0</v>
      </c>
      <c r="AB191" s="299">
        <f t="shared" si="54"/>
        <v>0</v>
      </c>
      <c r="AC191" s="299">
        <f t="shared" si="55"/>
        <v>0</v>
      </c>
      <c r="AD191" s="299">
        <f t="shared" si="56"/>
        <v>0</v>
      </c>
      <c r="AE191" s="299">
        <f t="shared" si="57"/>
        <v>0</v>
      </c>
      <c r="AG191" s="274" t="e">
        <f>#REF!</f>
        <v>#REF!</v>
      </c>
      <c r="AH191" s="274" t="str">
        <f t="shared" si="40"/>
        <v>助産師常勤</v>
      </c>
      <c r="AI191" s="274">
        <f t="shared" si="41"/>
        <v>1</v>
      </c>
      <c r="AJ191" s="274" t="str">
        <f t="shared" si="42"/>
        <v>助産師</v>
      </c>
      <c r="AK191" s="274" t="str">
        <f t="shared" si="43"/>
        <v>常勤</v>
      </c>
    </row>
    <row r="192" spans="1:37" ht="13.5" customHeight="1">
      <c r="A192" s="423" t="str">
        <f>IF(COUNTA(外来!A190)&gt;=1,外来!A190,"")</f>
        <v/>
      </c>
      <c r="B192" s="493" t="str">
        <f>IF(COUNTA(外来!B190)&gt;=1,外来!B190,"")</f>
        <v/>
      </c>
      <c r="C192" s="422" t="str">
        <f>IF(COUNTA(外来!C190)&gt;=1,外来!C190,"")</f>
        <v/>
      </c>
      <c r="D192" s="422" t="str">
        <f>IF(COUNTA(外来!D190)&gt;=1,外来!D190,"")</f>
        <v/>
      </c>
      <c r="E192" s="422" t="str">
        <f>IF(COUNTA(外来!E190)&gt;=1,外来!E190,"")</f>
        <v/>
      </c>
      <c r="F192" s="497" t="str">
        <f>IF(COUNTA(外来!F190)&gt;=1,外来!F190,"")</f>
        <v/>
      </c>
      <c r="G192" s="425" t="str">
        <f>IF(COUNTA(外来!G190)&gt;=1,外来!G190,"")</f>
        <v/>
      </c>
      <c r="H192" s="497" t="str">
        <f>IF(COUNTA(外来!H190)&gt;=1,外来!H190,"")</f>
        <v/>
      </c>
      <c r="I192" s="500" t="str">
        <f>IF(COUNTA(外来!I190)&gt;=1,外来!I190,"")</f>
        <v/>
      </c>
      <c r="J192" s="423" t="str">
        <f>IF(COUNTA(外来!K190)&gt;=1,外来!K190,"")</f>
        <v/>
      </c>
      <c r="K192" s="430" t="str">
        <f>IF(J192&lt;基本!$D$9,"非常勤","常勤")</f>
        <v>常勤</v>
      </c>
      <c r="L192" s="503">
        <f>IF(K192="非常勤",J192/基本!$D$9,1)</f>
        <v>1</v>
      </c>
      <c r="M192" s="203" t="e">
        <f>IF(DAYS360(O192,メイン!$N$3)&lt;500,"新"," ")</f>
        <v>#VALUE!</v>
      </c>
      <c r="N192" s="293"/>
      <c r="O192" t="str">
        <f>IF(COUNTA(外来!J190)&gt;=1,外来!J190,"")</f>
        <v/>
      </c>
      <c r="Q192" s="299">
        <f t="shared" si="44"/>
        <v>0</v>
      </c>
      <c r="R192" s="299">
        <f t="shared" si="45"/>
        <v>0</v>
      </c>
      <c r="S192" s="299">
        <f t="shared" si="46"/>
        <v>0</v>
      </c>
      <c r="T192" s="299">
        <f t="shared" si="47"/>
        <v>0</v>
      </c>
      <c r="U192" s="299">
        <f t="shared" si="48"/>
        <v>0</v>
      </c>
      <c r="V192" s="299">
        <f t="shared" si="39"/>
        <v>0</v>
      </c>
      <c r="W192" s="299">
        <f t="shared" si="49"/>
        <v>0</v>
      </c>
      <c r="X192" s="299">
        <f t="shared" si="50"/>
        <v>0</v>
      </c>
      <c r="Y192" s="299">
        <f t="shared" si="51"/>
        <v>0</v>
      </c>
      <c r="Z192" s="299">
        <f t="shared" si="52"/>
        <v>0</v>
      </c>
      <c r="AA192" s="299">
        <f t="shared" si="53"/>
        <v>0</v>
      </c>
      <c r="AB192" s="299">
        <f t="shared" si="54"/>
        <v>0</v>
      </c>
      <c r="AC192" s="299">
        <f t="shared" si="55"/>
        <v>0</v>
      </c>
      <c r="AD192" s="299">
        <f t="shared" si="56"/>
        <v>0</v>
      </c>
      <c r="AE192" s="299">
        <f t="shared" si="57"/>
        <v>0</v>
      </c>
      <c r="AG192" s="274" t="e">
        <f>#REF!</f>
        <v>#REF!</v>
      </c>
      <c r="AH192" s="274" t="str">
        <f t="shared" si="40"/>
        <v>助産師常勤</v>
      </c>
      <c r="AI192" s="274">
        <f t="shared" si="41"/>
        <v>1</v>
      </c>
      <c r="AJ192" s="274" t="str">
        <f t="shared" si="42"/>
        <v>助産師</v>
      </c>
      <c r="AK192" s="274" t="str">
        <f t="shared" si="43"/>
        <v>常勤</v>
      </c>
    </row>
    <row r="193" spans="1:51" ht="13.5" customHeight="1">
      <c r="A193" s="423" t="str">
        <f>IF(COUNTA(外来!A191)&gt;=1,外来!A191,"")</f>
        <v/>
      </c>
      <c r="B193" s="493" t="str">
        <f>IF(COUNTA(外来!B191)&gt;=1,外来!B191,"")</f>
        <v/>
      </c>
      <c r="C193" s="422" t="str">
        <f>IF(COUNTA(外来!C191)&gt;=1,外来!C191,"")</f>
        <v/>
      </c>
      <c r="D193" s="422" t="str">
        <f>IF(COUNTA(外来!D191)&gt;=1,外来!D191,"")</f>
        <v/>
      </c>
      <c r="E193" s="422" t="str">
        <f>IF(COUNTA(外来!E191)&gt;=1,外来!E191,"")</f>
        <v/>
      </c>
      <c r="F193" s="497" t="str">
        <f>IF(COUNTA(外来!F191)&gt;=1,外来!F191,"")</f>
        <v/>
      </c>
      <c r="G193" s="425" t="str">
        <f>IF(COUNTA(外来!G191)&gt;=1,外来!G191,"")</f>
        <v/>
      </c>
      <c r="H193" s="497" t="str">
        <f>IF(COUNTA(外来!H191)&gt;=1,外来!H191,"")</f>
        <v/>
      </c>
      <c r="I193" s="500" t="str">
        <f>IF(COUNTA(外来!I191)&gt;=1,外来!I191,"")</f>
        <v/>
      </c>
      <c r="J193" s="423" t="str">
        <f>IF(COUNTA(外来!K191)&gt;=1,外来!K191,"")</f>
        <v/>
      </c>
      <c r="K193" s="430" t="str">
        <f>IF(J193&lt;基本!$D$9,"非常勤","常勤")</f>
        <v>常勤</v>
      </c>
      <c r="L193" s="503">
        <f>IF(K193="非常勤",J193/基本!$D$9,1)</f>
        <v>1</v>
      </c>
      <c r="M193" s="203" t="e">
        <f>IF(DAYS360(O193,メイン!$N$3)&lt;500,"新"," ")</f>
        <v>#VALUE!</v>
      </c>
      <c r="N193" s="293"/>
      <c r="O193" t="str">
        <f>IF(COUNTA(外来!J191)&gt;=1,外来!J191,"")</f>
        <v/>
      </c>
      <c r="Q193" s="299">
        <f t="shared" si="44"/>
        <v>0</v>
      </c>
      <c r="R193" s="299">
        <f t="shared" si="45"/>
        <v>0</v>
      </c>
      <c r="S193" s="299">
        <f t="shared" si="46"/>
        <v>0</v>
      </c>
      <c r="T193" s="299">
        <f t="shared" si="47"/>
        <v>0</v>
      </c>
      <c r="U193" s="299">
        <f t="shared" si="48"/>
        <v>0</v>
      </c>
      <c r="V193" s="299">
        <f t="shared" si="39"/>
        <v>0</v>
      </c>
      <c r="W193" s="299">
        <f t="shared" si="49"/>
        <v>0</v>
      </c>
      <c r="X193" s="299">
        <f t="shared" si="50"/>
        <v>0</v>
      </c>
      <c r="Y193" s="299">
        <f t="shared" si="51"/>
        <v>0</v>
      </c>
      <c r="Z193" s="299">
        <f t="shared" si="52"/>
        <v>0</v>
      </c>
      <c r="AA193" s="299">
        <f t="shared" si="53"/>
        <v>0</v>
      </c>
      <c r="AB193" s="299">
        <f t="shared" si="54"/>
        <v>0</v>
      </c>
      <c r="AC193" s="299">
        <f t="shared" si="55"/>
        <v>0</v>
      </c>
      <c r="AD193" s="299">
        <f t="shared" si="56"/>
        <v>0</v>
      </c>
      <c r="AE193" s="299">
        <f t="shared" si="57"/>
        <v>0</v>
      </c>
      <c r="AG193" s="274" t="e">
        <f>#REF!</f>
        <v>#REF!</v>
      </c>
      <c r="AH193" s="274" t="str">
        <f t="shared" si="40"/>
        <v>助産師常勤</v>
      </c>
      <c r="AI193" s="274">
        <f t="shared" si="41"/>
        <v>1</v>
      </c>
      <c r="AJ193" s="274" t="str">
        <f t="shared" si="42"/>
        <v>助産師</v>
      </c>
      <c r="AK193" s="274" t="str">
        <f t="shared" si="43"/>
        <v>常勤</v>
      </c>
    </row>
    <row r="194" spans="1:51" ht="13.5" customHeight="1">
      <c r="A194" s="423" t="str">
        <f>IF(COUNTA(外来!A192)&gt;=1,外来!A192,"")</f>
        <v/>
      </c>
      <c r="B194" s="493" t="str">
        <f>IF(COUNTA(外来!B192)&gt;=1,外来!B192,"")</f>
        <v/>
      </c>
      <c r="C194" s="422" t="str">
        <f>IF(COUNTA(外来!C192)&gt;=1,外来!C192,"")</f>
        <v/>
      </c>
      <c r="D194" s="422" t="str">
        <f>IF(COUNTA(外来!D192)&gt;=1,外来!D192,"")</f>
        <v/>
      </c>
      <c r="E194" s="422" t="str">
        <f>IF(COUNTA(外来!E192)&gt;=1,外来!E192,"")</f>
        <v/>
      </c>
      <c r="F194" s="497" t="str">
        <f>IF(COUNTA(外来!F192)&gt;=1,外来!F192,"")</f>
        <v/>
      </c>
      <c r="G194" s="425" t="str">
        <f>IF(COUNTA(外来!G192)&gt;=1,外来!G192,"")</f>
        <v/>
      </c>
      <c r="H194" s="497" t="str">
        <f>IF(COUNTA(外来!H192)&gt;=1,外来!H192,"")</f>
        <v/>
      </c>
      <c r="I194" s="500" t="str">
        <f>IF(COUNTA(外来!I192)&gt;=1,外来!I192,"")</f>
        <v/>
      </c>
      <c r="J194" s="423" t="str">
        <f>IF(COUNTA(外来!K192)&gt;=1,外来!K192,"")</f>
        <v/>
      </c>
      <c r="K194" s="430" t="str">
        <f>IF(J194&lt;基本!$D$9,"非常勤","常勤")</f>
        <v>常勤</v>
      </c>
      <c r="L194" s="503">
        <f>IF(K194="非常勤",J194/基本!$D$9,1)</f>
        <v>1</v>
      </c>
      <c r="M194" s="203" t="e">
        <f>IF(DAYS360(O194,メイン!$N$3)&lt;500,"新"," ")</f>
        <v>#VALUE!</v>
      </c>
      <c r="N194" s="293"/>
      <c r="O194" t="str">
        <f>IF(COUNTA(外来!J192)&gt;=1,外来!J192,"")</f>
        <v/>
      </c>
      <c r="Q194" s="299">
        <f t="shared" si="44"/>
        <v>0</v>
      </c>
      <c r="R194" s="299">
        <f t="shared" si="45"/>
        <v>0</v>
      </c>
      <c r="S194" s="299">
        <f t="shared" si="46"/>
        <v>0</v>
      </c>
      <c r="T194" s="299">
        <f t="shared" si="47"/>
        <v>0</v>
      </c>
      <c r="U194" s="299">
        <f t="shared" si="48"/>
        <v>0</v>
      </c>
      <c r="V194" s="299">
        <f t="shared" si="39"/>
        <v>0</v>
      </c>
      <c r="W194" s="299">
        <f t="shared" si="49"/>
        <v>0</v>
      </c>
      <c r="X194" s="299">
        <f t="shared" si="50"/>
        <v>0</v>
      </c>
      <c r="Y194" s="299">
        <f t="shared" si="51"/>
        <v>0</v>
      </c>
      <c r="Z194" s="299">
        <f t="shared" si="52"/>
        <v>0</v>
      </c>
      <c r="AA194" s="299">
        <f t="shared" si="53"/>
        <v>0</v>
      </c>
      <c r="AB194" s="299">
        <f t="shared" si="54"/>
        <v>0</v>
      </c>
      <c r="AC194" s="299">
        <f t="shared" si="55"/>
        <v>0</v>
      </c>
      <c r="AD194" s="299">
        <f t="shared" si="56"/>
        <v>0</v>
      </c>
      <c r="AE194" s="299">
        <f t="shared" si="57"/>
        <v>0</v>
      </c>
      <c r="AG194" s="274" t="e">
        <f>#REF!</f>
        <v>#REF!</v>
      </c>
      <c r="AH194" s="274" t="str">
        <f t="shared" si="40"/>
        <v>助産師常勤</v>
      </c>
      <c r="AI194" s="274">
        <f t="shared" si="41"/>
        <v>1</v>
      </c>
      <c r="AJ194" s="274" t="str">
        <f t="shared" si="42"/>
        <v>助産師</v>
      </c>
      <c r="AK194" s="274" t="str">
        <f t="shared" si="43"/>
        <v>常勤</v>
      </c>
    </row>
    <row r="195" spans="1:51" ht="13.5" customHeight="1">
      <c r="A195" s="423" t="str">
        <f>IF(COUNTA(外来!A193)&gt;=1,外来!A193,"")</f>
        <v/>
      </c>
      <c r="B195" s="493" t="str">
        <f>IF(COUNTA(外来!B193)&gt;=1,外来!B193,"")</f>
        <v/>
      </c>
      <c r="C195" s="422" t="str">
        <f>IF(COUNTA(外来!C193)&gt;=1,外来!C193,"")</f>
        <v/>
      </c>
      <c r="D195" s="422" t="str">
        <f>IF(COUNTA(外来!D193)&gt;=1,外来!D193,"")</f>
        <v/>
      </c>
      <c r="E195" s="422" t="str">
        <f>IF(COUNTA(外来!E193)&gt;=1,外来!E193,"")</f>
        <v/>
      </c>
      <c r="F195" s="497" t="str">
        <f>IF(COUNTA(外来!F193)&gt;=1,外来!F193,"")</f>
        <v/>
      </c>
      <c r="G195" s="425" t="str">
        <f>IF(COUNTA(外来!G193)&gt;=1,外来!G193,"")</f>
        <v/>
      </c>
      <c r="H195" s="497" t="str">
        <f>IF(COUNTA(外来!H193)&gt;=1,外来!H193,"")</f>
        <v/>
      </c>
      <c r="I195" s="500" t="str">
        <f>IF(COUNTA(外来!I193)&gt;=1,外来!I193,"")</f>
        <v/>
      </c>
      <c r="J195" s="423" t="str">
        <f>IF(COUNTA(外来!K193)&gt;=1,外来!K193,"")</f>
        <v/>
      </c>
      <c r="K195" s="430" t="str">
        <f>IF(J195&lt;基本!$D$9,"非常勤","常勤")</f>
        <v>常勤</v>
      </c>
      <c r="L195" s="503">
        <f>IF(K195="非常勤",J195/基本!$D$9,1)</f>
        <v>1</v>
      </c>
      <c r="M195" s="203" t="e">
        <f>IF(DAYS360(O195,メイン!$N$3)&lt;500,"新"," ")</f>
        <v>#VALUE!</v>
      </c>
      <c r="N195" s="293"/>
      <c r="O195" t="str">
        <f>IF(COUNTA(外来!J193)&gt;=1,外来!J193,"")</f>
        <v/>
      </c>
      <c r="Q195" s="299">
        <f t="shared" si="44"/>
        <v>0</v>
      </c>
      <c r="R195" s="299">
        <f t="shared" si="45"/>
        <v>0</v>
      </c>
      <c r="S195" s="299">
        <f t="shared" si="46"/>
        <v>0</v>
      </c>
      <c r="T195" s="299">
        <f t="shared" si="47"/>
        <v>0</v>
      </c>
      <c r="U195" s="299">
        <f t="shared" si="48"/>
        <v>0</v>
      </c>
      <c r="V195" s="299">
        <f t="shared" si="39"/>
        <v>0</v>
      </c>
      <c r="W195" s="299">
        <f t="shared" si="49"/>
        <v>0</v>
      </c>
      <c r="X195" s="299">
        <f t="shared" si="50"/>
        <v>0</v>
      </c>
      <c r="Y195" s="299">
        <f t="shared" si="51"/>
        <v>0</v>
      </c>
      <c r="Z195" s="299">
        <f t="shared" si="52"/>
        <v>0</v>
      </c>
      <c r="AA195" s="299">
        <f t="shared" si="53"/>
        <v>0</v>
      </c>
      <c r="AB195" s="299">
        <f t="shared" si="54"/>
        <v>0</v>
      </c>
      <c r="AC195" s="299">
        <f t="shared" si="55"/>
        <v>0</v>
      </c>
      <c r="AD195" s="299">
        <f t="shared" si="56"/>
        <v>0</v>
      </c>
      <c r="AE195" s="299">
        <f t="shared" si="57"/>
        <v>0</v>
      </c>
      <c r="AG195" s="274" t="e">
        <f>#REF!</f>
        <v>#REF!</v>
      </c>
      <c r="AH195" s="274" t="str">
        <f t="shared" si="40"/>
        <v>助産師常勤</v>
      </c>
      <c r="AI195" s="274">
        <f t="shared" si="41"/>
        <v>1</v>
      </c>
      <c r="AJ195" s="274" t="str">
        <f t="shared" si="42"/>
        <v>助産師</v>
      </c>
      <c r="AK195" s="274" t="str">
        <f t="shared" si="43"/>
        <v>常勤</v>
      </c>
    </row>
    <row r="196" spans="1:51" ht="13.5" customHeight="1">
      <c r="A196" s="423" t="str">
        <f>IF(COUNTA(外来!A194)&gt;=1,外来!A194,"")</f>
        <v/>
      </c>
      <c r="B196" s="493" t="str">
        <f>IF(COUNTA(外来!B194)&gt;=1,外来!B194,"")</f>
        <v/>
      </c>
      <c r="C196" s="422" t="str">
        <f>IF(COUNTA(外来!C194)&gt;=1,外来!C194,"")</f>
        <v/>
      </c>
      <c r="D196" s="422" t="str">
        <f>IF(COUNTA(外来!D194)&gt;=1,外来!D194,"")</f>
        <v/>
      </c>
      <c r="E196" s="422" t="str">
        <f>IF(COUNTA(外来!E194)&gt;=1,外来!E194,"")</f>
        <v/>
      </c>
      <c r="F196" s="497" t="str">
        <f>IF(COUNTA(外来!F194)&gt;=1,外来!F194,"")</f>
        <v/>
      </c>
      <c r="G196" s="425" t="str">
        <f>IF(COUNTA(外来!G194)&gt;=1,外来!G194,"")</f>
        <v/>
      </c>
      <c r="H196" s="497" t="str">
        <f>IF(COUNTA(外来!H194)&gt;=1,外来!H194,"")</f>
        <v/>
      </c>
      <c r="I196" s="500" t="str">
        <f>IF(COUNTA(外来!I194)&gt;=1,外来!I194,"")</f>
        <v/>
      </c>
      <c r="J196" s="423" t="str">
        <f>IF(COUNTA(外来!K194)&gt;=1,外来!K194,"")</f>
        <v/>
      </c>
      <c r="K196" s="430" t="str">
        <f>IF(J196&lt;基本!$D$9,"非常勤","常勤")</f>
        <v>常勤</v>
      </c>
      <c r="L196" s="503">
        <f>IF(K196="非常勤",J196/基本!$D$9,1)</f>
        <v>1</v>
      </c>
      <c r="M196" s="203" t="e">
        <f>IF(DAYS360(O196,メイン!$N$3)&lt;500,"新"," ")</f>
        <v>#VALUE!</v>
      </c>
      <c r="N196" s="293"/>
      <c r="O196" t="str">
        <f>IF(COUNTA(外来!J194)&gt;=1,外来!J194,"")</f>
        <v/>
      </c>
      <c r="Q196" s="299">
        <f t="shared" si="44"/>
        <v>0</v>
      </c>
      <c r="R196" s="299">
        <f t="shared" si="45"/>
        <v>0</v>
      </c>
      <c r="S196" s="299">
        <f t="shared" si="46"/>
        <v>0</v>
      </c>
      <c r="T196" s="299">
        <f t="shared" si="47"/>
        <v>0</v>
      </c>
      <c r="U196" s="299">
        <f t="shared" si="48"/>
        <v>0</v>
      </c>
      <c r="V196" s="299">
        <f t="shared" si="39"/>
        <v>0</v>
      </c>
      <c r="W196" s="299">
        <f t="shared" si="49"/>
        <v>0</v>
      </c>
      <c r="X196" s="299">
        <f t="shared" si="50"/>
        <v>0</v>
      </c>
      <c r="Y196" s="299">
        <f t="shared" si="51"/>
        <v>0</v>
      </c>
      <c r="Z196" s="299">
        <f t="shared" si="52"/>
        <v>0</v>
      </c>
      <c r="AA196" s="299">
        <f t="shared" si="53"/>
        <v>0</v>
      </c>
      <c r="AB196" s="299">
        <f t="shared" si="54"/>
        <v>0</v>
      </c>
      <c r="AC196" s="299">
        <f t="shared" si="55"/>
        <v>0</v>
      </c>
      <c r="AD196" s="299">
        <f t="shared" si="56"/>
        <v>0</v>
      </c>
      <c r="AE196" s="299">
        <f t="shared" si="57"/>
        <v>0</v>
      </c>
      <c r="AG196" s="274" t="e">
        <f>#REF!</f>
        <v>#REF!</v>
      </c>
      <c r="AH196" s="274" t="str">
        <f t="shared" si="40"/>
        <v>助産師常勤</v>
      </c>
      <c r="AI196" s="274">
        <f t="shared" si="41"/>
        <v>1</v>
      </c>
      <c r="AJ196" s="274" t="str">
        <f t="shared" si="42"/>
        <v>助産師</v>
      </c>
      <c r="AK196" s="274" t="str">
        <f t="shared" si="43"/>
        <v>常勤</v>
      </c>
    </row>
    <row r="197" spans="1:51" ht="13.5" customHeight="1">
      <c r="A197" s="423" t="str">
        <f>IF(COUNTA(外来!A195)&gt;=1,外来!A195,"")</f>
        <v/>
      </c>
      <c r="B197" s="493" t="str">
        <f>IF(COUNTA(外来!B195)&gt;=1,外来!B195,"")</f>
        <v/>
      </c>
      <c r="C197" s="422" t="str">
        <f>IF(COUNTA(外来!C195)&gt;=1,外来!C195,"")</f>
        <v/>
      </c>
      <c r="D197" s="422" t="str">
        <f>IF(COUNTA(外来!D195)&gt;=1,外来!D195,"")</f>
        <v/>
      </c>
      <c r="E197" s="422" t="str">
        <f>IF(COUNTA(外来!E195)&gt;=1,外来!E195,"")</f>
        <v/>
      </c>
      <c r="F197" s="497" t="str">
        <f>IF(COUNTA(外来!F195)&gt;=1,外来!F195,"")</f>
        <v/>
      </c>
      <c r="G197" s="425" t="str">
        <f>IF(COUNTA(外来!G195)&gt;=1,外来!G195,"")</f>
        <v/>
      </c>
      <c r="H197" s="497" t="str">
        <f>IF(COUNTA(外来!H195)&gt;=1,外来!H195,"")</f>
        <v/>
      </c>
      <c r="I197" s="500" t="str">
        <f>IF(COUNTA(外来!I195)&gt;=1,外来!I195,"")</f>
        <v/>
      </c>
      <c r="J197" s="423" t="str">
        <f>IF(COUNTA(外来!K195)&gt;=1,外来!K195,"")</f>
        <v/>
      </c>
      <c r="K197" s="430" t="str">
        <f>IF(J197&lt;基本!$D$9,"非常勤","常勤")</f>
        <v>常勤</v>
      </c>
      <c r="L197" s="503">
        <f>IF(K197="非常勤",J197/基本!$D$9,1)</f>
        <v>1</v>
      </c>
      <c r="M197" s="203" t="e">
        <f>IF(DAYS360(O197,メイン!$N$3)&lt;500,"新"," ")</f>
        <v>#VALUE!</v>
      </c>
      <c r="N197" s="293"/>
      <c r="O197" t="str">
        <f>IF(COUNTA(外来!J195)&gt;=1,外来!J195,"")</f>
        <v/>
      </c>
      <c r="Q197" s="299">
        <f t="shared" si="44"/>
        <v>0</v>
      </c>
      <c r="R197" s="299">
        <f t="shared" si="45"/>
        <v>0</v>
      </c>
      <c r="S197" s="299">
        <f t="shared" si="46"/>
        <v>0</v>
      </c>
      <c r="T197" s="299">
        <f t="shared" si="47"/>
        <v>0</v>
      </c>
      <c r="U197" s="299">
        <f t="shared" si="48"/>
        <v>0</v>
      </c>
      <c r="V197" s="299">
        <f t="shared" si="39"/>
        <v>0</v>
      </c>
      <c r="W197" s="299">
        <f t="shared" si="49"/>
        <v>0</v>
      </c>
      <c r="X197" s="299">
        <f t="shared" si="50"/>
        <v>0</v>
      </c>
      <c r="Y197" s="299">
        <f t="shared" si="51"/>
        <v>0</v>
      </c>
      <c r="Z197" s="299">
        <f t="shared" si="52"/>
        <v>0</v>
      </c>
      <c r="AA197" s="299">
        <f t="shared" si="53"/>
        <v>0</v>
      </c>
      <c r="AB197" s="299">
        <f t="shared" si="54"/>
        <v>0</v>
      </c>
      <c r="AC197" s="299">
        <f t="shared" si="55"/>
        <v>0</v>
      </c>
      <c r="AD197" s="299">
        <f t="shared" si="56"/>
        <v>0</v>
      </c>
      <c r="AE197" s="299">
        <f t="shared" si="57"/>
        <v>0</v>
      </c>
      <c r="AG197" s="274" t="e">
        <f>#REF!</f>
        <v>#REF!</v>
      </c>
      <c r="AH197" s="274" t="str">
        <f t="shared" si="40"/>
        <v>助産師常勤</v>
      </c>
      <c r="AI197" s="274">
        <f t="shared" si="41"/>
        <v>1</v>
      </c>
      <c r="AJ197" s="274" t="str">
        <f t="shared" si="42"/>
        <v>助産師</v>
      </c>
      <c r="AK197" s="274" t="str">
        <f t="shared" si="43"/>
        <v>常勤</v>
      </c>
    </row>
    <row r="198" spans="1:51" ht="13.5" customHeight="1">
      <c r="A198" s="423" t="str">
        <f>IF(COUNTA(外来!A196)&gt;=1,外来!A196,"")</f>
        <v/>
      </c>
      <c r="B198" s="493" t="str">
        <f>IF(COUNTA(外来!B196)&gt;=1,外来!B196,"")</f>
        <v/>
      </c>
      <c r="C198" s="422" t="str">
        <f>IF(COUNTA(外来!C196)&gt;=1,外来!C196,"")</f>
        <v/>
      </c>
      <c r="D198" s="422" t="str">
        <f>IF(COUNTA(外来!D196)&gt;=1,外来!D196,"")</f>
        <v/>
      </c>
      <c r="E198" s="422" t="str">
        <f>IF(COUNTA(外来!E196)&gt;=1,外来!E196,"")</f>
        <v/>
      </c>
      <c r="F198" s="497" t="str">
        <f>IF(COUNTA(外来!F196)&gt;=1,外来!F196,"")</f>
        <v/>
      </c>
      <c r="G198" s="425" t="str">
        <f>IF(COUNTA(外来!G196)&gt;=1,外来!G196,"")</f>
        <v/>
      </c>
      <c r="H198" s="497" t="str">
        <f>IF(COUNTA(外来!H196)&gt;=1,外来!H196,"")</f>
        <v/>
      </c>
      <c r="I198" s="500" t="str">
        <f>IF(COUNTA(外来!I196)&gt;=1,外来!I196,"")</f>
        <v/>
      </c>
      <c r="J198" s="423" t="str">
        <f>IF(COUNTA(外来!K196)&gt;=1,外来!K196,"")</f>
        <v/>
      </c>
      <c r="K198" s="430" t="str">
        <f>IF(J198&lt;基本!$D$9,"非常勤","常勤")</f>
        <v>常勤</v>
      </c>
      <c r="L198" s="503">
        <f>IF(K198="非常勤",J198/基本!$D$9,1)</f>
        <v>1</v>
      </c>
      <c r="M198" s="203" t="e">
        <f>IF(DAYS360(O198,メイン!$N$3)&lt;500,"新"," ")</f>
        <v>#VALUE!</v>
      </c>
      <c r="N198" s="293"/>
      <c r="O198" t="str">
        <f>IF(COUNTA(外来!J196)&gt;=1,外来!J196,"")</f>
        <v/>
      </c>
      <c r="Q198" s="299">
        <f t="shared" si="44"/>
        <v>0</v>
      </c>
      <c r="R198" s="299">
        <f t="shared" si="45"/>
        <v>0</v>
      </c>
      <c r="S198" s="299">
        <f t="shared" si="46"/>
        <v>0</v>
      </c>
      <c r="T198" s="299">
        <f t="shared" si="47"/>
        <v>0</v>
      </c>
      <c r="U198" s="299">
        <f t="shared" si="48"/>
        <v>0</v>
      </c>
      <c r="V198" s="299">
        <f t="shared" ref="V198:V200" si="58">IF(AND(COUNTBLANK($C198)=0,$K198="非常勤"),L198,0)</f>
        <v>0</v>
      </c>
      <c r="W198" s="299">
        <f t="shared" si="49"/>
        <v>0</v>
      </c>
      <c r="X198" s="299">
        <f t="shared" si="50"/>
        <v>0</v>
      </c>
      <c r="Y198" s="299">
        <f t="shared" si="51"/>
        <v>0</v>
      </c>
      <c r="Z198" s="299">
        <f t="shared" si="52"/>
        <v>0</v>
      </c>
      <c r="AA198" s="299">
        <f t="shared" si="53"/>
        <v>0</v>
      </c>
      <c r="AB198" s="299">
        <f t="shared" si="54"/>
        <v>0</v>
      </c>
      <c r="AC198" s="299">
        <f t="shared" si="55"/>
        <v>0</v>
      </c>
      <c r="AD198" s="299">
        <f t="shared" si="56"/>
        <v>0</v>
      </c>
      <c r="AE198" s="299">
        <f t="shared" si="57"/>
        <v>0</v>
      </c>
      <c r="AG198" s="274" t="e">
        <f>#REF!</f>
        <v>#REF!</v>
      </c>
      <c r="AH198" s="274" t="str">
        <f t="shared" ref="AH198:AH200" si="59">CONCATENATE(AJ198,AK198)</f>
        <v>助産師常勤</v>
      </c>
      <c r="AI198" s="274">
        <f t="shared" ref="AI198:AI200" si="60">L198</f>
        <v>1</v>
      </c>
      <c r="AJ198" s="274" t="str">
        <f t="shared" ref="AJ198:AJ200" si="61">IF(COUNTA(B198)=1,"助産師",IF(COUNTA(D198)=1,"看護師",IF(COUNTA(E198)=1,"准看護師",IF(COUNTA(F198)=1,"看護補助者",""))))</f>
        <v>助産師</v>
      </c>
      <c r="AK198" s="274" t="str">
        <f t="shared" ref="AK198:AK200" si="62">IF(K198="常勤","常勤",IF(L198&gt;0,"非常勤",""))</f>
        <v>常勤</v>
      </c>
    </row>
    <row r="199" spans="1:51" ht="13.5" customHeight="1">
      <c r="A199" s="423" t="str">
        <f>IF(COUNTA(外来!A197)&gt;=1,外来!A197,"")</f>
        <v/>
      </c>
      <c r="B199" s="493" t="str">
        <f>IF(COUNTA(外来!B197)&gt;=1,外来!B197,"")</f>
        <v/>
      </c>
      <c r="C199" s="422" t="str">
        <f>IF(COUNTA(外来!C197)&gt;=1,外来!C197,"")</f>
        <v/>
      </c>
      <c r="D199" s="422" t="str">
        <f>IF(COUNTA(外来!D197)&gt;=1,外来!D197,"")</f>
        <v/>
      </c>
      <c r="E199" s="422" t="str">
        <f>IF(COUNTA(外来!E197)&gt;=1,外来!E197,"")</f>
        <v/>
      </c>
      <c r="F199" s="497" t="str">
        <f>IF(COUNTA(外来!F197)&gt;=1,外来!F197,"")</f>
        <v/>
      </c>
      <c r="G199" s="425" t="str">
        <f>IF(COUNTA(外来!G197)&gt;=1,外来!G197,"")</f>
        <v/>
      </c>
      <c r="H199" s="497" t="str">
        <f>IF(COUNTA(外来!H197)&gt;=1,外来!H197,"")</f>
        <v/>
      </c>
      <c r="I199" s="500" t="str">
        <f>IF(COUNTA(外来!I197)&gt;=1,外来!I197,"")</f>
        <v/>
      </c>
      <c r="J199" s="423" t="str">
        <f>IF(COUNTA(外来!K197)&gt;=1,外来!K197,"")</f>
        <v/>
      </c>
      <c r="K199" s="430" t="str">
        <f>IF(J199&lt;基本!$D$9,"非常勤","常勤")</f>
        <v>常勤</v>
      </c>
      <c r="L199" s="503">
        <f>IF(K199="非常勤",J199/基本!$D$9,1)</f>
        <v>1</v>
      </c>
      <c r="M199" s="203" t="e">
        <f>IF(DAYS360(O199,メイン!$N$3)&lt;500,"新"," ")</f>
        <v>#VALUE!</v>
      </c>
      <c r="N199" s="293"/>
      <c r="O199" t="str">
        <f>IF(COUNTA(外来!J197)&gt;=1,外来!J197,"")</f>
        <v/>
      </c>
      <c r="Q199" s="299">
        <f t="shared" ref="Q199:Q200" si="63">IF(AND(COUNTBLANK($B199)=0,$K199="常勤"),1,0)</f>
        <v>0</v>
      </c>
      <c r="R199" s="299">
        <f t="shared" ref="R199:R200" si="64">IF(S199&gt;0,1,0)</f>
        <v>0</v>
      </c>
      <c r="S199" s="299">
        <f t="shared" ref="S199:S200" si="65">IF(AND(COUNTBLANK($B199)=0,$K199="非常勤"),F199,0)</f>
        <v>0</v>
      </c>
      <c r="T199" s="299">
        <f t="shared" ref="T199:T200" si="66">IF(AND(COUNTBLANK($C199)=0,$K199="常勤"),1,0)</f>
        <v>0</v>
      </c>
      <c r="U199" s="299">
        <f t="shared" ref="U199:U200" si="67">IF(V199&gt;0,1,0)</f>
        <v>0</v>
      </c>
      <c r="V199" s="299">
        <f t="shared" si="58"/>
        <v>0</v>
      </c>
      <c r="W199" s="299">
        <f t="shared" ref="W199:W200" si="68">IF(AND(COUNTBLANK($D199)=0,$K199="常勤"),1,0)</f>
        <v>0</v>
      </c>
      <c r="X199" s="299">
        <f t="shared" ref="X199:X200" si="69">IF(Y199&gt;0,1,0)</f>
        <v>0</v>
      </c>
      <c r="Y199" s="299">
        <f t="shared" ref="Y199:Y200" si="70">IF(AND(COUNTBLANK($D199)=0,$K199="非常勤"),L199,0)</f>
        <v>0</v>
      </c>
      <c r="Z199" s="299">
        <f t="shared" ref="Z199:Z200" si="71">IF(AND(COUNTBLANK($E199)=0,$K199="常勤"),1,0)</f>
        <v>0</v>
      </c>
      <c r="AA199" s="299">
        <f t="shared" ref="AA199:AA200" si="72">IF(AB199&gt;0,1,0)</f>
        <v>0</v>
      </c>
      <c r="AB199" s="299">
        <f t="shared" ref="AB199:AB200" si="73">IF(AND(COUNTBLANK($E199)=0,$K199="非常勤"),L199,0)</f>
        <v>0</v>
      </c>
      <c r="AC199" s="299">
        <f t="shared" ref="AC199:AC200" si="74">IF(AND(COUNTBLANK($F199)=0,$K199="常勤"),1,0)</f>
        <v>0</v>
      </c>
      <c r="AD199" s="299">
        <f t="shared" ref="AD199:AD200" si="75">IF(AE199&gt;0,1,0)</f>
        <v>0</v>
      </c>
      <c r="AE199" s="299">
        <f t="shared" ref="AE199:AE200" si="76">IF(AND(COUNTBLANK($F199)=0,$K199="非常勤"),L199,0)</f>
        <v>0</v>
      </c>
      <c r="AG199" s="274" t="e">
        <f>#REF!</f>
        <v>#REF!</v>
      </c>
      <c r="AH199" s="274" t="str">
        <f t="shared" si="59"/>
        <v>助産師常勤</v>
      </c>
      <c r="AI199" s="274">
        <f t="shared" si="60"/>
        <v>1</v>
      </c>
      <c r="AJ199" s="274" t="str">
        <f t="shared" si="61"/>
        <v>助産師</v>
      </c>
      <c r="AK199" s="274" t="str">
        <f t="shared" si="62"/>
        <v>常勤</v>
      </c>
    </row>
    <row r="200" spans="1:51" ht="13.5" customHeight="1" thickBot="1">
      <c r="A200" s="424" t="str">
        <f>IF(COUNTA(外来!A198)&gt;=1,外来!A198,"")</f>
        <v/>
      </c>
      <c r="B200" s="494" t="str">
        <f>IF(COUNTA(外来!B198)&gt;=1,外来!B198,"")</f>
        <v/>
      </c>
      <c r="C200" s="428" t="str">
        <f>IF(COUNTA(外来!C198)&gt;=1,外来!C198,"")</f>
        <v/>
      </c>
      <c r="D200" s="428" t="str">
        <f>IF(COUNTA(外来!D198)&gt;=1,外来!D198,"")</f>
        <v/>
      </c>
      <c r="E200" s="428" t="str">
        <f>IF(COUNTA(外来!E198)&gt;=1,外来!E198,"")</f>
        <v/>
      </c>
      <c r="F200" s="498" t="str">
        <f>IF(COUNTA(外来!F198)&gt;=1,外来!F198,"")</f>
        <v/>
      </c>
      <c r="G200" s="427" t="str">
        <f>IF(COUNTA(外来!G198)&gt;=1,外来!G198,"")</f>
        <v/>
      </c>
      <c r="H200" s="498" t="str">
        <f>IF(COUNTA(外来!H198)&gt;=1,外来!H198,"")</f>
        <v/>
      </c>
      <c r="I200" s="501" t="str">
        <f>IF(COUNTA(外来!I198)&gt;=1,外来!I198,"")</f>
        <v/>
      </c>
      <c r="J200" s="424" t="str">
        <f>IF(COUNTA(外来!K198)&gt;=1,外来!K198,"")</f>
        <v/>
      </c>
      <c r="K200" s="505" t="str">
        <f>IF(J200&lt;基本!$D$9,"非常勤","常勤")</f>
        <v>常勤</v>
      </c>
      <c r="L200" s="528">
        <f>IF(K200="非常勤",J200/基本!$D$9,1)</f>
        <v>1</v>
      </c>
      <c r="M200" s="520" t="e">
        <f>IF(DAYS360(O200,メイン!$N$3)&lt;500,"新"," ")</f>
        <v>#VALUE!</v>
      </c>
      <c r="N200" s="294"/>
      <c r="O200" t="str">
        <f>IF(COUNTA(外来!J198)&gt;=1,外来!J198,"")</f>
        <v/>
      </c>
      <c r="Q200" s="299">
        <f t="shared" si="63"/>
        <v>0</v>
      </c>
      <c r="R200" s="299">
        <f t="shared" si="64"/>
        <v>0</v>
      </c>
      <c r="S200" s="299">
        <f t="shared" si="65"/>
        <v>0</v>
      </c>
      <c r="T200" s="299">
        <f t="shared" si="66"/>
        <v>0</v>
      </c>
      <c r="U200" s="299">
        <f t="shared" si="67"/>
        <v>0</v>
      </c>
      <c r="V200" s="299">
        <f t="shared" si="58"/>
        <v>0</v>
      </c>
      <c r="W200" s="299">
        <f t="shared" si="68"/>
        <v>0</v>
      </c>
      <c r="X200" s="299">
        <f t="shared" si="69"/>
        <v>0</v>
      </c>
      <c r="Y200" s="299">
        <f t="shared" si="70"/>
        <v>0</v>
      </c>
      <c r="Z200" s="299">
        <f t="shared" si="71"/>
        <v>0</v>
      </c>
      <c r="AA200" s="299">
        <f t="shared" si="72"/>
        <v>0</v>
      </c>
      <c r="AB200" s="299">
        <f t="shared" si="73"/>
        <v>0</v>
      </c>
      <c r="AC200" s="299">
        <f t="shared" si="74"/>
        <v>0</v>
      </c>
      <c r="AD200" s="299">
        <f t="shared" si="75"/>
        <v>0</v>
      </c>
      <c r="AE200" s="299">
        <f t="shared" si="76"/>
        <v>0</v>
      </c>
      <c r="AG200" s="274" t="e">
        <f>#REF!</f>
        <v>#REF!</v>
      </c>
      <c r="AH200" s="274" t="str">
        <f t="shared" si="59"/>
        <v>助産師常勤</v>
      </c>
      <c r="AI200" s="274">
        <f t="shared" si="60"/>
        <v>1</v>
      </c>
      <c r="AJ200" s="274" t="str">
        <f t="shared" si="61"/>
        <v>助産師</v>
      </c>
      <c r="AK200" s="274" t="str">
        <f t="shared" si="62"/>
        <v>常勤</v>
      </c>
    </row>
    <row r="201" spans="1:51" s="36" customFormat="1">
      <c r="G201" s="37"/>
      <c r="H201" s="37"/>
      <c r="I201" s="410"/>
      <c r="J201" s="37"/>
      <c r="L201" s="37"/>
      <c r="O201" s="292"/>
      <c r="P201" s="272"/>
      <c r="Q201" s="273">
        <f t="shared" ref="Q201:AE201" si="77">SUM(Q6:Q200)</f>
        <v>0</v>
      </c>
      <c r="R201" s="273">
        <f t="shared" si="77"/>
        <v>0</v>
      </c>
      <c r="S201" s="273">
        <f t="shared" si="77"/>
        <v>0</v>
      </c>
      <c r="T201" s="273">
        <f t="shared" si="77"/>
        <v>0</v>
      </c>
      <c r="U201" s="273">
        <f t="shared" si="77"/>
        <v>0</v>
      </c>
      <c r="V201" s="273">
        <f t="shared" si="77"/>
        <v>0</v>
      </c>
      <c r="W201" s="273">
        <f t="shared" si="77"/>
        <v>0</v>
      </c>
      <c r="X201" s="273">
        <f t="shared" si="77"/>
        <v>0</v>
      </c>
      <c r="Y201" s="273">
        <f t="shared" si="77"/>
        <v>0</v>
      </c>
      <c r="Z201" s="273">
        <f t="shared" si="77"/>
        <v>0</v>
      </c>
      <c r="AA201" s="273">
        <f t="shared" si="77"/>
        <v>0</v>
      </c>
      <c r="AB201" s="273">
        <f t="shared" si="77"/>
        <v>0</v>
      </c>
      <c r="AC201" s="273">
        <f t="shared" si="77"/>
        <v>0</v>
      </c>
      <c r="AD201" s="273">
        <f t="shared" si="77"/>
        <v>0</v>
      </c>
      <c r="AE201" s="273">
        <f t="shared" si="77"/>
        <v>0</v>
      </c>
      <c r="AF201" s="272"/>
      <c r="AG201" s="272"/>
      <c r="AH201" s="272"/>
      <c r="AI201" s="272"/>
      <c r="AJ201" s="272"/>
      <c r="AK201" s="272"/>
      <c r="AL201" s="272"/>
      <c r="AM201" s="272"/>
      <c r="AN201" s="272"/>
      <c r="AO201" s="272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</row>
    <row r="202" spans="1:51" s="30" customFormat="1">
      <c r="G202" s="34"/>
      <c r="H202" s="34"/>
      <c r="I202" s="411"/>
      <c r="O202" s="292"/>
      <c r="P202" s="272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</row>
    <row r="203" spans="1:51" s="30" customFormat="1">
      <c r="G203" s="34"/>
      <c r="H203" s="34"/>
      <c r="I203" s="411"/>
      <c r="O203" s="292"/>
      <c r="P203" s="272"/>
      <c r="Q203" s="273">
        <f>SUM(Q6:Q201)</f>
        <v>0</v>
      </c>
      <c r="R203" s="273"/>
      <c r="S203" s="273"/>
      <c r="T203" s="273">
        <f>SUM(T6:T202)</f>
        <v>0</v>
      </c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2"/>
      <c r="AG203" s="272"/>
      <c r="AH203" s="272"/>
      <c r="AI203" s="272"/>
      <c r="AJ203" s="272"/>
      <c r="AK203" s="272"/>
      <c r="AL203" s="272"/>
      <c r="AM203" s="272"/>
      <c r="AN203" s="272"/>
      <c r="AO203" s="272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</row>
    <row r="204" spans="1:51" s="30" customFormat="1">
      <c r="G204" s="34"/>
      <c r="H204" s="34"/>
      <c r="I204" s="411"/>
      <c r="J204" s="34"/>
      <c r="K204" s="34"/>
      <c r="O204" s="292"/>
      <c r="P204" s="272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</row>
    <row r="205" spans="1:51" s="30" customFormat="1">
      <c r="G205" s="34"/>
      <c r="H205" s="34"/>
      <c r="I205" s="411"/>
      <c r="J205" s="34"/>
      <c r="K205" s="34"/>
      <c r="O205" s="292"/>
      <c r="P205" s="272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</row>
    <row r="206" spans="1:51" s="30" customFormat="1">
      <c r="G206" s="34"/>
      <c r="H206" s="34"/>
      <c r="I206" s="411"/>
      <c r="J206" s="34"/>
      <c r="K206" s="34"/>
      <c r="O206" s="292"/>
      <c r="P206" s="272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</row>
    <row r="207" spans="1:51" s="30" customFormat="1">
      <c r="G207" s="34"/>
      <c r="H207" s="34"/>
      <c r="I207" s="411"/>
      <c r="J207" s="34"/>
      <c r="K207" s="34"/>
      <c r="O207" s="292"/>
      <c r="P207" s="272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</row>
    <row r="208" spans="1:51" s="30" customFormat="1">
      <c r="G208" s="34"/>
      <c r="H208" s="34"/>
      <c r="I208" s="411"/>
      <c r="J208" s="34"/>
      <c r="K208" s="34"/>
      <c r="O208" s="292"/>
      <c r="P208" s="272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2"/>
      <c r="AG208" s="272"/>
      <c r="AH208" s="272"/>
      <c r="AI208" s="272"/>
      <c r="AJ208" s="272"/>
      <c r="AK208" s="272"/>
      <c r="AL208" s="272"/>
      <c r="AM208" s="272"/>
      <c r="AN208" s="272"/>
      <c r="AO208" s="272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</row>
    <row r="209" spans="7:51" s="30" customFormat="1">
      <c r="G209" s="34"/>
      <c r="H209" s="34"/>
      <c r="I209" s="411"/>
      <c r="J209" s="34"/>
      <c r="K209" s="34"/>
      <c r="O209" s="292"/>
      <c r="P209" s="272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  <c r="AA209" s="273"/>
      <c r="AB209" s="273"/>
      <c r="AC209" s="273"/>
      <c r="AD209" s="273"/>
      <c r="AE209" s="273"/>
      <c r="AF209" s="272"/>
      <c r="AG209" s="272"/>
      <c r="AH209" s="272"/>
      <c r="AI209" s="272"/>
      <c r="AJ209" s="272"/>
      <c r="AK209" s="272"/>
      <c r="AL209" s="272"/>
      <c r="AM209" s="272"/>
      <c r="AN209" s="272"/>
      <c r="AO209" s="272"/>
      <c r="AP209" s="272"/>
      <c r="AQ209" s="272"/>
      <c r="AR209" s="272"/>
      <c r="AS209" s="272"/>
      <c r="AT209" s="272"/>
      <c r="AU209" s="272"/>
      <c r="AV209" s="272"/>
      <c r="AW209" s="272"/>
      <c r="AX209" s="272"/>
      <c r="AY209" s="272"/>
    </row>
    <row r="210" spans="7:51" s="30" customFormat="1">
      <c r="G210" s="34"/>
      <c r="H210" s="34"/>
      <c r="I210" s="411"/>
      <c r="J210" s="34"/>
      <c r="K210" s="34"/>
      <c r="O210" s="292"/>
      <c r="P210" s="272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2"/>
      <c r="AG210" s="272"/>
      <c r="AH210" s="272"/>
      <c r="AI210" s="272"/>
      <c r="AJ210" s="272"/>
      <c r="AK210" s="272"/>
      <c r="AL210" s="272"/>
      <c r="AM210" s="272"/>
      <c r="AN210" s="272"/>
      <c r="AO210" s="272"/>
      <c r="AP210" s="272"/>
      <c r="AQ210" s="272"/>
      <c r="AR210" s="272"/>
      <c r="AS210" s="272"/>
      <c r="AT210" s="272"/>
      <c r="AU210" s="272"/>
      <c r="AV210" s="272"/>
      <c r="AW210" s="272"/>
      <c r="AX210" s="272"/>
      <c r="AY210" s="272"/>
    </row>
    <row r="211" spans="7:51" s="30" customFormat="1">
      <c r="G211" s="34"/>
      <c r="H211" s="34"/>
      <c r="I211" s="411"/>
      <c r="J211" s="34"/>
      <c r="K211" s="34"/>
      <c r="O211" s="292"/>
      <c r="P211" s="272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  <c r="AE211" s="273"/>
      <c r="AF211" s="272"/>
      <c r="AG211" s="272"/>
      <c r="AH211" s="272"/>
      <c r="AI211" s="272"/>
      <c r="AJ211" s="272"/>
      <c r="AK211" s="272"/>
      <c r="AL211" s="272"/>
      <c r="AM211" s="272"/>
      <c r="AN211" s="272"/>
      <c r="AO211" s="272"/>
      <c r="AP211" s="272"/>
      <c r="AQ211" s="272"/>
      <c r="AR211" s="272"/>
      <c r="AS211" s="272"/>
      <c r="AT211" s="272"/>
      <c r="AU211" s="272"/>
      <c r="AV211" s="272"/>
      <c r="AW211" s="272"/>
      <c r="AX211" s="272"/>
      <c r="AY211" s="272"/>
    </row>
    <row r="212" spans="7:51" s="30" customFormat="1">
      <c r="G212" s="34"/>
      <c r="H212" s="34"/>
      <c r="I212" s="411"/>
      <c r="J212" s="34"/>
      <c r="K212" s="34"/>
      <c r="O212" s="292"/>
      <c r="P212" s="272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73"/>
      <c r="AB212" s="273"/>
      <c r="AC212" s="273"/>
      <c r="AD212" s="273"/>
      <c r="AE212" s="273"/>
      <c r="AF212" s="272"/>
      <c r="AG212" s="272"/>
      <c r="AH212" s="272"/>
      <c r="AI212" s="272"/>
      <c r="AJ212" s="272"/>
      <c r="AK212" s="272"/>
      <c r="AL212" s="272"/>
      <c r="AM212" s="272"/>
      <c r="AN212" s="272"/>
      <c r="AO212" s="272"/>
      <c r="AP212" s="272"/>
      <c r="AQ212" s="272"/>
      <c r="AR212" s="272"/>
      <c r="AS212" s="272"/>
      <c r="AT212" s="272"/>
      <c r="AU212" s="272"/>
      <c r="AV212" s="272"/>
      <c r="AW212" s="272"/>
      <c r="AX212" s="272"/>
      <c r="AY212" s="272"/>
    </row>
    <row r="213" spans="7:51" s="30" customFormat="1">
      <c r="G213" s="34"/>
      <c r="H213" s="34"/>
      <c r="I213" s="411"/>
      <c r="J213" s="34"/>
      <c r="K213" s="34"/>
      <c r="O213" s="292"/>
      <c r="P213" s="272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3"/>
      <c r="AE213" s="273"/>
      <c r="AF213" s="272"/>
      <c r="AG213" s="272"/>
      <c r="AH213" s="272"/>
      <c r="AI213" s="272"/>
      <c r="AJ213" s="272"/>
      <c r="AK213" s="272"/>
      <c r="AL213" s="272"/>
      <c r="AM213" s="272"/>
      <c r="AN213" s="272"/>
      <c r="AO213" s="272"/>
      <c r="AP213" s="272"/>
      <c r="AQ213" s="272"/>
      <c r="AR213" s="272"/>
      <c r="AS213" s="272"/>
      <c r="AT213" s="272"/>
      <c r="AU213" s="272"/>
      <c r="AV213" s="272"/>
      <c r="AW213" s="272"/>
      <c r="AX213" s="272"/>
      <c r="AY213" s="272"/>
    </row>
    <row r="214" spans="7:51" s="30" customFormat="1">
      <c r="G214" s="34"/>
      <c r="H214" s="34"/>
      <c r="I214" s="411"/>
      <c r="J214" s="34"/>
      <c r="K214" s="34"/>
      <c r="O214" s="292"/>
      <c r="P214" s="272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73"/>
      <c r="AB214" s="273"/>
      <c r="AC214" s="273"/>
      <c r="AD214" s="273"/>
      <c r="AE214" s="273"/>
      <c r="AF214" s="272"/>
      <c r="AG214" s="272"/>
      <c r="AH214" s="272"/>
      <c r="AI214" s="272"/>
      <c r="AJ214" s="272"/>
      <c r="AK214" s="272"/>
      <c r="AL214" s="272"/>
      <c r="AM214" s="272"/>
      <c r="AN214" s="272"/>
      <c r="AO214" s="272"/>
      <c r="AP214" s="272"/>
      <c r="AQ214" s="272"/>
      <c r="AR214" s="272"/>
      <c r="AS214" s="272"/>
      <c r="AT214" s="272"/>
      <c r="AU214" s="272"/>
      <c r="AV214" s="272"/>
      <c r="AW214" s="272"/>
      <c r="AX214" s="272"/>
      <c r="AY214" s="272"/>
    </row>
    <row r="215" spans="7:51" s="30" customFormat="1">
      <c r="G215" s="34"/>
      <c r="H215" s="34"/>
      <c r="I215" s="411"/>
      <c r="J215" s="34"/>
      <c r="K215" s="34"/>
      <c r="O215" s="292"/>
      <c r="P215" s="272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2"/>
      <c r="AG215" s="272"/>
      <c r="AH215" s="272"/>
      <c r="AI215" s="272"/>
      <c r="AJ215" s="272"/>
      <c r="AK215" s="272"/>
      <c r="AL215" s="272"/>
      <c r="AM215" s="272"/>
      <c r="AN215" s="272"/>
      <c r="AO215" s="272"/>
      <c r="AP215" s="272"/>
      <c r="AQ215" s="272"/>
      <c r="AR215" s="272"/>
      <c r="AS215" s="272"/>
      <c r="AT215" s="272"/>
      <c r="AU215" s="272"/>
      <c r="AV215" s="272"/>
      <c r="AW215" s="272"/>
      <c r="AX215" s="272"/>
      <c r="AY215" s="272"/>
    </row>
    <row r="216" spans="7:51" s="30" customFormat="1">
      <c r="G216" s="34"/>
      <c r="H216" s="34"/>
      <c r="I216" s="411"/>
      <c r="J216" s="34"/>
      <c r="K216" s="34"/>
      <c r="O216" s="292"/>
      <c r="P216" s="272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3"/>
      <c r="AE216" s="273"/>
      <c r="AF216" s="272"/>
      <c r="AG216" s="272"/>
      <c r="AH216" s="272"/>
      <c r="AI216" s="272"/>
      <c r="AJ216" s="272"/>
      <c r="AK216" s="272"/>
      <c r="AL216" s="272"/>
      <c r="AM216" s="272"/>
      <c r="AN216" s="272"/>
      <c r="AO216" s="272"/>
      <c r="AP216" s="272"/>
      <c r="AQ216" s="272"/>
      <c r="AR216" s="272"/>
      <c r="AS216" s="272"/>
      <c r="AT216" s="272"/>
      <c r="AU216" s="272"/>
      <c r="AV216" s="272"/>
      <c r="AW216" s="272"/>
      <c r="AX216" s="272"/>
      <c r="AY216" s="272"/>
    </row>
    <row r="217" spans="7:51" s="30" customFormat="1">
      <c r="G217" s="34"/>
      <c r="H217" s="34"/>
      <c r="I217" s="411"/>
      <c r="J217" s="34"/>
      <c r="K217" s="34"/>
      <c r="O217" s="292"/>
      <c r="P217" s="272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273"/>
      <c r="AE217" s="273"/>
      <c r="AF217" s="272"/>
      <c r="AG217" s="272"/>
      <c r="AH217" s="272"/>
      <c r="AI217" s="272"/>
      <c r="AJ217" s="272"/>
      <c r="AK217" s="272"/>
      <c r="AL217" s="272"/>
      <c r="AM217" s="272"/>
      <c r="AN217" s="272"/>
      <c r="AO217" s="272"/>
      <c r="AP217" s="272"/>
      <c r="AQ217" s="272"/>
      <c r="AR217" s="272"/>
      <c r="AS217" s="272"/>
      <c r="AT217" s="272"/>
      <c r="AU217" s="272"/>
      <c r="AV217" s="272"/>
      <c r="AW217" s="272"/>
      <c r="AX217" s="272"/>
      <c r="AY217" s="272"/>
    </row>
    <row r="218" spans="7:51" s="30" customFormat="1">
      <c r="G218" s="34"/>
      <c r="H218" s="34"/>
      <c r="I218" s="411"/>
      <c r="J218" s="34"/>
      <c r="K218" s="34"/>
      <c r="O218" s="292"/>
      <c r="P218" s="272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  <c r="AA218" s="273"/>
      <c r="AB218" s="273"/>
      <c r="AC218" s="273"/>
      <c r="AD218" s="273"/>
      <c r="AE218" s="273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  <c r="AX218" s="272"/>
      <c r="AY218" s="272"/>
    </row>
    <row r="219" spans="7:51" s="30" customFormat="1">
      <c r="G219" s="34"/>
      <c r="H219" s="34"/>
      <c r="I219" s="411"/>
      <c r="J219" s="34"/>
      <c r="K219" s="34"/>
      <c r="O219" s="292"/>
      <c r="P219" s="272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2"/>
      <c r="AG219" s="272"/>
      <c r="AH219" s="272"/>
      <c r="AI219" s="272"/>
      <c r="AJ219" s="272"/>
      <c r="AK219" s="272"/>
      <c r="AL219" s="272"/>
      <c r="AM219" s="272"/>
      <c r="AN219" s="272"/>
      <c r="AO219" s="272"/>
      <c r="AP219" s="272"/>
      <c r="AQ219" s="272"/>
      <c r="AR219" s="272"/>
      <c r="AS219" s="272"/>
      <c r="AT219" s="272"/>
      <c r="AU219" s="272"/>
      <c r="AV219" s="272"/>
      <c r="AW219" s="272"/>
      <c r="AX219" s="272"/>
      <c r="AY219" s="272"/>
    </row>
    <row r="220" spans="7:51" s="30" customFormat="1">
      <c r="G220" s="34"/>
      <c r="H220" s="34"/>
      <c r="I220" s="411"/>
      <c r="J220" s="34"/>
      <c r="K220" s="34"/>
      <c r="O220" s="292"/>
      <c r="P220" s="272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2"/>
      <c r="AG220" s="272"/>
      <c r="AH220" s="272"/>
      <c r="AI220" s="272"/>
      <c r="AJ220" s="272"/>
      <c r="AK220" s="272"/>
      <c r="AL220" s="272"/>
      <c r="AM220" s="272"/>
      <c r="AN220" s="272"/>
      <c r="AO220" s="272"/>
      <c r="AP220" s="272"/>
      <c r="AQ220" s="272"/>
      <c r="AR220" s="272"/>
      <c r="AS220" s="272"/>
      <c r="AT220" s="272"/>
      <c r="AU220" s="272"/>
      <c r="AV220" s="272"/>
      <c r="AW220" s="272"/>
      <c r="AX220" s="272"/>
      <c r="AY220" s="272"/>
    </row>
  </sheetData>
  <sheetProtection sheet="1" selectLockedCells="1"/>
  <mergeCells count="31">
    <mergeCell ref="B1:J1"/>
    <mergeCell ref="G4:H5"/>
    <mergeCell ref="W3:Y3"/>
    <mergeCell ref="R4:S4"/>
    <mergeCell ref="A2:N2"/>
    <mergeCell ref="L4:L5"/>
    <mergeCell ref="O4:O5"/>
    <mergeCell ref="A4:A5"/>
    <mergeCell ref="D4:D5"/>
    <mergeCell ref="I4:I5"/>
    <mergeCell ref="K4:K5"/>
    <mergeCell ref="M4:M5"/>
    <mergeCell ref="B4:B5"/>
    <mergeCell ref="C4:C5"/>
    <mergeCell ref="E4:E5"/>
    <mergeCell ref="F4:F5"/>
    <mergeCell ref="AC3:AE3"/>
    <mergeCell ref="AC4:AC5"/>
    <mergeCell ref="AD4:AE4"/>
    <mergeCell ref="T3:V3"/>
    <mergeCell ref="T4:T5"/>
    <mergeCell ref="J4:J5"/>
    <mergeCell ref="Z4:Z5"/>
    <mergeCell ref="W4:W5"/>
    <mergeCell ref="Q3:S3"/>
    <mergeCell ref="N4:N5"/>
    <mergeCell ref="U4:V4"/>
    <mergeCell ref="Z3:AB3"/>
    <mergeCell ref="AA4:AB4"/>
    <mergeCell ref="X4:Y4"/>
    <mergeCell ref="Q4:Q5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9"/>
  </sheetPr>
  <dimension ref="A1:BJ220"/>
  <sheetViews>
    <sheetView zoomScaleNormal="100" workbookViewId="0">
      <selection activeCell="T3" sqref="T3"/>
    </sheetView>
  </sheetViews>
  <sheetFormatPr defaultRowHeight="13.5"/>
  <cols>
    <col min="1" max="1" width="11.25" style="405" customWidth="1"/>
    <col min="2" max="12" width="1.625" style="405" customWidth="1"/>
    <col min="13" max="13" width="13.25" style="418" customWidth="1"/>
    <col min="14" max="14" width="13.875" style="415" customWidth="1"/>
    <col min="15" max="15" width="4.5" style="406" customWidth="1"/>
    <col min="16" max="16" width="5.375" style="406" customWidth="1"/>
    <col min="17" max="17" width="3.75" style="405" customWidth="1"/>
    <col min="18" max="18" width="3.25" style="405" customWidth="1"/>
    <col min="19" max="19" width="16.75" style="405" customWidth="1"/>
    <col min="20" max="20" width="9" style="386"/>
    <col min="21" max="21" width="5.75" style="387" customWidth="1"/>
    <col min="22" max="23" width="9" style="387"/>
    <col min="24" max="59" width="3.125" style="391" customWidth="1"/>
    <col min="60" max="62" width="9" style="387"/>
    <col min="63" max="16384" width="9" style="392"/>
  </cols>
  <sheetData>
    <row r="1" spans="1:62">
      <c r="A1" s="397" t="s">
        <v>74</v>
      </c>
      <c r="B1" s="987">
        <f>メイン!C3</f>
        <v>0</v>
      </c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398" t="s">
        <v>189</v>
      </c>
    </row>
    <row r="2" spans="1:62" ht="22.5" customHeight="1">
      <c r="A2" s="986" t="s">
        <v>183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</row>
    <row r="3" spans="1:62" ht="22.5" customHeight="1" thickBo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416"/>
      <c r="N3" s="413"/>
      <c r="O3" s="399"/>
      <c r="P3" s="399"/>
      <c r="Q3" s="399"/>
      <c r="R3" s="399"/>
      <c r="S3" s="399"/>
      <c r="T3" s="468"/>
      <c r="U3" s="469"/>
      <c r="V3" s="469"/>
      <c r="W3" s="469"/>
      <c r="X3" s="941" t="s">
        <v>13</v>
      </c>
      <c r="Y3" s="941"/>
      <c r="Z3" s="941"/>
      <c r="AA3" s="941" t="s">
        <v>67</v>
      </c>
      <c r="AB3" s="941"/>
      <c r="AC3" s="941"/>
      <c r="AD3" s="941" t="s">
        <v>66</v>
      </c>
      <c r="AE3" s="941"/>
      <c r="AF3" s="941"/>
      <c r="AG3" s="941" t="s">
        <v>97</v>
      </c>
      <c r="AH3" s="941"/>
      <c r="AI3" s="941"/>
      <c r="AJ3" s="941" t="s">
        <v>98</v>
      </c>
      <c r="AK3" s="941"/>
      <c r="AL3" s="941"/>
      <c r="AM3" s="941" t="s">
        <v>254</v>
      </c>
      <c r="AN3" s="941"/>
      <c r="AO3" s="941"/>
      <c r="AP3" s="941" t="s">
        <v>99</v>
      </c>
      <c r="AQ3" s="941"/>
      <c r="AR3" s="941"/>
      <c r="AS3" s="941" t="s">
        <v>255</v>
      </c>
      <c r="AT3" s="941"/>
      <c r="AU3" s="941"/>
      <c r="AV3" s="941" t="s">
        <v>256</v>
      </c>
      <c r="AW3" s="941"/>
      <c r="AX3" s="941"/>
      <c r="AY3" s="941" t="s">
        <v>253</v>
      </c>
      <c r="AZ3" s="941"/>
      <c r="BA3" s="941"/>
      <c r="BB3" s="941" t="s">
        <v>36</v>
      </c>
      <c r="BC3" s="941"/>
      <c r="BD3" s="941"/>
      <c r="BE3" s="470"/>
      <c r="BF3" s="393"/>
      <c r="BG3" s="393"/>
    </row>
    <row r="4" spans="1:62" s="394" customFormat="1" ht="15.75" customHeight="1" thickBot="1">
      <c r="A4" s="977" t="s">
        <v>180</v>
      </c>
      <c r="B4" s="983" t="s">
        <v>154</v>
      </c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1" t="s">
        <v>17</v>
      </c>
      <c r="N4" s="984" t="s">
        <v>181</v>
      </c>
      <c r="O4" s="972" t="s">
        <v>54</v>
      </c>
      <c r="P4" s="979" t="s">
        <v>68</v>
      </c>
      <c r="Q4" s="972" t="s">
        <v>106</v>
      </c>
      <c r="R4" s="974" t="s">
        <v>22</v>
      </c>
      <c r="S4" s="972" t="s">
        <v>70</v>
      </c>
      <c r="T4" s="920" t="s">
        <v>69</v>
      </c>
      <c r="U4" s="471"/>
      <c r="V4" s="471"/>
      <c r="W4" s="471"/>
      <c r="X4" s="941" t="s">
        <v>57</v>
      </c>
      <c r="Y4" s="941" t="s">
        <v>58</v>
      </c>
      <c r="Z4" s="941"/>
      <c r="AA4" s="941" t="s">
        <v>57</v>
      </c>
      <c r="AB4" s="941" t="s">
        <v>58</v>
      </c>
      <c r="AC4" s="941"/>
      <c r="AD4" s="941" t="s">
        <v>57</v>
      </c>
      <c r="AE4" s="941" t="s">
        <v>58</v>
      </c>
      <c r="AF4" s="941"/>
      <c r="AG4" s="941" t="s">
        <v>57</v>
      </c>
      <c r="AH4" s="941" t="s">
        <v>58</v>
      </c>
      <c r="AI4" s="941"/>
      <c r="AJ4" s="941" t="s">
        <v>57</v>
      </c>
      <c r="AK4" s="941" t="s">
        <v>58</v>
      </c>
      <c r="AL4" s="941"/>
      <c r="AM4" s="941" t="s">
        <v>57</v>
      </c>
      <c r="AN4" s="941" t="s">
        <v>58</v>
      </c>
      <c r="AO4" s="941"/>
      <c r="AP4" s="941" t="s">
        <v>57</v>
      </c>
      <c r="AQ4" s="941" t="s">
        <v>58</v>
      </c>
      <c r="AR4" s="941"/>
      <c r="AS4" s="941" t="s">
        <v>57</v>
      </c>
      <c r="AT4" s="941" t="s">
        <v>58</v>
      </c>
      <c r="AU4" s="941"/>
      <c r="AV4" s="941" t="s">
        <v>57</v>
      </c>
      <c r="AW4" s="941" t="s">
        <v>58</v>
      </c>
      <c r="AX4" s="941"/>
      <c r="AY4" s="941" t="s">
        <v>57</v>
      </c>
      <c r="AZ4" s="941" t="s">
        <v>58</v>
      </c>
      <c r="BA4" s="941"/>
      <c r="BB4" s="941" t="s">
        <v>57</v>
      </c>
      <c r="BC4" s="941" t="s">
        <v>58</v>
      </c>
      <c r="BD4" s="941"/>
      <c r="BE4" s="470"/>
      <c r="BF4" s="393"/>
      <c r="BG4" s="393"/>
      <c r="BH4" s="388"/>
      <c r="BI4" s="388"/>
      <c r="BJ4" s="388"/>
    </row>
    <row r="5" spans="1:62" s="394" customFormat="1" ht="55.5" customHeight="1" thickBot="1">
      <c r="A5" s="978"/>
      <c r="B5" s="456" t="s">
        <v>13</v>
      </c>
      <c r="C5" s="457" t="s">
        <v>67</v>
      </c>
      <c r="D5" s="457" t="s">
        <v>66</v>
      </c>
      <c r="E5" s="457" t="s">
        <v>97</v>
      </c>
      <c r="F5" s="457" t="s">
        <v>98</v>
      </c>
      <c r="G5" s="457" t="s">
        <v>100</v>
      </c>
      <c r="H5" s="458" t="s">
        <v>99</v>
      </c>
      <c r="I5" s="457" t="s">
        <v>16</v>
      </c>
      <c r="J5" s="457" t="s">
        <v>14</v>
      </c>
      <c r="K5" s="457" t="s">
        <v>18</v>
      </c>
      <c r="L5" s="459" t="s">
        <v>36</v>
      </c>
      <c r="M5" s="982"/>
      <c r="N5" s="985"/>
      <c r="O5" s="976"/>
      <c r="P5" s="980"/>
      <c r="Q5" s="976"/>
      <c r="R5" s="975"/>
      <c r="S5" s="973"/>
      <c r="T5" s="920"/>
      <c r="U5" s="472"/>
      <c r="V5" s="473"/>
      <c r="W5" s="471"/>
      <c r="X5" s="941"/>
      <c r="Y5" s="470" t="s">
        <v>59</v>
      </c>
      <c r="Z5" s="470" t="s">
        <v>73</v>
      </c>
      <c r="AA5" s="941"/>
      <c r="AB5" s="470" t="s">
        <v>59</v>
      </c>
      <c r="AC5" s="470" t="s">
        <v>73</v>
      </c>
      <c r="AD5" s="941"/>
      <c r="AE5" s="470" t="s">
        <v>59</v>
      </c>
      <c r="AF5" s="470" t="s">
        <v>73</v>
      </c>
      <c r="AG5" s="941"/>
      <c r="AH5" s="470" t="s">
        <v>59</v>
      </c>
      <c r="AI5" s="470" t="s">
        <v>73</v>
      </c>
      <c r="AJ5" s="941"/>
      <c r="AK5" s="470" t="s">
        <v>59</v>
      </c>
      <c r="AL5" s="470" t="s">
        <v>73</v>
      </c>
      <c r="AM5" s="941"/>
      <c r="AN5" s="470" t="s">
        <v>59</v>
      </c>
      <c r="AO5" s="470" t="s">
        <v>73</v>
      </c>
      <c r="AP5" s="941"/>
      <c r="AQ5" s="470" t="s">
        <v>59</v>
      </c>
      <c r="AR5" s="470" t="s">
        <v>73</v>
      </c>
      <c r="AS5" s="941"/>
      <c r="AT5" s="470" t="s">
        <v>59</v>
      </c>
      <c r="AU5" s="470" t="s">
        <v>73</v>
      </c>
      <c r="AV5" s="941"/>
      <c r="AW5" s="470" t="s">
        <v>59</v>
      </c>
      <c r="AX5" s="470" t="s">
        <v>73</v>
      </c>
      <c r="AY5" s="941"/>
      <c r="AZ5" s="470" t="s">
        <v>59</v>
      </c>
      <c r="BA5" s="470" t="s">
        <v>73</v>
      </c>
      <c r="BB5" s="941"/>
      <c r="BC5" s="470" t="s">
        <v>59</v>
      </c>
      <c r="BD5" s="470" t="s">
        <v>73</v>
      </c>
      <c r="BE5" s="470"/>
      <c r="BF5" s="393"/>
      <c r="BG5" s="393"/>
      <c r="BH5" s="388"/>
      <c r="BI5" s="388"/>
      <c r="BJ5" s="388"/>
    </row>
    <row r="6" spans="1:62" ht="13.5" customHeight="1">
      <c r="A6" s="450" t="str">
        <f>IF(COUNTA(ｺﾒﾃﾞｨｶﾙ!A5)&gt;=1,ｺﾒﾃﾞｨｶﾙ!A5,"")</f>
        <v/>
      </c>
      <c r="B6" s="437" t="str">
        <f>IF(COUNTA(ｺﾒﾃﾞｨｶﾙ!B5)&gt;=1,ｺﾒﾃﾞｨｶﾙ!B5,"")</f>
        <v/>
      </c>
      <c r="C6" s="438" t="str">
        <f>IF(COUNTA(ｺﾒﾃﾞｨｶﾙ!C5)&gt;=1,ｺﾒﾃﾞｨｶﾙ!C5,"")</f>
        <v/>
      </c>
      <c r="D6" s="438" t="str">
        <f>IF(COUNTA(ｺﾒﾃﾞｨｶﾙ!D5)&gt;=1,ｺﾒﾃﾞｨｶﾙ!D5,"")</f>
        <v/>
      </c>
      <c r="E6" s="438" t="str">
        <f>IF(COUNTA(ｺﾒﾃﾞｨｶﾙ!E5)&gt;=1,ｺﾒﾃﾞｨｶﾙ!E5,"")</f>
        <v/>
      </c>
      <c r="F6" s="438" t="str">
        <f>IF(COUNTA(ｺﾒﾃﾞｨｶﾙ!F5)&gt;=1,ｺﾒﾃﾞｨｶﾙ!F5,"")</f>
        <v/>
      </c>
      <c r="G6" s="438" t="str">
        <f>IF(COUNTA(ｺﾒﾃﾞｨｶﾙ!G5)&gt;=1,ｺﾒﾃﾞｨｶﾙ!G5,"")</f>
        <v/>
      </c>
      <c r="H6" s="438" t="str">
        <f>IF(COUNTA(ｺﾒﾃﾞｨｶﾙ!H5)&gt;=1,ｺﾒﾃﾞｨｶﾙ!H5,"")</f>
        <v/>
      </c>
      <c r="I6" s="438" t="str">
        <f>IF(COUNTA(ｺﾒﾃﾞｨｶﾙ!I5)&gt;=1,ｺﾒﾃﾞｨｶﾙ!I5,"")</f>
        <v/>
      </c>
      <c r="J6" s="438" t="str">
        <f>IF(COUNTA(ｺﾒﾃﾞｨｶﾙ!J5)&gt;=1,ｺﾒﾃﾞｨｶﾙ!J5,"")</f>
        <v/>
      </c>
      <c r="K6" s="438" t="str">
        <f>IF(COUNTA(ｺﾒﾃﾞｨｶﾙ!K5)&gt;=1,ｺﾒﾃﾞｨｶﾙ!K5,"")</f>
        <v/>
      </c>
      <c r="L6" s="439" t="str">
        <f>IF(COUNTA(ｺﾒﾃﾞｨｶﾙ!L5)&gt;=1,ｺﾒﾃﾞｨｶﾙ!L5,"")</f>
        <v/>
      </c>
      <c r="M6" s="451" t="str">
        <f>IF(COUNTA(ｺﾒﾃﾞｨｶﾙ!M5)&gt;=1,ｺﾒﾃﾞｨｶﾙ!M5,"")</f>
        <v/>
      </c>
      <c r="N6" s="452" t="str">
        <f>IF(COUNTA(ｺﾒﾃﾞｨｶﾙ!N5)&gt;=1,ｺﾒﾃﾞｨｶﾙ!N5,"")</f>
        <v/>
      </c>
      <c r="O6" s="453">
        <f>SUM(ｺﾒﾃﾞｨｶﾙ!P5:V5)</f>
        <v>0</v>
      </c>
      <c r="P6" s="400" t="str">
        <f>IF(O6&lt;基本!$D$9,"非常勤","常勤")</f>
        <v>常勤</v>
      </c>
      <c r="Q6" s="454">
        <f>IF(P6="非常勤",O6/基本!$D$9,1)</f>
        <v>1</v>
      </c>
      <c r="R6" s="400" t="e">
        <f>IF(DAYS360(T6,メイン!$N$3)&lt;500,"新"," ")</f>
        <v>#VALUE!</v>
      </c>
      <c r="S6" s="455"/>
      <c r="T6" s="474" t="str">
        <f>IF(COUNTA(ｺﾒﾃﾞｨｶﾙ!O5)&gt;=1,ｺﾒﾃﾞｨｶﾙ!O5,"")</f>
        <v/>
      </c>
      <c r="U6" s="475"/>
      <c r="V6" s="476"/>
      <c r="W6" s="475"/>
      <c r="X6" s="477">
        <f>IF(AND(COUNTBLANK($B6)=0,$P6="常勤"),1,0)</f>
        <v>0</v>
      </c>
      <c r="Y6" s="477">
        <f>IF(Z6&gt;0,1,0)</f>
        <v>0</v>
      </c>
      <c r="Z6" s="477">
        <f>IF(AND(COUNTBLANK($B6)=0,$P6="非常勤"),$Q6,0)</f>
        <v>0</v>
      </c>
      <c r="AA6" s="477">
        <f>IF(AND(COUNTBLANK($C6)=0,$P6="常勤"),1,0)</f>
        <v>0</v>
      </c>
      <c r="AB6" s="477">
        <f>IF(AC6&gt;0,1,0)</f>
        <v>0</v>
      </c>
      <c r="AC6" s="477">
        <f>IF(AND(COUNTBLANK($C6)=0,$P6="非常勤"),$Q6,0)</f>
        <v>0</v>
      </c>
      <c r="AD6" s="477">
        <f>IF(AND(COUNTBLANK($D6)=0,$P6="常勤"),1,0)</f>
        <v>0</v>
      </c>
      <c r="AE6" s="477">
        <f>IF(AF6&gt;0,1,0)</f>
        <v>0</v>
      </c>
      <c r="AF6" s="477">
        <f>IF(AND(COUNTBLANK($D6)=0,$P6="非常勤"),$Q6,0)</f>
        <v>0</v>
      </c>
      <c r="AG6" s="477">
        <f>IF(AND(COUNTBLANK($E6)=0,$P6="常勤"),1,0)</f>
        <v>0</v>
      </c>
      <c r="AH6" s="477">
        <f>IF(AI6&gt;0,1,0)</f>
        <v>0</v>
      </c>
      <c r="AI6" s="477">
        <f>IF(AND(COUNTBLANK($E6)=0,$P6="非常勤"),$Q6,0)</f>
        <v>0</v>
      </c>
      <c r="AJ6" s="477">
        <f>IF(AND(COUNTBLANK($F6)=0,$P6="常勤"),1,0)</f>
        <v>0</v>
      </c>
      <c r="AK6" s="477">
        <f>IF(AL6&gt;0,1,0)</f>
        <v>0</v>
      </c>
      <c r="AL6" s="477">
        <f>IF(AND(COUNTBLANK($F6)=0,$P6="非常勤"),$Q6,0)</f>
        <v>0</v>
      </c>
      <c r="AM6" s="477">
        <f>IF(AND(COUNTBLANK($G6)=0,$P6="常勤"),1,0)</f>
        <v>0</v>
      </c>
      <c r="AN6" s="477">
        <f>IF(AO6&gt;0,1,0)</f>
        <v>0</v>
      </c>
      <c r="AO6" s="477">
        <f>IF(AND(COUNTBLANK($G6)=0,$P6="非常勤"),$Q6,0)</f>
        <v>0</v>
      </c>
      <c r="AP6" s="477">
        <f>IF(AND(COUNTBLANK($H6)=0,$P6="常勤"),1,0)</f>
        <v>0</v>
      </c>
      <c r="AQ6" s="477">
        <f>IF(AR6&gt;0,1,0)</f>
        <v>0</v>
      </c>
      <c r="AR6" s="477">
        <f>IF(AND(COUNTBLANK($H6)=0,$P6="非常勤"),$Q6,0)</f>
        <v>0</v>
      </c>
      <c r="AS6" s="477">
        <f>IF(AND(COUNTBLANK($I6)=0,$P6="常勤"),1,0)</f>
        <v>0</v>
      </c>
      <c r="AT6" s="477">
        <f>IF(AU6&gt;0,1,0)</f>
        <v>0</v>
      </c>
      <c r="AU6" s="477">
        <f>IF(AND(COUNTBLANK($I6)=0,$P6="非常勤"),$Q6,0)</f>
        <v>0</v>
      </c>
      <c r="AV6" s="477">
        <f>IF(AND(COUNTBLANK($J6)=0,$P6="常勤"),1,0)</f>
        <v>0</v>
      </c>
      <c r="AW6" s="477">
        <f>IF(AX6&gt;0,1,0)</f>
        <v>0</v>
      </c>
      <c r="AX6" s="477">
        <f>IF(AND(COUNTBLANK($J6)=0,$P6="非常勤"),$Q6,0)</f>
        <v>0</v>
      </c>
      <c r="AY6" s="477">
        <f>IF(AND(COUNTBLANK($K6)=0,$P6="常勤"),1,0)</f>
        <v>0</v>
      </c>
      <c r="AZ6" s="477">
        <f>IF(BA6&gt;0,1,0)</f>
        <v>0</v>
      </c>
      <c r="BA6" s="477">
        <f>IF(AND(COUNTBLANK($K6)=0,$P6="非常勤"),$Q6,0)</f>
        <v>0</v>
      </c>
      <c r="BB6" s="477">
        <f>IF(AND(COUNTBLANK($L6)=0,$P6="常勤"),1,0)</f>
        <v>0</v>
      </c>
      <c r="BC6" s="477">
        <f>IF(BD6&gt;0,1,0)</f>
        <v>0</v>
      </c>
      <c r="BD6" s="477">
        <f>IF(AND(COUNTBLANK($L6)=0,$P6="非常勤"),$Q6,0)</f>
        <v>0</v>
      </c>
      <c r="BE6" s="477"/>
    </row>
    <row r="7" spans="1:62" ht="13.5" customHeight="1">
      <c r="A7" s="448" t="str">
        <f>IF(COUNTA(ｺﾒﾃﾞｨｶﾙ!A6)&gt;=1,ｺﾒﾃﾞｨｶﾙ!A6,"")</f>
        <v/>
      </c>
      <c r="B7" s="425" t="str">
        <f>IF(COUNTA(ｺﾒﾃﾞｨｶﾙ!B6)&gt;=1,ｺﾒﾃﾞｨｶﾙ!B6,"")</f>
        <v/>
      </c>
      <c r="C7" s="422" t="str">
        <f>IF(COUNTA(ｺﾒﾃﾞｨｶﾙ!C6)&gt;=1,ｺﾒﾃﾞｨｶﾙ!C6,"")</f>
        <v/>
      </c>
      <c r="D7" s="422" t="str">
        <f>IF(COUNTA(ｺﾒﾃﾞｨｶﾙ!D6)&gt;=1,ｺﾒﾃﾞｨｶﾙ!D6,"")</f>
        <v/>
      </c>
      <c r="E7" s="422" t="str">
        <f>IF(COUNTA(ｺﾒﾃﾞｨｶﾙ!E6)&gt;=1,ｺﾒﾃﾞｨｶﾙ!E6,"")</f>
        <v/>
      </c>
      <c r="F7" s="422" t="str">
        <f>IF(COUNTA(ｺﾒﾃﾞｨｶﾙ!F6)&gt;=1,ｺﾒﾃﾞｨｶﾙ!F6,"")</f>
        <v/>
      </c>
      <c r="G7" s="422" t="str">
        <f>IF(COUNTA(ｺﾒﾃﾞｨｶﾙ!G6)&gt;=1,ｺﾒﾃﾞｨｶﾙ!G6,"")</f>
        <v/>
      </c>
      <c r="H7" s="422" t="str">
        <f>IF(COUNTA(ｺﾒﾃﾞｨｶﾙ!H6)&gt;=1,ｺﾒﾃﾞｨｶﾙ!H6,"")</f>
        <v/>
      </c>
      <c r="I7" s="422" t="str">
        <f>IF(COUNTA(ｺﾒﾃﾞｨｶﾙ!I6)&gt;=1,ｺﾒﾃﾞｨｶﾙ!I6,"")</f>
        <v/>
      </c>
      <c r="J7" s="422" t="str">
        <f>IF(COUNTA(ｺﾒﾃﾞｨｶﾙ!J6)&gt;=1,ｺﾒﾃﾞｨｶﾙ!J6,"")</f>
        <v/>
      </c>
      <c r="K7" s="422" t="str">
        <f>IF(COUNTA(ｺﾒﾃﾞｨｶﾙ!K6)&gt;=1,ｺﾒﾃﾞｨｶﾙ!K6,"")</f>
        <v/>
      </c>
      <c r="L7" s="426" t="str">
        <f>IF(COUNTA(ｺﾒﾃﾞｨｶﾙ!L6)&gt;=1,ｺﾒﾃﾞｨｶﾙ!L6,"")</f>
        <v/>
      </c>
      <c r="M7" s="449" t="str">
        <f>IF(COUNTA(ｺﾒﾃﾞｨｶﾙ!M6)&gt;=1,ｺﾒﾃﾞｨｶﾙ!M6,"")</f>
        <v/>
      </c>
      <c r="N7" s="443" t="str">
        <f>IF(COUNTA(ｺﾒﾃﾞｨｶﾙ!N6)&gt;=1,ｺﾒﾃﾞｨｶﾙ!N6,"")</f>
        <v/>
      </c>
      <c r="O7" s="444">
        <f>SUM(ｺﾒﾃﾞｨｶﾙ!P6:V6)</f>
        <v>0</v>
      </c>
      <c r="P7" s="445" t="str">
        <f>IF(O7&lt;基本!$D$9,"非常勤","常勤")</f>
        <v>常勤</v>
      </c>
      <c r="Q7" s="446">
        <f>IF(P7="非常勤",O7/基本!$D$9,1)</f>
        <v>1</v>
      </c>
      <c r="R7" s="401" t="e">
        <f>IF(DAYS360(T7,メイン!$N$3)&lt;500,"新"," ")</f>
        <v>#VALUE!</v>
      </c>
      <c r="S7" s="447"/>
      <c r="T7" s="474" t="str">
        <f>IF(COUNTA(ｺﾒﾃﾞｨｶﾙ!O6)&gt;=1,ｺﾒﾃﾞｨｶﾙ!O6,"")</f>
        <v/>
      </c>
      <c r="U7" s="475"/>
      <c r="V7" s="476"/>
      <c r="W7" s="475"/>
      <c r="X7" s="477">
        <f t="shared" ref="X7:X70" si="0">IF(AND(COUNTBLANK($B7)=0,$P7="常勤"),1,0)</f>
        <v>0</v>
      </c>
      <c r="Y7" s="477">
        <f t="shared" ref="Y7:Y70" si="1">IF(Z7&gt;0,1,0)</f>
        <v>0</v>
      </c>
      <c r="Z7" s="477">
        <f t="shared" ref="Z7:Z70" si="2">IF(AND(COUNTBLANK($B7)=0,$P7="非常勤"),$Q7,0)</f>
        <v>0</v>
      </c>
      <c r="AA7" s="477">
        <f t="shared" ref="AA7:AA70" si="3">IF(AND(COUNTBLANK($C7)=0,$P7="常勤"),1,0)</f>
        <v>0</v>
      </c>
      <c r="AB7" s="477">
        <f t="shared" ref="AB7:AB70" si="4">IF(AC7&gt;0,1,0)</f>
        <v>0</v>
      </c>
      <c r="AC7" s="477">
        <f t="shared" ref="AC7:AC70" si="5">IF(AND(COUNTBLANK($C7)=0,$P7="非常勤"),$Q7,0)</f>
        <v>0</v>
      </c>
      <c r="AD7" s="477">
        <f t="shared" ref="AD7:AD70" si="6">IF(AND(COUNTBLANK($D7)=0,$P7="常勤"),1,0)</f>
        <v>0</v>
      </c>
      <c r="AE7" s="477">
        <f t="shared" ref="AE7:AE70" si="7">IF(AF7&gt;0,1,0)</f>
        <v>0</v>
      </c>
      <c r="AF7" s="477">
        <f t="shared" ref="AF7:AF70" si="8">IF(AND(COUNTBLANK($D7)=0,$P7="非常勤"),$Q7,0)</f>
        <v>0</v>
      </c>
      <c r="AG7" s="477">
        <f t="shared" ref="AG7:AG70" si="9">IF(AND(COUNTBLANK($E7)=0,$P7="常勤"),1,0)</f>
        <v>0</v>
      </c>
      <c r="AH7" s="477">
        <f t="shared" ref="AH7:AH70" si="10">IF(AI7&gt;0,1,0)</f>
        <v>0</v>
      </c>
      <c r="AI7" s="477">
        <f t="shared" ref="AI7:AI70" si="11">IF(AND(COUNTBLANK($E7)=0,$P7="非常勤"),$Q7,0)</f>
        <v>0</v>
      </c>
      <c r="AJ7" s="477">
        <f t="shared" ref="AJ7:AJ70" si="12">IF(AND(COUNTBLANK($F7)=0,$P7="常勤"),1,0)</f>
        <v>0</v>
      </c>
      <c r="AK7" s="477">
        <f t="shared" ref="AK7:AK70" si="13">IF(AL7&gt;0,1,0)</f>
        <v>0</v>
      </c>
      <c r="AL7" s="477">
        <f t="shared" ref="AL7:AL70" si="14">IF(AND(COUNTBLANK($F7)=0,$P7="非常勤"),$Q7,0)</f>
        <v>0</v>
      </c>
      <c r="AM7" s="477">
        <f t="shared" ref="AM7:AM70" si="15">IF(AND(COUNTBLANK($G7)=0,$P7="常勤"),1,0)</f>
        <v>0</v>
      </c>
      <c r="AN7" s="477">
        <f t="shared" ref="AN7:AN70" si="16">IF(AO7&gt;0,1,0)</f>
        <v>0</v>
      </c>
      <c r="AO7" s="477">
        <f t="shared" ref="AO7:AO70" si="17">IF(AND(COUNTBLANK($G7)=0,$P7="非常勤"),$Q7,0)</f>
        <v>0</v>
      </c>
      <c r="AP7" s="477">
        <f t="shared" ref="AP7:AP70" si="18">IF(AND(COUNTBLANK($H7)=0,$P7="常勤"),1,0)</f>
        <v>0</v>
      </c>
      <c r="AQ7" s="477">
        <f t="shared" ref="AQ7:AQ70" si="19">IF(AR7&gt;0,1,0)</f>
        <v>0</v>
      </c>
      <c r="AR7" s="477">
        <f t="shared" ref="AR7:AR70" si="20">IF(AND(COUNTBLANK($H7)=0,$P7="非常勤"),$Q7,0)</f>
        <v>0</v>
      </c>
      <c r="AS7" s="477">
        <f t="shared" ref="AS7:AS70" si="21">IF(AND(COUNTBLANK($I7)=0,$P7="常勤"),1,0)</f>
        <v>0</v>
      </c>
      <c r="AT7" s="477">
        <f t="shared" ref="AT7:AT70" si="22">IF(AU7&gt;0,1,0)</f>
        <v>0</v>
      </c>
      <c r="AU7" s="477">
        <f t="shared" ref="AU7:AU70" si="23">IF(AND(COUNTBLANK($I7)=0,$P7="非常勤"),$Q7,0)</f>
        <v>0</v>
      </c>
      <c r="AV7" s="477">
        <f t="shared" ref="AV7:AV70" si="24">IF(AND(COUNTBLANK($J7)=0,$P7="常勤"),1,0)</f>
        <v>0</v>
      </c>
      <c r="AW7" s="477">
        <f t="shared" ref="AW7:AW70" si="25">IF(AX7&gt;0,1,0)</f>
        <v>0</v>
      </c>
      <c r="AX7" s="477">
        <f t="shared" ref="AX7:AX70" si="26">IF(AND(COUNTBLANK($J7)=0,$P7="非常勤"),$Q7,0)</f>
        <v>0</v>
      </c>
      <c r="AY7" s="477">
        <f t="shared" ref="AY7:AY70" si="27">IF(AND(COUNTBLANK($K7)=0,$P7="常勤"),1,0)</f>
        <v>0</v>
      </c>
      <c r="AZ7" s="477">
        <f t="shared" ref="AZ7:AZ70" si="28">IF(BA7&gt;0,1,0)</f>
        <v>0</v>
      </c>
      <c r="BA7" s="477">
        <f t="shared" ref="BA7:BA70" si="29">IF(AND(COUNTBLANK($K7)=0,$P7="非常勤"),$Q7,0)</f>
        <v>0</v>
      </c>
      <c r="BB7" s="477">
        <f t="shared" ref="BB7:BB70" si="30">IF(AND(COUNTBLANK($L7)=0,$P7="常勤"),1,0)</f>
        <v>0</v>
      </c>
      <c r="BC7" s="477">
        <f t="shared" ref="BC7:BC70" si="31">IF(BD7&gt;0,1,0)</f>
        <v>0</v>
      </c>
      <c r="BD7" s="477">
        <f t="shared" ref="BD7:BD70" si="32">IF(AND(COUNTBLANK($L7)=0,$P7="非常勤"),$Q7,0)</f>
        <v>0</v>
      </c>
      <c r="BE7" s="477"/>
    </row>
    <row r="8" spans="1:62" ht="13.5" customHeight="1">
      <c r="A8" s="448" t="str">
        <f>IF(COUNTA(ｺﾒﾃﾞｨｶﾙ!A7)&gt;=1,ｺﾒﾃﾞｨｶﾙ!A7,"")</f>
        <v/>
      </c>
      <c r="B8" s="425" t="str">
        <f>IF(COUNTA(ｺﾒﾃﾞｨｶﾙ!B7)&gt;=1,ｺﾒﾃﾞｨｶﾙ!B7,"")</f>
        <v/>
      </c>
      <c r="C8" s="422" t="str">
        <f>IF(COUNTA(ｺﾒﾃﾞｨｶﾙ!C7)&gt;=1,ｺﾒﾃﾞｨｶﾙ!C7,"")</f>
        <v/>
      </c>
      <c r="D8" s="422" t="str">
        <f>IF(COUNTA(ｺﾒﾃﾞｨｶﾙ!D7)&gt;=1,ｺﾒﾃﾞｨｶﾙ!D7,"")</f>
        <v/>
      </c>
      <c r="E8" s="422" t="str">
        <f>IF(COUNTA(ｺﾒﾃﾞｨｶﾙ!E7)&gt;=1,ｺﾒﾃﾞｨｶﾙ!E7,"")</f>
        <v/>
      </c>
      <c r="F8" s="422" t="str">
        <f>IF(COUNTA(ｺﾒﾃﾞｨｶﾙ!F7)&gt;=1,ｺﾒﾃﾞｨｶﾙ!F7,"")</f>
        <v/>
      </c>
      <c r="G8" s="422" t="str">
        <f>IF(COUNTA(ｺﾒﾃﾞｨｶﾙ!G7)&gt;=1,ｺﾒﾃﾞｨｶﾙ!G7,"")</f>
        <v/>
      </c>
      <c r="H8" s="422" t="str">
        <f>IF(COUNTA(ｺﾒﾃﾞｨｶﾙ!H7)&gt;=1,ｺﾒﾃﾞｨｶﾙ!H7,"")</f>
        <v/>
      </c>
      <c r="I8" s="422" t="str">
        <f>IF(COUNTA(ｺﾒﾃﾞｨｶﾙ!I7)&gt;=1,ｺﾒﾃﾞｨｶﾙ!I7,"")</f>
        <v/>
      </c>
      <c r="J8" s="422" t="str">
        <f>IF(COUNTA(ｺﾒﾃﾞｨｶﾙ!J7)&gt;=1,ｺﾒﾃﾞｨｶﾙ!J7,"")</f>
        <v/>
      </c>
      <c r="K8" s="422" t="str">
        <f>IF(COUNTA(ｺﾒﾃﾞｨｶﾙ!K7)&gt;=1,ｺﾒﾃﾞｨｶﾙ!K7,"")</f>
        <v/>
      </c>
      <c r="L8" s="426" t="str">
        <f>IF(COUNTA(ｺﾒﾃﾞｨｶﾙ!L7)&gt;=1,ｺﾒﾃﾞｨｶﾙ!L7,"")</f>
        <v/>
      </c>
      <c r="M8" s="449" t="str">
        <f>IF(COUNTA(ｺﾒﾃﾞｨｶﾙ!M7)&gt;=1,ｺﾒﾃﾞｨｶﾙ!M7,"")</f>
        <v/>
      </c>
      <c r="N8" s="443" t="str">
        <f>IF(COUNTA(ｺﾒﾃﾞｨｶﾙ!N7)&gt;=1,ｺﾒﾃﾞｨｶﾙ!N7,"")</f>
        <v/>
      </c>
      <c r="O8" s="444">
        <f>SUM(ｺﾒﾃﾞｨｶﾙ!P7:V7)</f>
        <v>0</v>
      </c>
      <c r="P8" s="445" t="str">
        <f>IF(O8&lt;基本!$D$9,"非常勤","常勤")</f>
        <v>常勤</v>
      </c>
      <c r="Q8" s="446">
        <f>IF(P8="非常勤",O8/基本!$D$9,1)</f>
        <v>1</v>
      </c>
      <c r="R8" s="401" t="e">
        <f>IF(DAYS360(T8,メイン!$N$3)&lt;500,"新"," ")</f>
        <v>#VALUE!</v>
      </c>
      <c r="S8" s="447"/>
      <c r="T8" s="474" t="str">
        <f>IF(COUNTA(ｺﾒﾃﾞｨｶﾙ!O7)&gt;=1,ｺﾒﾃﾞｨｶﾙ!O7,"")</f>
        <v/>
      </c>
      <c r="U8" s="475"/>
      <c r="V8" s="476"/>
      <c r="W8" s="475"/>
      <c r="X8" s="477">
        <f t="shared" si="0"/>
        <v>0</v>
      </c>
      <c r="Y8" s="477">
        <f t="shared" si="1"/>
        <v>0</v>
      </c>
      <c r="Z8" s="477">
        <f t="shared" si="2"/>
        <v>0</v>
      </c>
      <c r="AA8" s="477">
        <f t="shared" si="3"/>
        <v>0</v>
      </c>
      <c r="AB8" s="477">
        <f t="shared" si="4"/>
        <v>0</v>
      </c>
      <c r="AC8" s="477">
        <f t="shared" si="5"/>
        <v>0</v>
      </c>
      <c r="AD8" s="477">
        <f t="shared" si="6"/>
        <v>0</v>
      </c>
      <c r="AE8" s="477">
        <f t="shared" si="7"/>
        <v>0</v>
      </c>
      <c r="AF8" s="477">
        <f t="shared" si="8"/>
        <v>0</v>
      </c>
      <c r="AG8" s="477">
        <f t="shared" si="9"/>
        <v>0</v>
      </c>
      <c r="AH8" s="477">
        <f t="shared" si="10"/>
        <v>0</v>
      </c>
      <c r="AI8" s="477">
        <f t="shared" si="11"/>
        <v>0</v>
      </c>
      <c r="AJ8" s="477">
        <f t="shared" si="12"/>
        <v>0</v>
      </c>
      <c r="AK8" s="477">
        <f t="shared" si="13"/>
        <v>0</v>
      </c>
      <c r="AL8" s="477">
        <f t="shared" si="14"/>
        <v>0</v>
      </c>
      <c r="AM8" s="477">
        <f t="shared" si="15"/>
        <v>0</v>
      </c>
      <c r="AN8" s="477">
        <f t="shared" si="16"/>
        <v>0</v>
      </c>
      <c r="AO8" s="477">
        <f t="shared" si="17"/>
        <v>0</v>
      </c>
      <c r="AP8" s="477">
        <f t="shared" si="18"/>
        <v>0</v>
      </c>
      <c r="AQ8" s="477">
        <f t="shared" si="19"/>
        <v>0</v>
      </c>
      <c r="AR8" s="477">
        <f t="shared" si="20"/>
        <v>0</v>
      </c>
      <c r="AS8" s="477">
        <f t="shared" si="21"/>
        <v>0</v>
      </c>
      <c r="AT8" s="477">
        <f t="shared" si="22"/>
        <v>0</v>
      </c>
      <c r="AU8" s="477">
        <f t="shared" si="23"/>
        <v>0</v>
      </c>
      <c r="AV8" s="477">
        <f t="shared" si="24"/>
        <v>0</v>
      </c>
      <c r="AW8" s="477">
        <f t="shared" si="25"/>
        <v>0</v>
      </c>
      <c r="AX8" s="477">
        <f t="shared" si="26"/>
        <v>0</v>
      </c>
      <c r="AY8" s="477">
        <f t="shared" si="27"/>
        <v>0</v>
      </c>
      <c r="AZ8" s="477">
        <f t="shared" si="28"/>
        <v>0</v>
      </c>
      <c r="BA8" s="477">
        <f t="shared" si="29"/>
        <v>0</v>
      </c>
      <c r="BB8" s="477">
        <f t="shared" si="30"/>
        <v>0</v>
      </c>
      <c r="BC8" s="477">
        <f t="shared" si="31"/>
        <v>0</v>
      </c>
      <c r="BD8" s="477">
        <f t="shared" si="32"/>
        <v>0</v>
      </c>
      <c r="BE8" s="477"/>
    </row>
    <row r="9" spans="1:62" ht="13.5" customHeight="1">
      <c r="A9" s="448" t="str">
        <f>IF(COUNTA(ｺﾒﾃﾞｨｶﾙ!A8)&gt;=1,ｺﾒﾃﾞｨｶﾙ!A8,"")</f>
        <v/>
      </c>
      <c r="B9" s="425" t="str">
        <f>IF(COUNTA(ｺﾒﾃﾞｨｶﾙ!B8)&gt;=1,ｺﾒﾃﾞｨｶﾙ!B8,"")</f>
        <v/>
      </c>
      <c r="C9" s="422" t="str">
        <f>IF(COUNTA(ｺﾒﾃﾞｨｶﾙ!C8)&gt;=1,ｺﾒﾃﾞｨｶﾙ!C8,"")</f>
        <v/>
      </c>
      <c r="D9" s="422" t="str">
        <f>IF(COUNTA(ｺﾒﾃﾞｨｶﾙ!D8)&gt;=1,ｺﾒﾃﾞｨｶﾙ!D8,"")</f>
        <v/>
      </c>
      <c r="E9" s="422" t="str">
        <f>IF(COUNTA(ｺﾒﾃﾞｨｶﾙ!E8)&gt;=1,ｺﾒﾃﾞｨｶﾙ!E8,"")</f>
        <v/>
      </c>
      <c r="F9" s="422" t="str">
        <f>IF(COUNTA(ｺﾒﾃﾞｨｶﾙ!F8)&gt;=1,ｺﾒﾃﾞｨｶﾙ!F8,"")</f>
        <v/>
      </c>
      <c r="G9" s="422" t="str">
        <f>IF(COUNTA(ｺﾒﾃﾞｨｶﾙ!G8)&gt;=1,ｺﾒﾃﾞｨｶﾙ!G8,"")</f>
        <v/>
      </c>
      <c r="H9" s="422" t="str">
        <f>IF(COUNTA(ｺﾒﾃﾞｨｶﾙ!H8)&gt;=1,ｺﾒﾃﾞｨｶﾙ!H8,"")</f>
        <v/>
      </c>
      <c r="I9" s="422" t="str">
        <f>IF(COUNTA(ｺﾒﾃﾞｨｶﾙ!I8)&gt;=1,ｺﾒﾃﾞｨｶﾙ!I8,"")</f>
        <v/>
      </c>
      <c r="J9" s="422" t="str">
        <f>IF(COUNTA(ｺﾒﾃﾞｨｶﾙ!J8)&gt;=1,ｺﾒﾃﾞｨｶﾙ!J8,"")</f>
        <v/>
      </c>
      <c r="K9" s="422" t="str">
        <f>IF(COUNTA(ｺﾒﾃﾞｨｶﾙ!K8)&gt;=1,ｺﾒﾃﾞｨｶﾙ!K8,"")</f>
        <v/>
      </c>
      <c r="L9" s="426" t="str">
        <f>IF(COUNTA(ｺﾒﾃﾞｨｶﾙ!L8)&gt;=1,ｺﾒﾃﾞｨｶﾙ!L8,"")</f>
        <v/>
      </c>
      <c r="M9" s="449" t="str">
        <f>IF(COUNTA(ｺﾒﾃﾞｨｶﾙ!M8)&gt;=1,ｺﾒﾃﾞｨｶﾙ!M8,"")</f>
        <v/>
      </c>
      <c r="N9" s="443" t="str">
        <f>IF(COUNTA(ｺﾒﾃﾞｨｶﾙ!N8)&gt;=1,ｺﾒﾃﾞｨｶﾙ!N8,"")</f>
        <v/>
      </c>
      <c r="O9" s="444">
        <f>SUM(ｺﾒﾃﾞｨｶﾙ!P8:V8)</f>
        <v>0</v>
      </c>
      <c r="P9" s="445" t="str">
        <f>IF(O9&lt;基本!$D$9,"非常勤","常勤")</f>
        <v>常勤</v>
      </c>
      <c r="Q9" s="446">
        <f>IF(P9="非常勤",O9/基本!$D$9,1)</f>
        <v>1</v>
      </c>
      <c r="R9" s="401" t="e">
        <f>IF(DAYS360(T9,メイン!$N$3)&lt;500,"新"," ")</f>
        <v>#VALUE!</v>
      </c>
      <c r="S9" s="447"/>
      <c r="T9" s="474" t="str">
        <f>IF(COUNTA(ｺﾒﾃﾞｨｶﾙ!O8)&gt;=1,ｺﾒﾃﾞｨｶﾙ!O8,"")</f>
        <v/>
      </c>
      <c r="U9" s="475"/>
      <c r="V9" s="476"/>
      <c r="W9" s="475"/>
      <c r="X9" s="477">
        <f t="shared" si="0"/>
        <v>0</v>
      </c>
      <c r="Y9" s="477">
        <f t="shared" si="1"/>
        <v>0</v>
      </c>
      <c r="Z9" s="477">
        <f t="shared" si="2"/>
        <v>0</v>
      </c>
      <c r="AA9" s="477">
        <f t="shared" si="3"/>
        <v>0</v>
      </c>
      <c r="AB9" s="477">
        <f t="shared" si="4"/>
        <v>0</v>
      </c>
      <c r="AC9" s="477">
        <f t="shared" si="5"/>
        <v>0</v>
      </c>
      <c r="AD9" s="477">
        <f t="shared" si="6"/>
        <v>0</v>
      </c>
      <c r="AE9" s="477">
        <f t="shared" si="7"/>
        <v>0</v>
      </c>
      <c r="AF9" s="477">
        <f t="shared" si="8"/>
        <v>0</v>
      </c>
      <c r="AG9" s="477">
        <f t="shared" si="9"/>
        <v>0</v>
      </c>
      <c r="AH9" s="477">
        <f t="shared" si="10"/>
        <v>0</v>
      </c>
      <c r="AI9" s="477">
        <f t="shared" si="11"/>
        <v>0</v>
      </c>
      <c r="AJ9" s="477">
        <f t="shared" si="12"/>
        <v>0</v>
      </c>
      <c r="AK9" s="477">
        <f t="shared" si="13"/>
        <v>0</v>
      </c>
      <c r="AL9" s="477">
        <f t="shared" si="14"/>
        <v>0</v>
      </c>
      <c r="AM9" s="477">
        <f t="shared" si="15"/>
        <v>0</v>
      </c>
      <c r="AN9" s="477">
        <f t="shared" si="16"/>
        <v>0</v>
      </c>
      <c r="AO9" s="477">
        <f t="shared" si="17"/>
        <v>0</v>
      </c>
      <c r="AP9" s="477">
        <f t="shared" si="18"/>
        <v>0</v>
      </c>
      <c r="AQ9" s="477">
        <f t="shared" si="19"/>
        <v>0</v>
      </c>
      <c r="AR9" s="477">
        <f t="shared" si="20"/>
        <v>0</v>
      </c>
      <c r="AS9" s="477">
        <f t="shared" si="21"/>
        <v>0</v>
      </c>
      <c r="AT9" s="477">
        <f t="shared" si="22"/>
        <v>0</v>
      </c>
      <c r="AU9" s="477">
        <f t="shared" si="23"/>
        <v>0</v>
      </c>
      <c r="AV9" s="477">
        <f t="shared" si="24"/>
        <v>0</v>
      </c>
      <c r="AW9" s="477">
        <f t="shared" si="25"/>
        <v>0</v>
      </c>
      <c r="AX9" s="477">
        <f t="shared" si="26"/>
        <v>0</v>
      </c>
      <c r="AY9" s="477">
        <f t="shared" si="27"/>
        <v>0</v>
      </c>
      <c r="AZ9" s="477">
        <f t="shared" si="28"/>
        <v>0</v>
      </c>
      <c r="BA9" s="477">
        <f t="shared" si="29"/>
        <v>0</v>
      </c>
      <c r="BB9" s="477">
        <f t="shared" si="30"/>
        <v>0</v>
      </c>
      <c r="BC9" s="477">
        <f t="shared" si="31"/>
        <v>0</v>
      </c>
      <c r="BD9" s="477">
        <f t="shared" si="32"/>
        <v>0</v>
      </c>
      <c r="BE9" s="477"/>
    </row>
    <row r="10" spans="1:62" ht="13.5" customHeight="1">
      <c r="A10" s="448" t="str">
        <f>IF(COUNTA(ｺﾒﾃﾞｨｶﾙ!A9)&gt;=1,ｺﾒﾃﾞｨｶﾙ!A9,"")</f>
        <v/>
      </c>
      <c r="B10" s="425" t="str">
        <f>IF(COUNTA(ｺﾒﾃﾞｨｶﾙ!B9)&gt;=1,ｺﾒﾃﾞｨｶﾙ!B9,"")</f>
        <v/>
      </c>
      <c r="C10" s="422" t="str">
        <f>IF(COUNTA(ｺﾒﾃﾞｨｶﾙ!C9)&gt;=1,ｺﾒﾃﾞｨｶﾙ!C9,"")</f>
        <v/>
      </c>
      <c r="D10" s="422" t="str">
        <f>IF(COUNTA(ｺﾒﾃﾞｨｶﾙ!D9)&gt;=1,ｺﾒﾃﾞｨｶﾙ!D9,"")</f>
        <v/>
      </c>
      <c r="E10" s="422" t="str">
        <f>IF(COUNTA(ｺﾒﾃﾞｨｶﾙ!E9)&gt;=1,ｺﾒﾃﾞｨｶﾙ!E9,"")</f>
        <v/>
      </c>
      <c r="F10" s="422" t="str">
        <f>IF(COUNTA(ｺﾒﾃﾞｨｶﾙ!F9)&gt;=1,ｺﾒﾃﾞｨｶﾙ!F9,"")</f>
        <v/>
      </c>
      <c r="G10" s="422" t="str">
        <f>IF(COUNTA(ｺﾒﾃﾞｨｶﾙ!G9)&gt;=1,ｺﾒﾃﾞｨｶﾙ!G9,"")</f>
        <v/>
      </c>
      <c r="H10" s="422" t="str">
        <f>IF(COUNTA(ｺﾒﾃﾞｨｶﾙ!H9)&gt;=1,ｺﾒﾃﾞｨｶﾙ!H9,"")</f>
        <v/>
      </c>
      <c r="I10" s="422" t="str">
        <f>IF(COUNTA(ｺﾒﾃﾞｨｶﾙ!I9)&gt;=1,ｺﾒﾃﾞｨｶﾙ!I9,"")</f>
        <v/>
      </c>
      <c r="J10" s="422" t="str">
        <f>IF(COUNTA(ｺﾒﾃﾞｨｶﾙ!J9)&gt;=1,ｺﾒﾃﾞｨｶﾙ!J9,"")</f>
        <v/>
      </c>
      <c r="K10" s="422" t="str">
        <f>IF(COUNTA(ｺﾒﾃﾞｨｶﾙ!K9)&gt;=1,ｺﾒﾃﾞｨｶﾙ!K9,"")</f>
        <v/>
      </c>
      <c r="L10" s="426" t="str">
        <f>IF(COUNTA(ｺﾒﾃﾞｨｶﾙ!L9)&gt;=1,ｺﾒﾃﾞｨｶﾙ!L9,"")</f>
        <v/>
      </c>
      <c r="M10" s="449" t="str">
        <f>IF(COUNTA(ｺﾒﾃﾞｨｶﾙ!M9)&gt;=1,ｺﾒﾃﾞｨｶﾙ!M9,"")</f>
        <v/>
      </c>
      <c r="N10" s="443" t="str">
        <f>IF(COUNTA(ｺﾒﾃﾞｨｶﾙ!N9)&gt;=1,ｺﾒﾃﾞｨｶﾙ!N9,"")</f>
        <v/>
      </c>
      <c r="O10" s="444">
        <f>SUM(ｺﾒﾃﾞｨｶﾙ!P9:V9)</f>
        <v>0</v>
      </c>
      <c r="P10" s="445" t="str">
        <f>IF(O10&lt;基本!$D$9,"非常勤","常勤")</f>
        <v>常勤</v>
      </c>
      <c r="Q10" s="446">
        <f>IF(P10="非常勤",O10/基本!$D$9,1)</f>
        <v>1</v>
      </c>
      <c r="R10" s="401" t="e">
        <f>IF(DAYS360(T10,メイン!$N$3)&lt;500,"新"," ")</f>
        <v>#VALUE!</v>
      </c>
      <c r="S10" s="447"/>
      <c r="T10" s="474" t="str">
        <f>IF(COUNTA(ｺﾒﾃﾞｨｶﾙ!O9)&gt;=1,ｺﾒﾃﾞｨｶﾙ!O9,"")</f>
        <v/>
      </c>
      <c r="U10" s="475"/>
      <c r="V10" s="476"/>
      <c r="W10" s="475"/>
      <c r="X10" s="477">
        <f t="shared" si="0"/>
        <v>0</v>
      </c>
      <c r="Y10" s="477">
        <f t="shared" si="1"/>
        <v>0</v>
      </c>
      <c r="Z10" s="477">
        <f t="shared" si="2"/>
        <v>0</v>
      </c>
      <c r="AA10" s="477">
        <f t="shared" si="3"/>
        <v>0</v>
      </c>
      <c r="AB10" s="477">
        <f t="shared" si="4"/>
        <v>0</v>
      </c>
      <c r="AC10" s="477">
        <f t="shared" si="5"/>
        <v>0</v>
      </c>
      <c r="AD10" s="477">
        <f t="shared" si="6"/>
        <v>0</v>
      </c>
      <c r="AE10" s="477">
        <f t="shared" si="7"/>
        <v>0</v>
      </c>
      <c r="AF10" s="477">
        <f t="shared" si="8"/>
        <v>0</v>
      </c>
      <c r="AG10" s="477">
        <f t="shared" si="9"/>
        <v>0</v>
      </c>
      <c r="AH10" s="477">
        <f t="shared" si="10"/>
        <v>0</v>
      </c>
      <c r="AI10" s="477">
        <f t="shared" si="11"/>
        <v>0</v>
      </c>
      <c r="AJ10" s="477">
        <f t="shared" si="12"/>
        <v>0</v>
      </c>
      <c r="AK10" s="477">
        <f t="shared" si="13"/>
        <v>0</v>
      </c>
      <c r="AL10" s="477">
        <f t="shared" si="14"/>
        <v>0</v>
      </c>
      <c r="AM10" s="477">
        <f t="shared" si="15"/>
        <v>0</v>
      </c>
      <c r="AN10" s="477">
        <f t="shared" si="16"/>
        <v>0</v>
      </c>
      <c r="AO10" s="477">
        <f t="shared" si="17"/>
        <v>0</v>
      </c>
      <c r="AP10" s="477">
        <f t="shared" si="18"/>
        <v>0</v>
      </c>
      <c r="AQ10" s="477">
        <f t="shared" si="19"/>
        <v>0</v>
      </c>
      <c r="AR10" s="477">
        <f t="shared" si="20"/>
        <v>0</v>
      </c>
      <c r="AS10" s="477">
        <f t="shared" si="21"/>
        <v>0</v>
      </c>
      <c r="AT10" s="477">
        <f t="shared" si="22"/>
        <v>0</v>
      </c>
      <c r="AU10" s="477">
        <f t="shared" si="23"/>
        <v>0</v>
      </c>
      <c r="AV10" s="477">
        <f t="shared" si="24"/>
        <v>0</v>
      </c>
      <c r="AW10" s="477">
        <f t="shared" si="25"/>
        <v>0</v>
      </c>
      <c r="AX10" s="477">
        <f t="shared" si="26"/>
        <v>0</v>
      </c>
      <c r="AY10" s="477">
        <f t="shared" si="27"/>
        <v>0</v>
      </c>
      <c r="AZ10" s="477">
        <f t="shared" si="28"/>
        <v>0</v>
      </c>
      <c r="BA10" s="477">
        <f t="shared" si="29"/>
        <v>0</v>
      </c>
      <c r="BB10" s="477">
        <f t="shared" si="30"/>
        <v>0</v>
      </c>
      <c r="BC10" s="477">
        <f t="shared" si="31"/>
        <v>0</v>
      </c>
      <c r="BD10" s="477">
        <f t="shared" si="32"/>
        <v>0</v>
      </c>
      <c r="BE10" s="477"/>
    </row>
    <row r="11" spans="1:62" ht="13.5" customHeight="1">
      <c r="A11" s="448" t="str">
        <f>IF(COUNTA(ｺﾒﾃﾞｨｶﾙ!A10)&gt;=1,ｺﾒﾃﾞｨｶﾙ!A10,"")</f>
        <v/>
      </c>
      <c r="B11" s="425" t="str">
        <f>IF(COUNTA(ｺﾒﾃﾞｨｶﾙ!B10)&gt;=1,ｺﾒﾃﾞｨｶﾙ!B10,"")</f>
        <v/>
      </c>
      <c r="C11" s="422" t="str">
        <f>IF(COUNTA(ｺﾒﾃﾞｨｶﾙ!C10)&gt;=1,ｺﾒﾃﾞｨｶﾙ!C10,"")</f>
        <v/>
      </c>
      <c r="D11" s="422" t="str">
        <f>IF(COUNTA(ｺﾒﾃﾞｨｶﾙ!D10)&gt;=1,ｺﾒﾃﾞｨｶﾙ!D10,"")</f>
        <v/>
      </c>
      <c r="E11" s="422" t="str">
        <f>IF(COUNTA(ｺﾒﾃﾞｨｶﾙ!E10)&gt;=1,ｺﾒﾃﾞｨｶﾙ!E10,"")</f>
        <v/>
      </c>
      <c r="F11" s="422" t="str">
        <f>IF(COUNTA(ｺﾒﾃﾞｨｶﾙ!F10)&gt;=1,ｺﾒﾃﾞｨｶﾙ!F10,"")</f>
        <v/>
      </c>
      <c r="G11" s="422" t="str">
        <f>IF(COUNTA(ｺﾒﾃﾞｨｶﾙ!G10)&gt;=1,ｺﾒﾃﾞｨｶﾙ!G10,"")</f>
        <v/>
      </c>
      <c r="H11" s="422" t="str">
        <f>IF(COUNTA(ｺﾒﾃﾞｨｶﾙ!H10)&gt;=1,ｺﾒﾃﾞｨｶﾙ!H10,"")</f>
        <v/>
      </c>
      <c r="I11" s="422" t="str">
        <f>IF(COUNTA(ｺﾒﾃﾞｨｶﾙ!I10)&gt;=1,ｺﾒﾃﾞｨｶﾙ!I10,"")</f>
        <v/>
      </c>
      <c r="J11" s="422" t="str">
        <f>IF(COUNTA(ｺﾒﾃﾞｨｶﾙ!J10)&gt;=1,ｺﾒﾃﾞｨｶﾙ!J10,"")</f>
        <v/>
      </c>
      <c r="K11" s="422" t="str">
        <f>IF(COUNTA(ｺﾒﾃﾞｨｶﾙ!K10)&gt;=1,ｺﾒﾃﾞｨｶﾙ!K10,"")</f>
        <v/>
      </c>
      <c r="L11" s="426" t="str">
        <f>IF(COUNTA(ｺﾒﾃﾞｨｶﾙ!L10)&gt;=1,ｺﾒﾃﾞｨｶﾙ!L10,"")</f>
        <v/>
      </c>
      <c r="M11" s="449" t="str">
        <f>IF(COUNTA(ｺﾒﾃﾞｨｶﾙ!M10)&gt;=1,ｺﾒﾃﾞｨｶﾙ!M10,"")</f>
        <v/>
      </c>
      <c r="N11" s="443" t="str">
        <f>IF(COUNTA(ｺﾒﾃﾞｨｶﾙ!N10)&gt;=1,ｺﾒﾃﾞｨｶﾙ!N10,"")</f>
        <v/>
      </c>
      <c r="O11" s="444">
        <f>SUM(ｺﾒﾃﾞｨｶﾙ!P10:V10)</f>
        <v>0</v>
      </c>
      <c r="P11" s="445" t="str">
        <f>IF(O11&lt;基本!$D$9,"非常勤","常勤")</f>
        <v>常勤</v>
      </c>
      <c r="Q11" s="446">
        <f>IF(P11="非常勤",O11/基本!$D$9,1)</f>
        <v>1</v>
      </c>
      <c r="R11" s="401" t="e">
        <f>IF(DAYS360(T11,メイン!$N$3)&lt;500,"新"," ")</f>
        <v>#VALUE!</v>
      </c>
      <c r="S11" s="447"/>
      <c r="T11" s="474" t="str">
        <f>IF(COUNTA(ｺﾒﾃﾞｨｶﾙ!O10)&gt;=1,ｺﾒﾃﾞｨｶﾙ!O10,"")</f>
        <v/>
      </c>
      <c r="U11" s="475"/>
      <c r="V11" s="476"/>
      <c r="W11" s="475"/>
      <c r="X11" s="477">
        <f t="shared" si="0"/>
        <v>0</v>
      </c>
      <c r="Y11" s="477">
        <f t="shared" si="1"/>
        <v>0</v>
      </c>
      <c r="Z11" s="477">
        <f t="shared" si="2"/>
        <v>0</v>
      </c>
      <c r="AA11" s="477">
        <f t="shared" si="3"/>
        <v>0</v>
      </c>
      <c r="AB11" s="477">
        <f t="shared" si="4"/>
        <v>0</v>
      </c>
      <c r="AC11" s="477">
        <f t="shared" si="5"/>
        <v>0</v>
      </c>
      <c r="AD11" s="477">
        <f t="shared" si="6"/>
        <v>0</v>
      </c>
      <c r="AE11" s="477">
        <f t="shared" si="7"/>
        <v>0</v>
      </c>
      <c r="AF11" s="477">
        <f t="shared" si="8"/>
        <v>0</v>
      </c>
      <c r="AG11" s="477">
        <f t="shared" si="9"/>
        <v>0</v>
      </c>
      <c r="AH11" s="477">
        <f t="shared" si="10"/>
        <v>0</v>
      </c>
      <c r="AI11" s="477">
        <f t="shared" si="11"/>
        <v>0</v>
      </c>
      <c r="AJ11" s="477">
        <f t="shared" si="12"/>
        <v>0</v>
      </c>
      <c r="AK11" s="477">
        <f t="shared" si="13"/>
        <v>0</v>
      </c>
      <c r="AL11" s="477">
        <f t="shared" si="14"/>
        <v>0</v>
      </c>
      <c r="AM11" s="477">
        <f t="shared" si="15"/>
        <v>0</v>
      </c>
      <c r="AN11" s="477">
        <f t="shared" si="16"/>
        <v>0</v>
      </c>
      <c r="AO11" s="477">
        <f t="shared" si="17"/>
        <v>0</v>
      </c>
      <c r="AP11" s="477">
        <f t="shared" si="18"/>
        <v>0</v>
      </c>
      <c r="AQ11" s="477">
        <f t="shared" si="19"/>
        <v>0</v>
      </c>
      <c r="AR11" s="477">
        <f t="shared" si="20"/>
        <v>0</v>
      </c>
      <c r="AS11" s="477">
        <f t="shared" si="21"/>
        <v>0</v>
      </c>
      <c r="AT11" s="477">
        <f t="shared" si="22"/>
        <v>0</v>
      </c>
      <c r="AU11" s="477">
        <f t="shared" si="23"/>
        <v>0</v>
      </c>
      <c r="AV11" s="477">
        <f t="shared" si="24"/>
        <v>0</v>
      </c>
      <c r="AW11" s="477">
        <f t="shared" si="25"/>
        <v>0</v>
      </c>
      <c r="AX11" s="477">
        <f t="shared" si="26"/>
        <v>0</v>
      </c>
      <c r="AY11" s="477">
        <f t="shared" si="27"/>
        <v>0</v>
      </c>
      <c r="AZ11" s="477">
        <f t="shared" si="28"/>
        <v>0</v>
      </c>
      <c r="BA11" s="477">
        <f t="shared" si="29"/>
        <v>0</v>
      </c>
      <c r="BB11" s="477">
        <f t="shared" si="30"/>
        <v>0</v>
      </c>
      <c r="BC11" s="477">
        <f t="shared" si="31"/>
        <v>0</v>
      </c>
      <c r="BD11" s="477">
        <f t="shared" si="32"/>
        <v>0</v>
      </c>
      <c r="BE11" s="477"/>
    </row>
    <row r="12" spans="1:62" ht="13.5" customHeight="1">
      <c r="A12" s="448" t="str">
        <f>IF(COUNTA(ｺﾒﾃﾞｨｶﾙ!A11)&gt;=1,ｺﾒﾃﾞｨｶﾙ!A11,"")</f>
        <v/>
      </c>
      <c r="B12" s="425" t="str">
        <f>IF(COUNTA(ｺﾒﾃﾞｨｶﾙ!B11)&gt;=1,ｺﾒﾃﾞｨｶﾙ!B11,"")</f>
        <v/>
      </c>
      <c r="C12" s="422" t="str">
        <f>IF(COUNTA(ｺﾒﾃﾞｨｶﾙ!C11)&gt;=1,ｺﾒﾃﾞｨｶﾙ!C11,"")</f>
        <v/>
      </c>
      <c r="D12" s="422" t="str">
        <f>IF(COUNTA(ｺﾒﾃﾞｨｶﾙ!D11)&gt;=1,ｺﾒﾃﾞｨｶﾙ!D11,"")</f>
        <v/>
      </c>
      <c r="E12" s="422" t="str">
        <f>IF(COUNTA(ｺﾒﾃﾞｨｶﾙ!E11)&gt;=1,ｺﾒﾃﾞｨｶﾙ!E11,"")</f>
        <v/>
      </c>
      <c r="F12" s="422" t="str">
        <f>IF(COUNTA(ｺﾒﾃﾞｨｶﾙ!F11)&gt;=1,ｺﾒﾃﾞｨｶﾙ!F11,"")</f>
        <v/>
      </c>
      <c r="G12" s="422" t="str">
        <f>IF(COUNTA(ｺﾒﾃﾞｨｶﾙ!G11)&gt;=1,ｺﾒﾃﾞｨｶﾙ!G11,"")</f>
        <v/>
      </c>
      <c r="H12" s="422" t="str">
        <f>IF(COUNTA(ｺﾒﾃﾞｨｶﾙ!H11)&gt;=1,ｺﾒﾃﾞｨｶﾙ!H11,"")</f>
        <v/>
      </c>
      <c r="I12" s="422" t="str">
        <f>IF(COUNTA(ｺﾒﾃﾞｨｶﾙ!I11)&gt;=1,ｺﾒﾃﾞｨｶﾙ!I11,"")</f>
        <v/>
      </c>
      <c r="J12" s="422" t="str">
        <f>IF(COUNTA(ｺﾒﾃﾞｨｶﾙ!J11)&gt;=1,ｺﾒﾃﾞｨｶﾙ!J11,"")</f>
        <v/>
      </c>
      <c r="K12" s="422" t="str">
        <f>IF(COUNTA(ｺﾒﾃﾞｨｶﾙ!K11)&gt;=1,ｺﾒﾃﾞｨｶﾙ!K11,"")</f>
        <v/>
      </c>
      <c r="L12" s="426" t="str">
        <f>IF(COUNTA(ｺﾒﾃﾞｨｶﾙ!L11)&gt;=1,ｺﾒﾃﾞｨｶﾙ!L11,"")</f>
        <v/>
      </c>
      <c r="M12" s="449" t="str">
        <f>IF(COUNTA(ｺﾒﾃﾞｨｶﾙ!M11)&gt;=1,ｺﾒﾃﾞｨｶﾙ!M11,"")</f>
        <v/>
      </c>
      <c r="N12" s="443" t="str">
        <f>IF(COUNTA(ｺﾒﾃﾞｨｶﾙ!N11)&gt;=1,ｺﾒﾃﾞｨｶﾙ!N11,"")</f>
        <v/>
      </c>
      <c r="O12" s="444">
        <f>SUM(ｺﾒﾃﾞｨｶﾙ!P11:V11)</f>
        <v>0</v>
      </c>
      <c r="P12" s="445" t="str">
        <f>IF(O12&lt;基本!$D$9,"非常勤","常勤")</f>
        <v>常勤</v>
      </c>
      <c r="Q12" s="446">
        <f>IF(P12="非常勤",O12/基本!$D$9,1)</f>
        <v>1</v>
      </c>
      <c r="R12" s="401" t="e">
        <f>IF(DAYS360(T12,メイン!$N$3)&lt;500,"新"," ")</f>
        <v>#VALUE!</v>
      </c>
      <c r="S12" s="447"/>
      <c r="T12" s="474" t="str">
        <f>IF(COUNTA(ｺﾒﾃﾞｨｶﾙ!O11)&gt;=1,ｺﾒﾃﾞｨｶﾙ!O11,"")</f>
        <v/>
      </c>
      <c r="U12" s="475"/>
      <c r="V12" s="476"/>
      <c r="W12" s="475"/>
      <c r="X12" s="477">
        <f t="shared" si="0"/>
        <v>0</v>
      </c>
      <c r="Y12" s="477">
        <f t="shared" si="1"/>
        <v>0</v>
      </c>
      <c r="Z12" s="477">
        <f t="shared" si="2"/>
        <v>0</v>
      </c>
      <c r="AA12" s="477">
        <f t="shared" si="3"/>
        <v>0</v>
      </c>
      <c r="AB12" s="477">
        <f t="shared" si="4"/>
        <v>0</v>
      </c>
      <c r="AC12" s="477">
        <f t="shared" si="5"/>
        <v>0</v>
      </c>
      <c r="AD12" s="477">
        <f t="shared" si="6"/>
        <v>0</v>
      </c>
      <c r="AE12" s="477">
        <f t="shared" si="7"/>
        <v>0</v>
      </c>
      <c r="AF12" s="477">
        <f t="shared" si="8"/>
        <v>0</v>
      </c>
      <c r="AG12" s="477">
        <f t="shared" si="9"/>
        <v>0</v>
      </c>
      <c r="AH12" s="477">
        <f t="shared" si="10"/>
        <v>0</v>
      </c>
      <c r="AI12" s="477">
        <f t="shared" si="11"/>
        <v>0</v>
      </c>
      <c r="AJ12" s="477">
        <f t="shared" si="12"/>
        <v>0</v>
      </c>
      <c r="AK12" s="477">
        <f t="shared" si="13"/>
        <v>0</v>
      </c>
      <c r="AL12" s="477">
        <f t="shared" si="14"/>
        <v>0</v>
      </c>
      <c r="AM12" s="477">
        <f t="shared" si="15"/>
        <v>0</v>
      </c>
      <c r="AN12" s="477">
        <f t="shared" si="16"/>
        <v>0</v>
      </c>
      <c r="AO12" s="477">
        <f t="shared" si="17"/>
        <v>0</v>
      </c>
      <c r="AP12" s="477">
        <f t="shared" si="18"/>
        <v>0</v>
      </c>
      <c r="AQ12" s="477">
        <f t="shared" si="19"/>
        <v>0</v>
      </c>
      <c r="AR12" s="477">
        <f t="shared" si="20"/>
        <v>0</v>
      </c>
      <c r="AS12" s="477">
        <f t="shared" si="21"/>
        <v>0</v>
      </c>
      <c r="AT12" s="477">
        <f t="shared" si="22"/>
        <v>0</v>
      </c>
      <c r="AU12" s="477">
        <f t="shared" si="23"/>
        <v>0</v>
      </c>
      <c r="AV12" s="477">
        <f t="shared" si="24"/>
        <v>0</v>
      </c>
      <c r="AW12" s="477">
        <f t="shared" si="25"/>
        <v>0</v>
      </c>
      <c r="AX12" s="477">
        <f t="shared" si="26"/>
        <v>0</v>
      </c>
      <c r="AY12" s="477">
        <f t="shared" si="27"/>
        <v>0</v>
      </c>
      <c r="AZ12" s="477">
        <f t="shared" si="28"/>
        <v>0</v>
      </c>
      <c r="BA12" s="477">
        <f t="shared" si="29"/>
        <v>0</v>
      </c>
      <c r="BB12" s="477">
        <f t="shared" si="30"/>
        <v>0</v>
      </c>
      <c r="BC12" s="477">
        <f t="shared" si="31"/>
        <v>0</v>
      </c>
      <c r="BD12" s="477">
        <f t="shared" si="32"/>
        <v>0</v>
      </c>
      <c r="BE12" s="477"/>
    </row>
    <row r="13" spans="1:62" ht="13.5" customHeight="1">
      <c r="A13" s="448" t="str">
        <f>IF(COUNTA(ｺﾒﾃﾞｨｶﾙ!A12)&gt;=1,ｺﾒﾃﾞｨｶﾙ!A12,"")</f>
        <v/>
      </c>
      <c r="B13" s="425" t="str">
        <f>IF(COUNTA(ｺﾒﾃﾞｨｶﾙ!B12)&gt;=1,ｺﾒﾃﾞｨｶﾙ!B12,"")</f>
        <v/>
      </c>
      <c r="C13" s="422" t="str">
        <f>IF(COUNTA(ｺﾒﾃﾞｨｶﾙ!C12)&gt;=1,ｺﾒﾃﾞｨｶﾙ!C12,"")</f>
        <v/>
      </c>
      <c r="D13" s="422" t="str">
        <f>IF(COUNTA(ｺﾒﾃﾞｨｶﾙ!D12)&gt;=1,ｺﾒﾃﾞｨｶﾙ!D12,"")</f>
        <v/>
      </c>
      <c r="E13" s="422" t="str">
        <f>IF(COUNTA(ｺﾒﾃﾞｨｶﾙ!E12)&gt;=1,ｺﾒﾃﾞｨｶﾙ!E12,"")</f>
        <v/>
      </c>
      <c r="F13" s="422" t="str">
        <f>IF(COUNTA(ｺﾒﾃﾞｨｶﾙ!F12)&gt;=1,ｺﾒﾃﾞｨｶﾙ!F12,"")</f>
        <v/>
      </c>
      <c r="G13" s="422" t="str">
        <f>IF(COUNTA(ｺﾒﾃﾞｨｶﾙ!G12)&gt;=1,ｺﾒﾃﾞｨｶﾙ!G12,"")</f>
        <v/>
      </c>
      <c r="H13" s="422" t="str">
        <f>IF(COUNTA(ｺﾒﾃﾞｨｶﾙ!H12)&gt;=1,ｺﾒﾃﾞｨｶﾙ!H12,"")</f>
        <v/>
      </c>
      <c r="I13" s="422" t="str">
        <f>IF(COUNTA(ｺﾒﾃﾞｨｶﾙ!I12)&gt;=1,ｺﾒﾃﾞｨｶﾙ!I12,"")</f>
        <v/>
      </c>
      <c r="J13" s="422" t="str">
        <f>IF(COUNTA(ｺﾒﾃﾞｨｶﾙ!J12)&gt;=1,ｺﾒﾃﾞｨｶﾙ!J12,"")</f>
        <v/>
      </c>
      <c r="K13" s="422" t="str">
        <f>IF(COUNTA(ｺﾒﾃﾞｨｶﾙ!K12)&gt;=1,ｺﾒﾃﾞｨｶﾙ!K12,"")</f>
        <v/>
      </c>
      <c r="L13" s="426" t="str">
        <f>IF(COUNTA(ｺﾒﾃﾞｨｶﾙ!L12)&gt;=1,ｺﾒﾃﾞｨｶﾙ!L12,"")</f>
        <v/>
      </c>
      <c r="M13" s="449" t="str">
        <f>IF(COUNTA(ｺﾒﾃﾞｨｶﾙ!M12)&gt;=1,ｺﾒﾃﾞｨｶﾙ!M12,"")</f>
        <v/>
      </c>
      <c r="N13" s="443" t="str">
        <f>IF(COUNTA(ｺﾒﾃﾞｨｶﾙ!N12)&gt;=1,ｺﾒﾃﾞｨｶﾙ!N12,"")</f>
        <v/>
      </c>
      <c r="O13" s="444">
        <f>SUM(ｺﾒﾃﾞｨｶﾙ!P12:V12)</f>
        <v>0</v>
      </c>
      <c r="P13" s="445" t="str">
        <f>IF(O13&lt;基本!$D$9,"非常勤","常勤")</f>
        <v>常勤</v>
      </c>
      <c r="Q13" s="446">
        <f>IF(P13="非常勤",O13/基本!$D$9,1)</f>
        <v>1</v>
      </c>
      <c r="R13" s="401" t="e">
        <f>IF(DAYS360(T13,メイン!$N$3)&lt;500,"新"," ")</f>
        <v>#VALUE!</v>
      </c>
      <c r="S13" s="447"/>
      <c r="T13" s="474" t="str">
        <f>IF(COUNTA(ｺﾒﾃﾞｨｶﾙ!O12)&gt;=1,ｺﾒﾃﾞｨｶﾙ!O12,"")</f>
        <v/>
      </c>
      <c r="U13" s="475"/>
      <c r="V13" s="476"/>
      <c r="W13" s="475"/>
      <c r="X13" s="477">
        <f t="shared" si="0"/>
        <v>0</v>
      </c>
      <c r="Y13" s="477">
        <f t="shared" si="1"/>
        <v>0</v>
      </c>
      <c r="Z13" s="477">
        <f t="shared" si="2"/>
        <v>0</v>
      </c>
      <c r="AA13" s="477">
        <f t="shared" si="3"/>
        <v>0</v>
      </c>
      <c r="AB13" s="477">
        <f t="shared" si="4"/>
        <v>0</v>
      </c>
      <c r="AC13" s="477">
        <f t="shared" si="5"/>
        <v>0</v>
      </c>
      <c r="AD13" s="477">
        <f t="shared" si="6"/>
        <v>0</v>
      </c>
      <c r="AE13" s="477">
        <f t="shared" si="7"/>
        <v>0</v>
      </c>
      <c r="AF13" s="477">
        <f t="shared" si="8"/>
        <v>0</v>
      </c>
      <c r="AG13" s="477">
        <f t="shared" si="9"/>
        <v>0</v>
      </c>
      <c r="AH13" s="477">
        <f t="shared" si="10"/>
        <v>0</v>
      </c>
      <c r="AI13" s="477">
        <f t="shared" si="11"/>
        <v>0</v>
      </c>
      <c r="AJ13" s="477">
        <f t="shared" si="12"/>
        <v>0</v>
      </c>
      <c r="AK13" s="477">
        <f t="shared" si="13"/>
        <v>0</v>
      </c>
      <c r="AL13" s="477">
        <f t="shared" si="14"/>
        <v>0</v>
      </c>
      <c r="AM13" s="477">
        <f t="shared" si="15"/>
        <v>0</v>
      </c>
      <c r="AN13" s="477">
        <f t="shared" si="16"/>
        <v>0</v>
      </c>
      <c r="AO13" s="477">
        <f t="shared" si="17"/>
        <v>0</v>
      </c>
      <c r="AP13" s="477">
        <f t="shared" si="18"/>
        <v>0</v>
      </c>
      <c r="AQ13" s="477">
        <f t="shared" si="19"/>
        <v>0</v>
      </c>
      <c r="AR13" s="477">
        <f t="shared" si="20"/>
        <v>0</v>
      </c>
      <c r="AS13" s="477">
        <f t="shared" si="21"/>
        <v>0</v>
      </c>
      <c r="AT13" s="477">
        <f t="shared" si="22"/>
        <v>0</v>
      </c>
      <c r="AU13" s="477">
        <f t="shared" si="23"/>
        <v>0</v>
      </c>
      <c r="AV13" s="477">
        <f t="shared" si="24"/>
        <v>0</v>
      </c>
      <c r="AW13" s="477">
        <f t="shared" si="25"/>
        <v>0</v>
      </c>
      <c r="AX13" s="477">
        <f t="shared" si="26"/>
        <v>0</v>
      </c>
      <c r="AY13" s="477">
        <f t="shared" si="27"/>
        <v>0</v>
      </c>
      <c r="AZ13" s="477">
        <f t="shared" si="28"/>
        <v>0</v>
      </c>
      <c r="BA13" s="477">
        <f t="shared" si="29"/>
        <v>0</v>
      </c>
      <c r="BB13" s="477">
        <f t="shared" si="30"/>
        <v>0</v>
      </c>
      <c r="BC13" s="477">
        <f t="shared" si="31"/>
        <v>0</v>
      </c>
      <c r="BD13" s="477">
        <f t="shared" si="32"/>
        <v>0</v>
      </c>
      <c r="BE13" s="477"/>
    </row>
    <row r="14" spans="1:62" ht="13.5" customHeight="1">
      <c r="A14" s="448" t="str">
        <f>IF(COUNTA(ｺﾒﾃﾞｨｶﾙ!A13)&gt;=1,ｺﾒﾃﾞｨｶﾙ!A13,"")</f>
        <v/>
      </c>
      <c r="B14" s="425" t="str">
        <f>IF(COUNTA(ｺﾒﾃﾞｨｶﾙ!B13)&gt;=1,ｺﾒﾃﾞｨｶﾙ!B13,"")</f>
        <v/>
      </c>
      <c r="C14" s="422" t="str">
        <f>IF(COUNTA(ｺﾒﾃﾞｨｶﾙ!C13)&gt;=1,ｺﾒﾃﾞｨｶﾙ!C13,"")</f>
        <v/>
      </c>
      <c r="D14" s="422" t="str">
        <f>IF(COUNTA(ｺﾒﾃﾞｨｶﾙ!D13)&gt;=1,ｺﾒﾃﾞｨｶﾙ!D13,"")</f>
        <v/>
      </c>
      <c r="E14" s="422" t="str">
        <f>IF(COUNTA(ｺﾒﾃﾞｨｶﾙ!E13)&gt;=1,ｺﾒﾃﾞｨｶﾙ!E13,"")</f>
        <v/>
      </c>
      <c r="F14" s="422" t="str">
        <f>IF(COUNTA(ｺﾒﾃﾞｨｶﾙ!F13)&gt;=1,ｺﾒﾃﾞｨｶﾙ!F13,"")</f>
        <v/>
      </c>
      <c r="G14" s="422" t="str">
        <f>IF(COUNTA(ｺﾒﾃﾞｨｶﾙ!G13)&gt;=1,ｺﾒﾃﾞｨｶﾙ!G13,"")</f>
        <v/>
      </c>
      <c r="H14" s="422" t="str">
        <f>IF(COUNTA(ｺﾒﾃﾞｨｶﾙ!H13)&gt;=1,ｺﾒﾃﾞｨｶﾙ!H13,"")</f>
        <v/>
      </c>
      <c r="I14" s="422" t="str">
        <f>IF(COUNTA(ｺﾒﾃﾞｨｶﾙ!I13)&gt;=1,ｺﾒﾃﾞｨｶﾙ!I13,"")</f>
        <v/>
      </c>
      <c r="J14" s="422" t="str">
        <f>IF(COUNTA(ｺﾒﾃﾞｨｶﾙ!J13)&gt;=1,ｺﾒﾃﾞｨｶﾙ!J13,"")</f>
        <v/>
      </c>
      <c r="K14" s="422" t="str">
        <f>IF(COUNTA(ｺﾒﾃﾞｨｶﾙ!K13)&gt;=1,ｺﾒﾃﾞｨｶﾙ!K13,"")</f>
        <v/>
      </c>
      <c r="L14" s="426" t="str">
        <f>IF(COUNTA(ｺﾒﾃﾞｨｶﾙ!L13)&gt;=1,ｺﾒﾃﾞｨｶﾙ!L13,"")</f>
        <v/>
      </c>
      <c r="M14" s="449" t="str">
        <f>IF(COUNTA(ｺﾒﾃﾞｨｶﾙ!M13)&gt;=1,ｺﾒﾃﾞｨｶﾙ!M13,"")</f>
        <v/>
      </c>
      <c r="N14" s="443" t="str">
        <f>IF(COUNTA(ｺﾒﾃﾞｨｶﾙ!N13)&gt;=1,ｺﾒﾃﾞｨｶﾙ!N13,"")</f>
        <v/>
      </c>
      <c r="O14" s="444">
        <f>SUM(ｺﾒﾃﾞｨｶﾙ!P13:V13)</f>
        <v>0</v>
      </c>
      <c r="P14" s="445" t="str">
        <f>IF(O14&lt;基本!$D$9,"非常勤","常勤")</f>
        <v>常勤</v>
      </c>
      <c r="Q14" s="446">
        <f>IF(P14="非常勤",O14/基本!$D$9,1)</f>
        <v>1</v>
      </c>
      <c r="R14" s="401" t="e">
        <f>IF(DAYS360(T14,メイン!$N$3)&lt;500,"新"," ")</f>
        <v>#VALUE!</v>
      </c>
      <c r="S14" s="447"/>
      <c r="T14" s="474" t="str">
        <f>IF(COUNTA(ｺﾒﾃﾞｨｶﾙ!O13)&gt;=1,ｺﾒﾃﾞｨｶﾙ!O13,"")</f>
        <v/>
      </c>
      <c r="U14" s="475"/>
      <c r="V14" s="476"/>
      <c r="W14" s="475"/>
      <c r="X14" s="477">
        <f t="shared" si="0"/>
        <v>0</v>
      </c>
      <c r="Y14" s="477">
        <f t="shared" si="1"/>
        <v>0</v>
      </c>
      <c r="Z14" s="477">
        <f t="shared" si="2"/>
        <v>0</v>
      </c>
      <c r="AA14" s="477">
        <f t="shared" si="3"/>
        <v>0</v>
      </c>
      <c r="AB14" s="477">
        <f t="shared" si="4"/>
        <v>0</v>
      </c>
      <c r="AC14" s="477">
        <f t="shared" si="5"/>
        <v>0</v>
      </c>
      <c r="AD14" s="477">
        <f t="shared" si="6"/>
        <v>0</v>
      </c>
      <c r="AE14" s="477">
        <f t="shared" si="7"/>
        <v>0</v>
      </c>
      <c r="AF14" s="477">
        <f t="shared" si="8"/>
        <v>0</v>
      </c>
      <c r="AG14" s="477">
        <f t="shared" si="9"/>
        <v>0</v>
      </c>
      <c r="AH14" s="477">
        <f t="shared" si="10"/>
        <v>0</v>
      </c>
      <c r="AI14" s="477">
        <f t="shared" si="11"/>
        <v>0</v>
      </c>
      <c r="AJ14" s="477">
        <f t="shared" si="12"/>
        <v>0</v>
      </c>
      <c r="AK14" s="477">
        <f t="shared" si="13"/>
        <v>0</v>
      </c>
      <c r="AL14" s="477">
        <f t="shared" si="14"/>
        <v>0</v>
      </c>
      <c r="AM14" s="477">
        <f t="shared" si="15"/>
        <v>0</v>
      </c>
      <c r="AN14" s="477">
        <f t="shared" si="16"/>
        <v>0</v>
      </c>
      <c r="AO14" s="477">
        <f t="shared" si="17"/>
        <v>0</v>
      </c>
      <c r="AP14" s="477">
        <f t="shared" si="18"/>
        <v>0</v>
      </c>
      <c r="AQ14" s="477">
        <f t="shared" si="19"/>
        <v>0</v>
      </c>
      <c r="AR14" s="477">
        <f t="shared" si="20"/>
        <v>0</v>
      </c>
      <c r="AS14" s="477">
        <f t="shared" si="21"/>
        <v>0</v>
      </c>
      <c r="AT14" s="477">
        <f t="shared" si="22"/>
        <v>0</v>
      </c>
      <c r="AU14" s="477">
        <f t="shared" si="23"/>
        <v>0</v>
      </c>
      <c r="AV14" s="477">
        <f t="shared" si="24"/>
        <v>0</v>
      </c>
      <c r="AW14" s="477">
        <f t="shared" si="25"/>
        <v>0</v>
      </c>
      <c r="AX14" s="477">
        <f t="shared" si="26"/>
        <v>0</v>
      </c>
      <c r="AY14" s="477">
        <f t="shared" si="27"/>
        <v>0</v>
      </c>
      <c r="AZ14" s="477">
        <f t="shared" si="28"/>
        <v>0</v>
      </c>
      <c r="BA14" s="477">
        <f t="shared" si="29"/>
        <v>0</v>
      </c>
      <c r="BB14" s="477">
        <f t="shared" si="30"/>
        <v>0</v>
      </c>
      <c r="BC14" s="477">
        <f t="shared" si="31"/>
        <v>0</v>
      </c>
      <c r="BD14" s="477">
        <f t="shared" si="32"/>
        <v>0</v>
      </c>
      <c r="BE14" s="477"/>
    </row>
    <row r="15" spans="1:62" ht="13.5" customHeight="1">
      <c r="A15" s="448" t="str">
        <f>IF(COUNTA(ｺﾒﾃﾞｨｶﾙ!A14)&gt;=1,ｺﾒﾃﾞｨｶﾙ!A14,"")</f>
        <v/>
      </c>
      <c r="B15" s="425" t="str">
        <f>IF(COUNTA(ｺﾒﾃﾞｨｶﾙ!B14)&gt;=1,ｺﾒﾃﾞｨｶﾙ!B14,"")</f>
        <v/>
      </c>
      <c r="C15" s="422" t="str">
        <f>IF(COUNTA(ｺﾒﾃﾞｨｶﾙ!C14)&gt;=1,ｺﾒﾃﾞｨｶﾙ!C14,"")</f>
        <v/>
      </c>
      <c r="D15" s="422" t="str">
        <f>IF(COUNTA(ｺﾒﾃﾞｨｶﾙ!D14)&gt;=1,ｺﾒﾃﾞｨｶﾙ!D14,"")</f>
        <v/>
      </c>
      <c r="E15" s="422" t="str">
        <f>IF(COUNTA(ｺﾒﾃﾞｨｶﾙ!E14)&gt;=1,ｺﾒﾃﾞｨｶﾙ!E14,"")</f>
        <v/>
      </c>
      <c r="F15" s="422" t="str">
        <f>IF(COUNTA(ｺﾒﾃﾞｨｶﾙ!F14)&gt;=1,ｺﾒﾃﾞｨｶﾙ!F14,"")</f>
        <v/>
      </c>
      <c r="G15" s="422" t="str">
        <f>IF(COUNTA(ｺﾒﾃﾞｨｶﾙ!G14)&gt;=1,ｺﾒﾃﾞｨｶﾙ!G14,"")</f>
        <v/>
      </c>
      <c r="H15" s="422" t="str">
        <f>IF(COUNTA(ｺﾒﾃﾞｨｶﾙ!H14)&gt;=1,ｺﾒﾃﾞｨｶﾙ!H14,"")</f>
        <v/>
      </c>
      <c r="I15" s="422" t="str">
        <f>IF(COUNTA(ｺﾒﾃﾞｨｶﾙ!I14)&gt;=1,ｺﾒﾃﾞｨｶﾙ!I14,"")</f>
        <v/>
      </c>
      <c r="J15" s="422" t="str">
        <f>IF(COUNTA(ｺﾒﾃﾞｨｶﾙ!J14)&gt;=1,ｺﾒﾃﾞｨｶﾙ!J14,"")</f>
        <v/>
      </c>
      <c r="K15" s="422" t="str">
        <f>IF(COUNTA(ｺﾒﾃﾞｨｶﾙ!K14)&gt;=1,ｺﾒﾃﾞｨｶﾙ!K14,"")</f>
        <v/>
      </c>
      <c r="L15" s="426" t="str">
        <f>IF(COUNTA(ｺﾒﾃﾞｨｶﾙ!L14)&gt;=1,ｺﾒﾃﾞｨｶﾙ!L14,"")</f>
        <v/>
      </c>
      <c r="M15" s="449" t="str">
        <f>IF(COUNTA(ｺﾒﾃﾞｨｶﾙ!M14)&gt;=1,ｺﾒﾃﾞｨｶﾙ!M14,"")</f>
        <v/>
      </c>
      <c r="N15" s="443" t="str">
        <f>IF(COUNTA(ｺﾒﾃﾞｨｶﾙ!N14)&gt;=1,ｺﾒﾃﾞｨｶﾙ!N14,"")</f>
        <v/>
      </c>
      <c r="O15" s="444">
        <f>SUM(ｺﾒﾃﾞｨｶﾙ!P14:V14)</f>
        <v>0</v>
      </c>
      <c r="P15" s="445" t="str">
        <f>IF(O15&lt;基本!$D$9,"非常勤","常勤")</f>
        <v>常勤</v>
      </c>
      <c r="Q15" s="446">
        <f>IF(P15="非常勤",O15/基本!$D$9,1)</f>
        <v>1</v>
      </c>
      <c r="R15" s="401" t="e">
        <f>IF(DAYS360(T15,メイン!$N$3)&lt;500,"新"," ")</f>
        <v>#VALUE!</v>
      </c>
      <c r="S15" s="447"/>
      <c r="T15" s="474" t="str">
        <f>IF(COUNTA(ｺﾒﾃﾞｨｶﾙ!O14)&gt;=1,ｺﾒﾃﾞｨｶﾙ!O14,"")</f>
        <v/>
      </c>
      <c r="U15" s="475"/>
      <c r="V15" s="476"/>
      <c r="W15" s="475"/>
      <c r="X15" s="477">
        <f t="shared" si="0"/>
        <v>0</v>
      </c>
      <c r="Y15" s="477">
        <f t="shared" si="1"/>
        <v>0</v>
      </c>
      <c r="Z15" s="477">
        <f t="shared" si="2"/>
        <v>0</v>
      </c>
      <c r="AA15" s="477">
        <f t="shared" si="3"/>
        <v>0</v>
      </c>
      <c r="AB15" s="477">
        <f t="shared" si="4"/>
        <v>0</v>
      </c>
      <c r="AC15" s="477">
        <f t="shared" si="5"/>
        <v>0</v>
      </c>
      <c r="AD15" s="477">
        <f t="shared" si="6"/>
        <v>0</v>
      </c>
      <c r="AE15" s="477">
        <f t="shared" si="7"/>
        <v>0</v>
      </c>
      <c r="AF15" s="477">
        <f t="shared" si="8"/>
        <v>0</v>
      </c>
      <c r="AG15" s="477">
        <f t="shared" si="9"/>
        <v>0</v>
      </c>
      <c r="AH15" s="477">
        <f t="shared" si="10"/>
        <v>0</v>
      </c>
      <c r="AI15" s="477">
        <f t="shared" si="11"/>
        <v>0</v>
      </c>
      <c r="AJ15" s="477">
        <f t="shared" si="12"/>
        <v>0</v>
      </c>
      <c r="AK15" s="477">
        <f t="shared" si="13"/>
        <v>0</v>
      </c>
      <c r="AL15" s="477">
        <f t="shared" si="14"/>
        <v>0</v>
      </c>
      <c r="AM15" s="477">
        <f t="shared" si="15"/>
        <v>0</v>
      </c>
      <c r="AN15" s="477">
        <f t="shared" si="16"/>
        <v>0</v>
      </c>
      <c r="AO15" s="477">
        <f t="shared" si="17"/>
        <v>0</v>
      </c>
      <c r="AP15" s="477">
        <f t="shared" si="18"/>
        <v>0</v>
      </c>
      <c r="AQ15" s="477">
        <f t="shared" si="19"/>
        <v>0</v>
      </c>
      <c r="AR15" s="477">
        <f t="shared" si="20"/>
        <v>0</v>
      </c>
      <c r="AS15" s="477">
        <f t="shared" si="21"/>
        <v>0</v>
      </c>
      <c r="AT15" s="477">
        <f t="shared" si="22"/>
        <v>0</v>
      </c>
      <c r="AU15" s="477">
        <f t="shared" si="23"/>
        <v>0</v>
      </c>
      <c r="AV15" s="477">
        <f t="shared" si="24"/>
        <v>0</v>
      </c>
      <c r="AW15" s="477">
        <f t="shared" si="25"/>
        <v>0</v>
      </c>
      <c r="AX15" s="477">
        <f t="shared" si="26"/>
        <v>0</v>
      </c>
      <c r="AY15" s="477">
        <f t="shared" si="27"/>
        <v>0</v>
      </c>
      <c r="AZ15" s="477">
        <f t="shared" si="28"/>
        <v>0</v>
      </c>
      <c r="BA15" s="477">
        <f t="shared" si="29"/>
        <v>0</v>
      </c>
      <c r="BB15" s="477">
        <f t="shared" si="30"/>
        <v>0</v>
      </c>
      <c r="BC15" s="477">
        <f t="shared" si="31"/>
        <v>0</v>
      </c>
      <c r="BD15" s="477">
        <f t="shared" si="32"/>
        <v>0</v>
      </c>
      <c r="BE15" s="477"/>
    </row>
    <row r="16" spans="1:62" ht="13.5" customHeight="1">
      <c r="A16" s="448" t="str">
        <f>IF(COUNTA(ｺﾒﾃﾞｨｶﾙ!A15)&gt;=1,ｺﾒﾃﾞｨｶﾙ!A15,"")</f>
        <v/>
      </c>
      <c r="B16" s="425" t="str">
        <f>IF(COUNTA(ｺﾒﾃﾞｨｶﾙ!B15)&gt;=1,ｺﾒﾃﾞｨｶﾙ!B15,"")</f>
        <v/>
      </c>
      <c r="C16" s="422" t="str">
        <f>IF(COUNTA(ｺﾒﾃﾞｨｶﾙ!C15)&gt;=1,ｺﾒﾃﾞｨｶﾙ!C15,"")</f>
        <v/>
      </c>
      <c r="D16" s="422" t="str">
        <f>IF(COUNTA(ｺﾒﾃﾞｨｶﾙ!D15)&gt;=1,ｺﾒﾃﾞｨｶﾙ!D15,"")</f>
        <v/>
      </c>
      <c r="E16" s="422" t="str">
        <f>IF(COUNTA(ｺﾒﾃﾞｨｶﾙ!E15)&gt;=1,ｺﾒﾃﾞｨｶﾙ!E15,"")</f>
        <v/>
      </c>
      <c r="F16" s="422" t="str">
        <f>IF(COUNTA(ｺﾒﾃﾞｨｶﾙ!F15)&gt;=1,ｺﾒﾃﾞｨｶﾙ!F15,"")</f>
        <v/>
      </c>
      <c r="G16" s="422" t="str">
        <f>IF(COUNTA(ｺﾒﾃﾞｨｶﾙ!G15)&gt;=1,ｺﾒﾃﾞｨｶﾙ!G15,"")</f>
        <v/>
      </c>
      <c r="H16" s="422" t="str">
        <f>IF(COUNTA(ｺﾒﾃﾞｨｶﾙ!H15)&gt;=1,ｺﾒﾃﾞｨｶﾙ!H15,"")</f>
        <v/>
      </c>
      <c r="I16" s="422" t="str">
        <f>IF(COUNTA(ｺﾒﾃﾞｨｶﾙ!I15)&gt;=1,ｺﾒﾃﾞｨｶﾙ!I15,"")</f>
        <v/>
      </c>
      <c r="J16" s="422" t="str">
        <f>IF(COUNTA(ｺﾒﾃﾞｨｶﾙ!J15)&gt;=1,ｺﾒﾃﾞｨｶﾙ!J15,"")</f>
        <v/>
      </c>
      <c r="K16" s="422" t="str">
        <f>IF(COUNTA(ｺﾒﾃﾞｨｶﾙ!K15)&gt;=1,ｺﾒﾃﾞｨｶﾙ!K15,"")</f>
        <v/>
      </c>
      <c r="L16" s="426" t="str">
        <f>IF(COUNTA(ｺﾒﾃﾞｨｶﾙ!L15)&gt;=1,ｺﾒﾃﾞｨｶﾙ!L15,"")</f>
        <v/>
      </c>
      <c r="M16" s="449" t="str">
        <f>IF(COUNTA(ｺﾒﾃﾞｨｶﾙ!M15)&gt;=1,ｺﾒﾃﾞｨｶﾙ!M15,"")</f>
        <v/>
      </c>
      <c r="N16" s="443" t="str">
        <f>IF(COUNTA(ｺﾒﾃﾞｨｶﾙ!N15)&gt;=1,ｺﾒﾃﾞｨｶﾙ!N15,"")</f>
        <v/>
      </c>
      <c r="O16" s="444">
        <f>SUM(ｺﾒﾃﾞｨｶﾙ!P15:V15)</f>
        <v>0</v>
      </c>
      <c r="P16" s="445" t="str">
        <f>IF(O16&lt;基本!$D$9,"非常勤","常勤")</f>
        <v>常勤</v>
      </c>
      <c r="Q16" s="446">
        <f>IF(P16="非常勤",O16/基本!$D$9,1)</f>
        <v>1</v>
      </c>
      <c r="R16" s="401" t="e">
        <f>IF(DAYS360(T16,メイン!$N$3)&lt;500,"新"," ")</f>
        <v>#VALUE!</v>
      </c>
      <c r="S16" s="447"/>
      <c r="T16" s="474" t="str">
        <f>IF(COUNTA(ｺﾒﾃﾞｨｶﾙ!O15)&gt;=1,ｺﾒﾃﾞｨｶﾙ!O15,"")</f>
        <v/>
      </c>
      <c r="U16" s="475"/>
      <c r="V16" s="476"/>
      <c r="W16" s="475"/>
      <c r="X16" s="477">
        <f t="shared" si="0"/>
        <v>0</v>
      </c>
      <c r="Y16" s="477">
        <f t="shared" si="1"/>
        <v>0</v>
      </c>
      <c r="Z16" s="477">
        <f t="shared" si="2"/>
        <v>0</v>
      </c>
      <c r="AA16" s="477">
        <f t="shared" si="3"/>
        <v>0</v>
      </c>
      <c r="AB16" s="477">
        <f t="shared" si="4"/>
        <v>0</v>
      </c>
      <c r="AC16" s="477">
        <f t="shared" si="5"/>
        <v>0</v>
      </c>
      <c r="AD16" s="477">
        <f t="shared" si="6"/>
        <v>0</v>
      </c>
      <c r="AE16" s="477">
        <f t="shared" si="7"/>
        <v>0</v>
      </c>
      <c r="AF16" s="477">
        <f t="shared" si="8"/>
        <v>0</v>
      </c>
      <c r="AG16" s="477">
        <f t="shared" si="9"/>
        <v>0</v>
      </c>
      <c r="AH16" s="477">
        <f t="shared" si="10"/>
        <v>0</v>
      </c>
      <c r="AI16" s="477">
        <f t="shared" si="11"/>
        <v>0</v>
      </c>
      <c r="AJ16" s="477">
        <f t="shared" si="12"/>
        <v>0</v>
      </c>
      <c r="AK16" s="477">
        <f t="shared" si="13"/>
        <v>0</v>
      </c>
      <c r="AL16" s="477">
        <f t="shared" si="14"/>
        <v>0</v>
      </c>
      <c r="AM16" s="477">
        <f t="shared" si="15"/>
        <v>0</v>
      </c>
      <c r="AN16" s="477">
        <f t="shared" si="16"/>
        <v>0</v>
      </c>
      <c r="AO16" s="477">
        <f t="shared" si="17"/>
        <v>0</v>
      </c>
      <c r="AP16" s="477">
        <f t="shared" si="18"/>
        <v>0</v>
      </c>
      <c r="AQ16" s="477">
        <f t="shared" si="19"/>
        <v>0</v>
      </c>
      <c r="AR16" s="477">
        <f t="shared" si="20"/>
        <v>0</v>
      </c>
      <c r="AS16" s="477">
        <f t="shared" si="21"/>
        <v>0</v>
      </c>
      <c r="AT16" s="477">
        <f t="shared" si="22"/>
        <v>0</v>
      </c>
      <c r="AU16" s="477">
        <f t="shared" si="23"/>
        <v>0</v>
      </c>
      <c r="AV16" s="477">
        <f t="shared" si="24"/>
        <v>0</v>
      </c>
      <c r="AW16" s="477">
        <f t="shared" si="25"/>
        <v>0</v>
      </c>
      <c r="AX16" s="477">
        <f t="shared" si="26"/>
        <v>0</v>
      </c>
      <c r="AY16" s="477">
        <f t="shared" si="27"/>
        <v>0</v>
      </c>
      <c r="AZ16" s="477">
        <f t="shared" si="28"/>
        <v>0</v>
      </c>
      <c r="BA16" s="477">
        <f t="shared" si="29"/>
        <v>0</v>
      </c>
      <c r="BB16" s="477">
        <f t="shared" si="30"/>
        <v>0</v>
      </c>
      <c r="BC16" s="477">
        <f t="shared" si="31"/>
        <v>0</v>
      </c>
      <c r="BD16" s="477">
        <f t="shared" si="32"/>
        <v>0</v>
      </c>
      <c r="BE16" s="477"/>
    </row>
    <row r="17" spans="1:57" ht="13.5" customHeight="1">
      <c r="A17" s="448" t="str">
        <f>IF(COUNTA(ｺﾒﾃﾞｨｶﾙ!A16)&gt;=1,ｺﾒﾃﾞｨｶﾙ!A16,"")</f>
        <v/>
      </c>
      <c r="B17" s="425" t="str">
        <f>IF(COUNTA(ｺﾒﾃﾞｨｶﾙ!B16)&gt;=1,ｺﾒﾃﾞｨｶﾙ!B16,"")</f>
        <v/>
      </c>
      <c r="C17" s="422" t="str">
        <f>IF(COUNTA(ｺﾒﾃﾞｨｶﾙ!C16)&gt;=1,ｺﾒﾃﾞｨｶﾙ!C16,"")</f>
        <v/>
      </c>
      <c r="D17" s="422" t="str">
        <f>IF(COUNTA(ｺﾒﾃﾞｨｶﾙ!D16)&gt;=1,ｺﾒﾃﾞｨｶﾙ!D16,"")</f>
        <v/>
      </c>
      <c r="E17" s="422" t="str">
        <f>IF(COUNTA(ｺﾒﾃﾞｨｶﾙ!E16)&gt;=1,ｺﾒﾃﾞｨｶﾙ!E16,"")</f>
        <v/>
      </c>
      <c r="F17" s="422" t="str">
        <f>IF(COUNTA(ｺﾒﾃﾞｨｶﾙ!F16)&gt;=1,ｺﾒﾃﾞｨｶﾙ!F16,"")</f>
        <v/>
      </c>
      <c r="G17" s="422" t="str">
        <f>IF(COUNTA(ｺﾒﾃﾞｨｶﾙ!G16)&gt;=1,ｺﾒﾃﾞｨｶﾙ!G16,"")</f>
        <v/>
      </c>
      <c r="H17" s="422" t="str">
        <f>IF(COUNTA(ｺﾒﾃﾞｨｶﾙ!H16)&gt;=1,ｺﾒﾃﾞｨｶﾙ!H16,"")</f>
        <v/>
      </c>
      <c r="I17" s="422" t="str">
        <f>IF(COUNTA(ｺﾒﾃﾞｨｶﾙ!I16)&gt;=1,ｺﾒﾃﾞｨｶﾙ!I16,"")</f>
        <v/>
      </c>
      <c r="J17" s="422" t="str">
        <f>IF(COUNTA(ｺﾒﾃﾞｨｶﾙ!J16)&gt;=1,ｺﾒﾃﾞｨｶﾙ!J16,"")</f>
        <v/>
      </c>
      <c r="K17" s="422" t="str">
        <f>IF(COUNTA(ｺﾒﾃﾞｨｶﾙ!K16)&gt;=1,ｺﾒﾃﾞｨｶﾙ!K16,"")</f>
        <v/>
      </c>
      <c r="L17" s="426" t="str">
        <f>IF(COUNTA(ｺﾒﾃﾞｨｶﾙ!L16)&gt;=1,ｺﾒﾃﾞｨｶﾙ!L16,"")</f>
        <v/>
      </c>
      <c r="M17" s="449" t="str">
        <f>IF(COUNTA(ｺﾒﾃﾞｨｶﾙ!M16)&gt;=1,ｺﾒﾃﾞｨｶﾙ!M16,"")</f>
        <v/>
      </c>
      <c r="N17" s="443" t="str">
        <f>IF(COUNTA(ｺﾒﾃﾞｨｶﾙ!N16)&gt;=1,ｺﾒﾃﾞｨｶﾙ!N16,"")</f>
        <v/>
      </c>
      <c r="O17" s="444">
        <f>SUM(ｺﾒﾃﾞｨｶﾙ!P16:V16)</f>
        <v>0</v>
      </c>
      <c r="P17" s="445" t="str">
        <f>IF(O17&lt;基本!$D$9,"非常勤","常勤")</f>
        <v>常勤</v>
      </c>
      <c r="Q17" s="446">
        <f>IF(P17="非常勤",O17/基本!$D$9,1)</f>
        <v>1</v>
      </c>
      <c r="R17" s="401" t="e">
        <f>IF(DAYS360(T17,メイン!$N$3)&lt;500,"新"," ")</f>
        <v>#VALUE!</v>
      </c>
      <c r="S17" s="447"/>
      <c r="T17" s="474" t="str">
        <f>IF(COUNTA(ｺﾒﾃﾞｨｶﾙ!O16)&gt;=1,ｺﾒﾃﾞｨｶﾙ!O16,"")</f>
        <v/>
      </c>
      <c r="U17" s="475"/>
      <c r="V17" s="476"/>
      <c r="W17" s="475"/>
      <c r="X17" s="477">
        <f t="shared" si="0"/>
        <v>0</v>
      </c>
      <c r="Y17" s="477">
        <f t="shared" si="1"/>
        <v>0</v>
      </c>
      <c r="Z17" s="477">
        <f t="shared" si="2"/>
        <v>0</v>
      </c>
      <c r="AA17" s="477">
        <f t="shared" si="3"/>
        <v>0</v>
      </c>
      <c r="AB17" s="477">
        <f t="shared" si="4"/>
        <v>0</v>
      </c>
      <c r="AC17" s="477">
        <f t="shared" si="5"/>
        <v>0</v>
      </c>
      <c r="AD17" s="477">
        <f t="shared" si="6"/>
        <v>0</v>
      </c>
      <c r="AE17" s="477">
        <f t="shared" si="7"/>
        <v>0</v>
      </c>
      <c r="AF17" s="477">
        <f t="shared" si="8"/>
        <v>0</v>
      </c>
      <c r="AG17" s="477">
        <f t="shared" si="9"/>
        <v>0</v>
      </c>
      <c r="AH17" s="477">
        <f t="shared" si="10"/>
        <v>0</v>
      </c>
      <c r="AI17" s="477">
        <f t="shared" si="11"/>
        <v>0</v>
      </c>
      <c r="AJ17" s="477">
        <f t="shared" si="12"/>
        <v>0</v>
      </c>
      <c r="AK17" s="477">
        <f t="shared" si="13"/>
        <v>0</v>
      </c>
      <c r="AL17" s="477">
        <f t="shared" si="14"/>
        <v>0</v>
      </c>
      <c r="AM17" s="477">
        <f t="shared" si="15"/>
        <v>0</v>
      </c>
      <c r="AN17" s="477">
        <f t="shared" si="16"/>
        <v>0</v>
      </c>
      <c r="AO17" s="477">
        <f t="shared" si="17"/>
        <v>0</v>
      </c>
      <c r="AP17" s="477">
        <f t="shared" si="18"/>
        <v>0</v>
      </c>
      <c r="AQ17" s="477">
        <f t="shared" si="19"/>
        <v>0</v>
      </c>
      <c r="AR17" s="477">
        <f t="shared" si="20"/>
        <v>0</v>
      </c>
      <c r="AS17" s="477">
        <f t="shared" si="21"/>
        <v>0</v>
      </c>
      <c r="AT17" s="477">
        <f t="shared" si="22"/>
        <v>0</v>
      </c>
      <c r="AU17" s="477">
        <f t="shared" si="23"/>
        <v>0</v>
      </c>
      <c r="AV17" s="477">
        <f t="shared" si="24"/>
        <v>0</v>
      </c>
      <c r="AW17" s="477">
        <f t="shared" si="25"/>
        <v>0</v>
      </c>
      <c r="AX17" s="477">
        <f t="shared" si="26"/>
        <v>0</v>
      </c>
      <c r="AY17" s="477">
        <f t="shared" si="27"/>
        <v>0</v>
      </c>
      <c r="AZ17" s="477">
        <f t="shared" si="28"/>
        <v>0</v>
      </c>
      <c r="BA17" s="477">
        <f t="shared" si="29"/>
        <v>0</v>
      </c>
      <c r="BB17" s="477">
        <f t="shared" si="30"/>
        <v>0</v>
      </c>
      <c r="BC17" s="477">
        <f t="shared" si="31"/>
        <v>0</v>
      </c>
      <c r="BD17" s="477">
        <f t="shared" si="32"/>
        <v>0</v>
      </c>
      <c r="BE17" s="477"/>
    </row>
    <row r="18" spans="1:57" ht="13.5" customHeight="1">
      <c r="A18" s="448" t="str">
        <f>IF(COUNTA(ｺﾒﾃﾞｨｶﾙ!A17)&gt;=1,ｺﾒﾃﾞｨｶﾙ!A17,"")</f>
        <v/>
      </c>
      <c r="B18" s="425" t="str">
        <f>IF(COUNTA(ｺﾒﾃﾞｨｶﾙ!B17)&gt;=1,ｺﾒﾃﾞｨｶﾙ!B17,"")</f>
        <v/>
      </c>
      <c r="C18" s="422" t="str">
        <f>IF(COUNTA(ｺﾒﾃﾞｨｶﾙ!C17)&gt;=1,ｺﾒﾃﾞｨｶﾙ!C17,"")</f>
        <v/>
      </c>
      <c r="D18" s="422" t="str">
        <f>IF(COUNTA(ｺﾒﾃﾞｨｶﾙ!D17)&gt;=1,ｺﾒﾃﾞｨｶﾙ!D17,"")</f>
        <v/>
      </c>
      <c r="E18" s="422" t="str">
        <f>IF(COUNTA(ｺﾒﾃﾞｨｶﾙ!E17)&gt;=1,ｺﾒﾃﾞｨｶﾙ!E17,"")</f>
        <v/>
      </c>
      <c r="F18" s="422" t="str">
        <f>IF(COUNTA(ｺﾒﾃﾞｨｶﾙ!F17)&gt;=1,ｺﾒﾃﾞｨｶﾙ!F17,"")</f>
        <v/>
      </c>
      <c r="G18" s="422" t="str">
        <f>IF(COUNTA(ｺﾒﾃﾞｨｶﾙ!G17)&gt;=1,ｺﾒﾃﾞｨｶﾙ!G17,"")</f>
        <v/>
      </c>
      <c r="H18" s="422" t="str">
        <f>IF(COUNTA(ｺﾒﾃﾞｨｶﾙ!H17)&gt;=1,ｺﾒﾃﾞｨｶﾙ!H17,"")</f>
        <v/>
      </c>
      <c r="I18" s="422" t="str">
        <f>IF(COUNTA(ｺﾒﾃﾞｨｶﾙ!I17)&gt;=1,ｺﾒﾃﾞｨｶﾙ!I17,"")</f>
        <v/>
      </c>
      <c r="J18" s="422" t="str">
        <f>IF(COUNTA(ｺﾒﾃﾞｨｶﾙ!J17)&gt;=1,ｺﾒﾃﾞｨｶﾙ!J17,"")</f>
        <v/>
      </c>
      <c r="K18" s="422" t="str">
        <f>IF(COUNTA(ｺﾒﾃﾞｨｶﾙ!K17)&gt;=1,ｺﾒﾃﾞｨｶﾙ!K17,"")</f>
        <v/>
      </c>
      <c r="L18" s="426" t="str">
        <f>IF(COUNTA(ｺﾒﾃﾞｨｶﾙ!L17)&gt;=1,ｺﾒﾃﾞｨｶﾙ!L17,"")</f>
        <v/>
      </c>
      <c r="M18" s="449" t="str">
        <f>IF(COUNTA(ｺﾒﾃﾞｨｶﾙ!M17)&gt;=1,ｺﾒﾃﾞｨｶﾙ!M17,"")</f>
        <v/>
      </c>
      <c r="N18" s="443" t="str">
        <f>IF(COUNTA(ｺﾒﾃﾞｨｶﾙ!N17)&gt;=1,ｺﾒﾃﾞｨｶﾙ!N17,"")</f>
        <v/>
      </c>
      <c r="O18" s="444">
        <f>SUM(ｺﾒﾃﾞｨｶﾙ!P17:V17)</f>
        <v>0</v>
      </c>
      <c r="P18" s="445" t="str">
        <f>IF(O18&lt;基本!$D$9,"非常勤","常勤")</f>
        <v>常勤</v>
      </c>
      <c r="Q18" s="446">
        <f>IF(P18="非常勤",O18/基本!$D$9,1)</f>
        <v>1</v>
      </c>
      <c r="R18" s="401" t="e">
        <f>IF(DAYS360(T18,メイン!$N$3)&lt;500,"新"," ")</f>
        <v>#VALUE!</v>
      </c>
      <c r="S18" s="447"/>
      <c r="T18" s="474" t="str">
        <f>IF(COUNTA(ｺﾒﾃﾞｨｶﾙ!O17)&gt;=1,ｺﾒﾃﾞｨｶﾙ!O17,"")</f>
        <v/>
      </c>
      <c r="U18" s="475"/>
      <c r="V18" s="476"/>
      <c r="W18" s="475"/>
      <c r="X18" s="477">
        <f t="shared" si="0"/>
        <v>0</v>
      </c>
      <c r="Y18" s="477">
        <f t="shared" si="1"/>
        <v>0</v>
      </c>
      <c r="Z18" s="477">
        <f t="shared" si="2"/>
        <v>0</v>
      </c>
      <c r="AA18" s="477">
        <f t="shared" si="3"/>
        <v>0</v>
      </c>
      <c r="AB18" s="477">
        <f t="shared" si="4"/>
        <v>0</v>
      </c>
      <c r="AC18" s="477">
        <f t="shared" si="5"/>
        <v>0</v>
      </c>
      <c r="AD18" s="477">
        <f t="shared" si="6"/>
        <v>0</v>
      </c>
      <c r="AE18" s="477">
        <f t="shared" si="7"/>
        <v>0</v>
      </c>
      <c r="AF18" s="477">
        <f t="shared" si="8"/>
        <v>0</v>
      </c>
      <c r="AG18" s="477">
        <f t="shared" si="9"/>
        <v>0</v>
      </c>
      <c r="AH18" s="477">
        <f t="shared" si="10"/>
        <v>0</v>
      </c>
      <c r="AI18" s="477">
        <f t="shared" si="11"/>
        <v>0</v>
      </c>
      <c r="AJ18" s="477">
        <f t="shared" si="12"/>
        <v>0</v>
      </c>
      <c r="AK18" s="477">
        <f t="shared" si="13"/>
        <v>0</v>
      </c>
      <c r="AL18" s="477">
        <f t="shared" si="14"/>
        <v>0</v>
      </c>
      <c r="AM18" s="477">
        <f t="shared" si="15"/>
        <v>0</v>
      </c>
      <c r="AN18" s="477">
        <f t="shared" si="16"/>
        <v>0</v>
      </c>
      <c r="AO18" s="477">
        <f t="shared" si="17"/>
        <v>0</v>
      </c>
      <c r="AP18" s="477">
        <f t="shared" si="18"/>
        <v>0</v>
      </c>
      <c r="AQ18" s="477">
        <f t="shared" si="19"/>
        <v>0</v>
      </c>
      <c r="AR18" s="477">
        <f t="shared" si="20"/>
        <v>0</v>
      </c>
      <c r="AS18" s="477">
        <f t="shared" si="21"/>
        <v>0</v>
      </c>
      <c r="AT18" s="477">
        <f t="shared" si="22"/>
        <v>0</v>
      </c>
      <c r="AU18" s="477">
        <f t="shared" si="23"/>
        <v>0</v>
      </c>
      <c r="AV18" s="477">
        <f t="shared" si="24"/>
        <v>0</v>
      </c>
      <c r="AW18" s="477">
        <f t="shared" si="25"/>
        <v>0</v>
      </c>
      <c r="AX18" s="477">
        <f t="shared" si="26"/>
        <v>0</v>
      </c>
      <c r="AY18" s="477">
        <f t="shared" si="27"/>
        <v>0</v>
      </c>
      <c r="AZ18" s="477">
        <f t="shared" si="28"/>
        <v>0</v>
      </c>
      <c r="BA18" s="477">
        <f t="shared" si="29"/>
        <v>0</v>
      </c>
      <c r="BB18" s="477">
        <f t="shared" si="30"/>
        <v>0</v>
      </c>
      <c r="BC18" s="477">
        <f t="shared" si="31"/>
        <v>0</v>
      </c>
      <c r="BD18" s="477">
        <f t="shared" si="32"/>
        <v>0</v>
      </c>
      <c r="BE18" s="477"/>
    </row>
    <row r="19" spans="1:57" ht="13.5" customHeight="1">
      <c r="A19" s="448" t="str">
        <f>IF(COUNTA(ｺﾒﾃﾞｨｶﾙ!A18)&gt;=1,ｺﾒﾃﾞｨｶﾙ!A18,"")</f>
        <v/>
      </c>
      <c r="B19" s="425" t="str">
        <f>IF(COUNTA(ｺﾒﾃﾞｨｶﾙ!B18)&gt;=1,ｺﾒﾃﾞｨｶﾙ!B18,"")</f>
        <v/>
      </c>
      <c r="C19" s="422" t="str">
        <f>IF(COUNTA(ｺﾒﾃﾞｨｶﾙ!C18)&gt;=1,ｺﾒﾃﾞｨｶﾙ!C18,"")</f>
        <v/>
      </c>
      <c r="D19" s="422" t="str">
        <f>IF(COUNTA(ｺﾒﾃﾞｨｶﾙ!D18)&gt;=1,ｺﾒﾃﾞｨｶﾙ!D18,"")</f>
        <v/>
      </c>
      <c r="E19" s="422" t="str">
        <f>IF(COUNTA(ｺﾒﾃﾞｨｶﾙ!E18)&gt;=1,ｺﾒﾃﾞｨｶﾙ!E18,"")</f>
        <v/>
      </c>
      <c r="F19" s="422" t="str">
        <f>IF(COUNTA(ｺﾒﾃﾞｨｶﾙ!F18)&gt;=1,ｺﾒﾃﾞｨｶﾙ!F18,"")</f>
        <v/>
      </c>
      <c r="G19" s="422" t="str">
        <f>IF(COUNTA(ｺﾒﾃﾞｨｶﾙ!G18)&gt;=1,ｺﾒﾃﾞｨｶﾙ!G18,"")</f>
        <v/>
      </c>
      <c r="H19" s="422" t="str">
        <f>IF(COUNTA(ｺﾒﾃﾞｨｶﾙ!H18)&gt;=1,ｺﾒﾃﾞｨｶﾙ!H18,"")</f>
        <v/>
      </c>
      <c r="I19" s="422" t="str">
        <f>IF(COUNTA(ｺﾒﾃﾞｨｶﾙ!I18)&gt;=1,ｺﾒﾃﾞｨｶﾙ!I18,"")</f>
        <v/>
      </c>
      <c r="J19" s="422" t="str">
        <f>IF(COUNTA(ｺﾒﾃﾞｨｶﾙ!J18)&gt;=1,ｺﾒﾃﾞｨｶﾙ!J18,"")</f>
        <v/>
      </c>
      <c r="K19" s="422" t="str">
        <f>IF(COUNTA(ｺﾒﾃﾞｨｶﾙ!K18)&gt;=1,ｺﾒﾃﾞｨｶﾙ!K18,"")</f>
        <v/>
      </c>
      <c r="L19" s="426" t="str">
        <f>IF(COUNTA(ｺﾒﾃﾞｨｶﾙ!L18)&gt;=1,ｺﾒﾃﾞｨｶﾙ!L18,"")</f>
        <v/>
      </c>
      <c r="M19" s="449" t="str">
        <f>IF(COUNTA(ｺﾒﾃﾞｨｶﾙ!M18)&gt;=1,ｺﾒﾃﾞｨｶﾙ!M18,"")</f>
        <v/>
      </c>
      <c r="N19" s="443" t="str">
        <f>IF(COUNTA(ｺﾒﾃﾞｨｶﾙ!N18)&gt;=1,ｺﾒﾃﾞｨｶﾙ!N18,"")</f>
        <v/>
      </c>
      <c r="O19" s="444">
        <f>SUM(ｺﾒﾃﾞｨｶﾙ!P18:V18)</f>
        <v>0</v>
      </c>
      <c r="P19" s="445" t="str">
        <f>IF(O19&lt;基本!$D$9,"非常勤","常勤")</f>
        <v>常勤</v>
      </c>
      <c r="Q19" s="446">
        <f>IF(P19="非常勤",O19/基本!$D$9,1)</f>
        <v>1</v>
      </c>
      <c r="R19" s="401" t="e">
        <f>IF(DAYS360(T19,メイン!$N$3)&lt;500,"新"," ")</f>
        <v>#VALUE!</v>
      </c>
      <c r="S19" s="447"/>
      <c r="T19" s="474" t="str">
        <f>IF(COUNTA(ｺﾒﾃﾞｨｶﾙ!O18)&gt;=1,ｺﾒﾃﾞｨｶﾙ!O18,"")</f>
        <v/>
      </c>
      <c r="U19" s="475"/>
      <c r="V19" s="476"/>
      <c r="W19" s="475"/>
      <c r="X19" s="477">
        <f t="shared" si="0"/>
        <v>0</v>
      </c>
      <c r="Y19" s="477">
        <f t="shared" si="1"/>
        <v>0</v>
      </c>
      <c r="Z19" s="477">
        <f t="shared" si="2"/>
        <v>0</v>
      </c>
      <c r="AA19" s="477">
        <f t="shared" si="3"/>
        <v>0</v>
      </c>
      <c r="AB19" s="477">
        <f t="shared" si="4"/>
        <v>0</v>
      </c>
      <c r="AC19" s="477">
        <f t="shared" si="5"/>
        <v>0</v>
      </c>
      <c r="AD19" s="477">
        <f t="shared" si="6"/>
        <v>0</v>
      </c>
      <c r="AE19" s="477">
        <f t="shared" si="7"/>
        <v>0</v>
      </c>
      <c r="AF19" s="477">
        <f t="shared" si="8"/>
        <v>0</v>
      </c>
      <c r="AG19" s="477">
        <f t="shared" si="9"/>
        <v>0</v>
      </c>
      <c r="AH19" s="477">
        <f t="shared" si="10"/>
        <v>0</v>
      </c>
      <c r="AI19" s="477">
        <f t="shared" si="11"/>
        <v>0</v>
      </c>
      <c r="AJ19" s="477">
        <f t="shared" si="12"/>
        <v>0</v>
      </c>
      <c r="AK19" s="477">
        <f t="shared" si="13"/>
        <v>0</v>
      </c>
      <c r="AL19" s="477">
        <f t="shared" si="14"/>
        <v>0</v>
      </c>
      <c r="AM19" s="477">
        <f t="shared" si="15"/>
        <v>0</v>
      </c>
      <c r="AN19" s="477">
        <f t="shared" si="16"/>
        <v>0</v>
      </c>
      <c r="AO19" s="477">
        <f t="shared" si="17"/>
        <v>0</v>
      </c>
      <c r="AP19" s="477">
        <f t="shared" si="18"/>
        <v>0</v>
      </c>
      <c r="AQ19" s="477">
        <f t="shared" si="19"/>
        <v>0</v>
      </c>
      <c r="AR19" s="477">
        <f t="shared" si="20"/>
        <v>0</v>
      </c>
      <c r="AS19" s="477">
        <f t="shared" si="21"/>
        <v>0</v>
      </c>
      <c r="AT19" s="477">
        <f t="shared" si="22"/>
        <v>0</v>
      </c>
      <c r="AU19" s="477">
        <f t="shared" si="23"/>
        <v>0</v>
      </c>
      <c r="AV19" s="477">
        <f t="shared" si="24"/>
        <v>0</v>
      </c>
      <c r="AW19" s="477">
        <f t="shared" si="25"/>
        <v>0</v>
      </c>
      <c r="AX19" s="477">
        <f t="shared" si="26"/>
        <v>0</v>
      </c>
      <c r="AY19" s="477">
        <f t="shared" si="27"/>
        <v>0</v>
      </c>
      <c r="AZ19" s="477">
        <f t="shared" si="28"/>
        <v>0</v>
      </c>
      <c r="BA19" s="477">
        <f t="shared" si="29"/>
        <v>0</v>
      </c>
      <c r="BB19" s="477">
        <f t="shared" si="30"/>
        <v>0</v>
      </c>
      <c r="BC19" s="477">
        <f t="shared" si="31"/>
        <v>0</v>
      </c>
      <c r="BD19" s="477">
        <f t="shared" si="32"/>
        <v>0</v>
      </c>
      <c r="BE19" s="477"/>
    </row>
    <row r="20" spans="1:57" ht="13.5" customHeight="1">
      <c r="A20" s="448" t="str">
        <f>IF(COUNTA(ｺﾒﾃﾞｨｶﾙ!A19)&gt;=1,ｺﾒﾃﾞｨｶﾙ!A19,"")</f>
        <v/>
      </c>
      <c r="B20" s="425" t="str">
        <f>IF(COUNTA(ｺﾒﾃﾞｨｶﾙ!B19)&gt;=1,ｺﾒﾃﾞｨｶﾙ!B19,"")</f>
        <v/>
      </c>
      <c r="C20" s="422" t="str">
        <f>IF(COUNTA(ｺﾒﾃﾞｨｶﾙ!C19)&gt;=1,ｺﾒﾃﾞｨｶﾙ!C19,"")</f>
        <v/>
      </c>
      <c r="D20" s="422" t="str">
        <f>IF(COUNTA(ｺﾒﾃﾞｨｶﾙ!D19)&gt;=1,ｺﾒﾃﾞｨｶﾙ!D19,"")</f>
        <v/>
      </c>
      <c r="E20" s="422" t="str">
        <f>IF(COUNTA(ｺﾒﾃﾞｨｶﾙ!E19)&gt;=1,ｺﾒﾃﾞｨｶﾙ!E19,"")</f>
        <v/>
      </c>
      <c r="F20" s="422" t="str">
        <f>IF(COUNTA(ｺﾒﾃﾞｨｶﾙ!F19)&gt;=1,ｺﾒﾃﾞｨｶﾙ!F19,"")</f>
        <v/>
      </c>
      <c r="G20" s="422" t="str">
        <f>IF(COUNTA(ｺﾒﾃﾞｨｶﾙ!G19)&gt;=1,ｺﾒﾃﾞｨｶﾙ!G19,"")</f>
        <v/>
      </c>
      <c r="H20" s="422" t="str">
        <f>IF(COUNTA(ｺﾒﾃﾞｨｶﾙ!H19)&gt;=1,ｺﾒﾃﾞｨｶﾙ!H19,"")</f>
        <v/>
      </c>
      <c r="I20" s="422" t="str">
        <f>IF(COUNTA(ｺﾒﾃﾞｨｶﾙ!I19)&gt;=1,ｺﾒﾃﾞｨｶﾙ!I19,"")</f>
        <v/>
      </c>
      <c r="J20" s="422" t="str">
        <f>IF(COUNTA(ｺﾒﾃﾞｨｶﾙ!J19)&gt;=1,ｺﾒﾃﾞｨｶﾙ!J19,"")</f>
        <v/>
      </c>
      <c r="K20" s="422" t="str">
        <f>IF(COUNTA(ｺﾒﾃﾞｨｶﾙ!K19)&gt;=1,ｺﾒﾃﾞｨｶﾙ!K19,"")</f>
        <v/>
      </c>
      <c r="L20" s="426" t="str">
        <f>IF(COUNTA(ｺﾒﾃﾞｨｶﾙ!L19)&gt;=1,ｺﾒﾃﾞｨｶﾙ!L19,"")</f>
        <v/>
      </c>
      <c r="M20" s="449" t="str">
        <f>IF(COUNTA(ｺﾒﾃﾞｨｶﾙ!M19)&gt;=1,ｺﾒﾃﾞｨｶﾙ!M19,"")</f>
        <v/>
      </c>
      <c r="N20" s="443" t="str">
        <f>IF(COUNTA(ｺﾒﾃﾞｨｶﾙ!N19)&gt;=1,ｺﾒﾃﾞｨｶﾙ!N19,"")</f>
        <v/>
      </c>
      <c r="O20" s="444">
        <f>SUM(ｺﾒﾃﾞｨｶﾙ!P19:V19)</f>
        <v>0</v>
      </c>
      <c r="P20" s="445" t="str">
        <f>IF(O20&lt;基本!$D$9,"非常勤","常勤")</f>
        <v>常勤</v>
      </c>
      <c r="Q20" s="446">
        <f>IF(P20="非常勤",O20/基本!$D$9,1)</f>
        <v>1</v>
      </c>
      <c r="R20" s="401" t="e">
        <f>IF(DAYS360(T20,メイン!$N$3)&lt;500,"新"," ")</f>
        <v>#VALUE!</v>
      </c>
      <c r="S20" s="447"/>
      <c r="T20" s="474" t="str">
        <f>IF(COUNTA(ｺﾒﾃﾞｨｶﾙ!O19)&gt;=1,ｺﾒﾃﾞｨｶﾙ!O19,"")</f>
        <v/>
      </c>
      <c r="U20" s="475"/>
      <c r="V20" s="476"/>
      <c r="W20" s="475"/>
      <c r="X20" s="477">
        <f t="shared" si="0"/>
        <v>0</v>
      </c>
      <c r="Y20" s="477">
        <f t="shared" si="1"/>
        <v>0</v>
      </c>
      <c r="Z20" s="477">
        <f t="shared" si="2"/>
        <v>0</v>
      </c>
      <c r="AA20" s="477">
        <f t="shared" si="3"/>
        <v>0</v>
      </c>
      <c r="AB20" s="477">
        <f t="shared" si="4"/>
        <v>0</v>
      </c>
      <c r="AC20" s="477">
        <f t="shared" si="5"/>
        <v>0</v>
      </c>
      <c r="AD20" s="477">
        <f t="shared" si="6"/>
        <v>0</v>
      </c>
      <c r="AE20" s="477">
        <f t="shared" si="7"/>
        <v>0</v>
      </c>
      <c r="AF20" s="477">
        <f t="shared" si="8"/>
        <v>0</v>
      </c>
      <c r="AG20" s="477">
        <f t="shared" si="9"/>
        <v>0</v>
      </c>
      <c r="AH20" s="477">
        <f t="shared" si="10"/>
        <v>0</v>
      </c>
      <c r="AI20" s="477">
        <f t="shared" si="11"/>
        <v>0</v>
      </c>
      <c r="AJ20" s="477">
        <f t="shared" si="12"/>
        <v>0</v>
      </c>
      <c r="AK20" s="477">
        <f t="shared" si="13"/>
        <v>0</v>
      </c>
      <c r="AL20" s="477">
        <f t="shared" si="14"/>
        <v>0</v>
      </c>
      <c r="AM20" s="477">
        <f t="shared" si="15"/>
        <v>0</v>
      </c>
      <c r="AN20" s="477">
        <f t="shared" si="16"/>
        <v>0</v>
      </c>
      <c r="AO20" s="477">
        <f t="shared" si="17"/>
        <v>0</v>
      </c>
      <c r="AP20" s="477">
        <f t="shared" si="18"/>
        <v>0</v>
      </c>
      <c r="AQ20" s="477">
        <f t="shared" si="19"/>
        <v>0</v>
      </c>
      <c r="AR20" s="477">
        <f t="shared" si="20"/>
        <v>0</v>
      </c>
      <c r="AS20" s="477">
        <f t="shared" si="21"/>
        <v>0</v>
      </c>
      <c r="AT20" s="477">
        <f t="shared" si="22"/>
        <v>0</v>
      </c>
      <c r="AU20" s="477">
        <f t="shared" si="23"/>
        <v>0</v>
      </c>
      <c r="AV20" s="477">
        <f t="shared" si="24"/>
        <v>0</v>
      </c>
      <c r="AW20" s="477">
        <f t="shared" si="25"/>
        <v>0</v>
      </c>
      <c r="AX20" s="477">
        <f t="shared" si="26"/>
        <v>0</v>
      </c>
      <c r="AY20" s="477">
        <f t="shared" si="27"/>
        <v>0</v>
      </c>
      <c r="AZ20" s="477">
        <f t="shared" si="28"/>
        <v>0</v>
      </c>
      <c r="BA20" s="477">
        <f t="shared" si="29"/>
        <v>0</v>
      </c>
      <c r="BB20" s="477">
        <f t="shared" si="30"/>
        <v>0</v>
      </c>
      <c r="BC20" s="477">
        <f t="shared" si="31"/>
        <v>0</v>
      </c>
      <c r="BD20" s="477">
        <f t="shared" si="32"/>
        <v>0</v>
      </c>
      <c r="BE20" s="477"/>
    </row>
    <row r="21" spans="1:57" ht="13.5" customHeight="1">
      <c r="A21" s="448" t="str">
        <f>IF(COUNTA(ｺﾒﾃﾞｨｶﾙ!A20)&gt;=1,ｺﾒﾃﾞｨｶﾙ!A20,"")</f>
        <v/>
      </c>
      <c r="B21" s="425" t="str">
        <f>IF(COUNTA(ｺﾒﾃﾞｨｶﾙ!B20)&gt;=1,ｺﾒﾃﾞｨｶﾙ!B20,"")</f>
        <v/>
      </c>
      <c r="C21" s="422" t="str">
        <f>IF(COUNTA(ｺﾒﾃﾞｨｶﾙ!C20)&gt;=1,ｺﾒﾃﾞｨｶﾙ!C20,"")</f>
        <v/>
      </c>
      <c r="D21" s="422" t="str">
        <f>IF(COUNTA(ｺﾒﾃﾞｨｶﾙ!D20)&gt;=1,ｺﾒﾃﾞｨｶﾙ!D20,"")</f>
        <v/>
      </c>
      <c r="E21" s="422" t="str">
        <f>IF(COUNTA(ｺﾒﾃﾞｨｶﾙ!E20)&gt;=1,ｺﾒﾃﾞｨｶﾙ!E20,"")</f>
        <v/>
      </c>
      <c r="F21" s="422" t="str">
        <f>IF(COUNTA(ｺﾒﾃﾞｨｶﾙ!F20)&gt;=1,ｺﾒﾃﾞｨｶﾙ!F20,"")</f>
        <v/>
      </c>
      <c r="G21" s="422" t="str">
        <f>IF(COUNTA(ｺﾒﾃﾞｨｶﾙ!G20)&gt;=1,ｺﾒﾃﾞｨｶﾙ!G20,"")</f>
        <v/>
      </c>
      <c r="H21" s="422" t="str">
        <f>IF(COUNTA(ｺﾒﾃﾞｨｶﾙ!H20)&gt;=1,ｺﾒﾃﾞｨｶﾙ!H20,"")</f>
        <v/>
      </c>
      <c r="I21" s="422" t="str">
        <f>IF(COUNTA(ｺﾒﾃﾞｨｶﾙ!I20)&gt;=1,ｺﾒﾃﾞｨｶﾙ!I20,"")</f>
        <v/>
      </c>
      <c r="J21" s="422" t="str">
        <f>IF(COUNTA(ｺﾒﾃﾞｨｶﾙ!J20)&gt;=1,ｺﾒﾃﾞｨｶﾙ!J20,"")</f>
        <v/>
      </c>
      <c r="K21" s="422" t="str">
        <f>IF(COUNTA(ｺﾒﾃﾞｨｶﾙ!K20)&gt;=1,ｺﾒﾃﾞｨｶﾙ!K20,"")</f>
        <v/>
      </c>
      <c r="L21" s="426" t="str">
        <f>IF(COUNTA(ｺﾒﾃﾞｨｶﾙ!L20)&gt;=1,ｺﾒﾃﾞｨｶﾙ!L20,"")</f>
        <v/>
      </c>
      <c r="M21" s="449" t="str">
        <f>IF(COUNTA(ｺﾒﾃﾞｨｶﾙ!M20)&gt;=1,ｺﾒﾃﾞｨｶﾙ!M20,"")</f>
        <v/>
      </c>
      <c r="N21" s="443" t="str">
        <f>IF(COUNTA(ｺﾒﾃﾞｨｶﾙ!N20)&gt;=1,ｺﾒﾃﾞｨｶﾙ!N20,"")</f>
        <v/>
      </c>
      <c r="O21" s="444">
        <f>SUM(ｺﾒﾃﾞｨｶﾙ!P20:V20)</f>
        <v>0</v>
      </c>
      <c r="P21" s="445" t="str">
        <f>IF(O21&lt;基本!$D$9,"非常勤","常勤")</f>
        <v>常勤</v>
      </c>
      <c r="Q21" s="446">
        <f>IF(P21="非常勤",O21/基本!$D$9,1)</f>
        <v>1</v>
      </c>
      <c r="R21" s="401" t="e">
        <f>IF(DAYS360(T21,メイン!$N$3)&lt;500,"新"," ")</f>
        <v>#VALUE!</v>
      </c>
      <c r="S21" s="447"/>
      <c r="T21" s="474" t="str">
        <f>IF(COUNTA(ｺﾒﾃﾞｨｶﾙ!O20)&gt;=1,ｺﾒﾃﾞｨｶﾙ!O20,"")</f>
        <v/>
      </c>
      <c r="U21" s="475"/>
      <c r="V21" s="476"/>
      <c r="W21" s="475"/>
      <c r="X21" s="477">
        <f t="shared" si="0"/>
        <v>0</v>
      </c>
      <c r="Y21" s="477">
        <f t="shared" si="1"/>
        <v>0</v>
      </c>
      <c r="Z21" s="477">
        <f t="shared" si="2"/>
        <v>0</v>
      </c>
      <c r="AA21" s="477">
        <f t="shared" si="3"/>
        <v>0</v>
      </c>
      <c r="AB21" s="477">
        <f t="shared" si="4"/>
        <v>0</v>
      </c>
      <c r="AC21" s="477">
        <f t="shared" si="5"/>
        <v>0</v>
      </c>
      <c r="AD21" s="477">
        <f t="shared" si="6"/>
        <v>0</v>
      </c>
      <c r="AE21" s="477">
        <f t="shared" si="7"/>
        <v>0</v>
      </c>
      <c r="AF21" s="477">
        <f t="shared" si="8"/>
        <v>0</v>
      </c>
      <c r="AG21" s="477">
        <f t="shared" si="9"/>
        <v>0</v>
      </c>
      <c r="AH21" s="477">
        <f t="shared" si="10"/>
        <v>0</v>
      </c>
      <c r="AI21" s="477">
        <f t="shared" si="11"/>
        <v>0</v>
      </c>
      <c r="AJ21" s="477">
        <f t="shared" si="12"/>
        <v>0</v>
      </c>
      <c r="AK21" s="477">
        <f t="shared" si="13"/>
        <v>0</v>
      </c>
      <c r="AL21" s="477">
        <f t="shared" si="14"/>
        <v>0</v>
      </c>
      <c r="AM21" s="477">
        <f t="shared" si="15"/>
        <v>0</v>
      </c>
      <c r="AN21" s="477">
        <f t="shared" si="16"/>
        <v>0</v>
      </c>
      <c r="AO21" s="477">
        <f t="shared" si="17"/>
        <v>0</v>
      </c>
      <c r="AP21" s="477">
        <f t="shared" si="18"/>
        <v>0</v>
      </c>
      <c r="AQ21" s="477">
        <f t="shared" si="19"/>
        <v>0</v>
      </c>
      <c r="AR21" s="477">
        <f t="shared" si="20"/>
        <v>0</v>
      </c>
      <c r="AS21" s="477">
        <f t="shared" si="21"/>
        <v>0</v>
      </c>
      <c r="AT21" s="477">
        <f t="shared" si="22"/>
        <v>0</v>
      </c>
      <c r="AU21" s="477">
        <f t="shared" si="23"/>
        <v>0</v>
      </c>
      <c r="AV21" s="477">
        <f t="shared" si="24"/>
        <v>0</v>
      </c>
      <c r="AW21" s="477">
        <f t="shared" si="25"/>
        <v>0</v>
      </c>
      <c r="AX21" s="477">
        <f t="shared" si="26"/>
        <v>0</v>
      </c>
      <c r="AY21" s="477">
        <f t="shared" si="27"/>
        <v>0</v>
      </c>
      <c r="AZ21" s="477">
        <f t="shared" si="28"/>
        <v>0</v>
      </c>
      <c r="BA21" s="477">
        <f t="shared" si="29"/>
        <v>0</v>
      </c>
      <c r="BB21" s="477">
        <f t="shared" si="30"/>
        <v>0</v>
      </c>
      <c r="BC21" s="477">
        <f t="shared" si="31"/>
        <v>0</v>
      </c>
      <c r="BD21" s="477">
        <f t="shared" si="32"/>
        <v>0</v>
      </c>
      <c r="BE21" s="477"/>
    </row>
    <row r="22" spans="1:57" ht="13.5" customHeight="1">
      <c r="A22" s="448" t="str">
        <f>IF(COUNTA(ｺﾒﾃﾞｨｶﾙ!A21)&gt;=1,ｺﾒﾃﾞｨｶﾙ!A21,"")</f>
        <v/>
      </c>
      <c r="B22" s="425" t="str">
        <f>IF(COUNTA(ｺﾒﾃﾞｨｶﾙ!B21)&gt;=1,ｺﾒﾃﾞｨｶﾙ!B21,"")</f>
        <v/>
      </c>
      <c r="C22" s="422" t="str">
        <f>IF(COUNTA(ｺﾒﾃﾞｨｶﾙ!C21)&gt;=1,ｺﾒﾃﾞｨｶﾙ!C21,"")</f>
        <v/>
      </c>
      <c r="D22" s="422" t="str">
        <f>IF(COUNTA(ｺﾒﾃﾞｨｶﾙ!D21)&gt;=1,ｺﾒﾃﾞｨｶﾙ!D21,"")</f>
        <v/>
      </c>
      <c r="E22" s="422" t="str">
        <f>IF(COUNTA(ｺﾒﾃﾞｨｶﾙ!E21)&gt;=1,ｺﾒﾃﾞｨｶﾙ!E21,"")</f>
        <v/>
      </c>
      <c r="F22" s="422" t="str">
        <f>IF(COUNTA(ｺﾒﾃﾞｨｶﾙ!F21)&gt;=1,ｺﾒﾃﾞｨｶﾙ!F21,"")</f>
        <v/>
      </c>
      <c r="G22" s="422" t="str">
        <f>IF(COUNTA(ｺﾒﾃﾞｨｶﾙ!G21)&gt;=1,ｺﾒﾃﾞｨｶﾙ!G21,"")</f>
        <v/>
      </c>
      <c r="H22" s="422" t="str">
        <f>IF(COUNTA(ｺﾒﾃﾞｨｶﾙ!H21)&gt;=1,ｺﾒﾃﾞｨｶﾙ!H21,"")</f>
        <v/>
      </c>
      <c r="I22" s="422" t="str">
        <f>IF(COUNTA(ｺﾒﾃﾞｨｶﾙ!I21)&gt;=1,ｺﾒﾃﾞｨｶﾙ!I21,"")</f>
        <v/>
      </c>
      <c r="J22" s="422" t="str">
        <f>IF(COUNTA(ｺﾒﾃﾞｨｶﾙ!J21)&gt;=1,ｺﾒﾃﾞｨｶﾙ!J21,"")</f>
        <v/>
      </c>
      <c r="K22" s="422" t="str">
        <f>IF(COUNTA(ｺﾒﾃﾞｨｶﾙ!K21)&gt;=1,ｺﾒﾃﾞｨｶﾙ!K21,"")</f>
        <v/>
      </c>
      <c r="L22" s="426" t="str">
        <f>IF(COUNTA(ｺﾒﾃﾞｨｶﾙ!L21)&gt;=1,ｺﾒﾃﾞｨｶﾙ!L21,"")</f>
        <v/>
      </c>
      <c r="M22" s="449" t="str">
        <f>IF(COUNTA(ｺﾒﾃﾞｨｶﾙ!M21)&gt;=1,ｺﾒﾃﾞｨｶﾙ!M21,"")</f>
        <v/>
      </c>
      <c r="N22" s="443" t="str">
        <f>IF(COUNTA(ｺﾒﾃﾞｨｶﾙ!N21)&gt;=1,ｺﾒﾃﾞｨｶﾙ!N21,"")</f>
        <v/>
      </c>
      <c r="O22" s="444">
        <f>SUM(ｺﾒﾃﾞｨｶﾙ!P21:V21)</f>
        <v>0</v>
      </c>
      <c r="P22" s="445" t="str">
        <f>IF(O22&lt;基本!$D$9,"非常勤","常勤")</f>
        <v>常勤</v>
      </c>
      <c r="Q22" s="446">
        <f>IF(P22="非常勤",O22/基本!$D$9,1)</f>
        <v>1</v>
      </c>
      <c r="R22" s="401" t="e">
        <f>IF(DAYS360(T22,メイン!$N$3)&lt;500,"新"," ")</f>
        <v>#VALUE!</v>
      </c>
      <c r="S22" s="447"/>
      <c r="T22" s="474" t="str">
        <f>IF(COUNTA(ｺﾒﾃﾞｨｶﾙ!O21)&gt;=1,ｺﾒﾃﾞｨｶﾙ!O21,"")</f>
        <v/>
      </c>
      <c r="U22" s="475"/>
      <c r="V22" s="476"/>
      <c r="W22" s="475"/>
      <c r="X22" s="477">
        <f t="shared" si="0"/>
        <v>0</v>
      </c>
      <c r="Y22" s="477">
        <f t="shared" si="1"/>
        <v>0</v>
      </c>
      <c r="Z22" s="477">
        <f t="shared" si="2"/>
        <v>0</v>
      </c>
      <c r="AA22" s="477">
        <f t="shared" si="3"/>
        <v>0</v>
      </c>
      <c r="AB22" s="477">
        <f t="shared" si="4"/>
        <v>0</v>
      </c>
      <c r="AC22" s="477">
        <f t="shared" si="5"/>
        <v>0</v>
      </c>
      <c r="AD22" s="477">
        <f t="shared" si="6"/>
        <v>0</v>
      </c>
      <c r="AE22" s="477">
        <f t="shared" si="7"/>
        <v>0</v>
      </c>
      <c r="AF22" s="477">
        <f t="shared" si="8"/>
        <v>0</v>
      </c>
      <c r="AG22" s="477">
        <f t="shared" si="9"/>
        <v>0</v>
      </c>
      <c r="AH22" s="477">
        <f t="shared" si="10"/>
        <v>0</v>
      </c>
      <c r="AI22" s="477">
        <f t="shared" si="11"/>
        <v>0</v>
      </c>
      <c r="AJ22" s="477">
        <f t="shared" si="12"/>
        <v>0</v>
      </c>
      <c r="AK22" s="477">
        <f t="shared" si="13"/>
        <v>0</v>
      </c>
      <c r="AL22" s="477">
        <f t="shared" si="14"/>
        <v>0</v>
      </c>
      <c r="AM22" s="477">
        <f t="shared" si="15"/>
        <v>0</v>
      </c>
      <c r="AN22" s="477">
        <f t="shared" si="16"/>
        <v>0</v>
      </c>
      <c r="AO22" s="477">
        <f t="shared" si="17"/>
        <v>0</v>
      </c>
      <c r="AP22" s="477">
        <f t="shared" si="18"/>
        <v>0</v>
      </c>
      <c r="AQ22" s="477">
        <f t="shared" si="19"/>
        <v>0</v>
      </c>
      <c r="AR22" s="477">
        <f t="shared" si="20"/>
        <v>0</v>
      </c>
      <c r="AS22" s="477">
        <f t="shared" si="21"/>
        <v>0</v>
      </c>
      <c r="AT22" s="477">
        <f t="shared" si="22"/>
        <v>0</v>
      </c>
      <c r="AU22" s="477">
        <f t="shared" si="23"/>
        <v>0</v>
      </c>
      <c r="AV22" s="477">
        <f t="shared" si="24"/>
        <v>0</v>
      </c>
      <c r="AW22" s="477">
        <f t="shared" si="25"/>
        <v>0</v>
      </c>
      <c r="AX22" s="477">
        <f t="shared" si="26"/>
        <v>0</v>
      </c>
      <c r="AY22" s="477">
        <f t="shared" si="27"/>
        <v>0</v>
      </c>
      <c r="AZ22" s="477">
        <f t="shared" si="28"/>
        <v>0</v>
      </c>
      <c r="BA22" s="477">
        <f t="shared" si="29"/>
        <v>0</v>
      </c>
      <c r="BB22" s="477">
        <f t="shared" si="30"/>
        <v>0</v>
      </c>
      <c r="BC22" s="477">
        <f t="shared" si="31"/>
        <v>0</v>
      </c>
      <c r="BD22" s="477">
        <f t="shared" si="32"/>
        <v>0</v>
      </c>
      <c r="BE22" s="477"/>
    </row>
    <row r="23" spans="1:57" ht="13.5" customHeight="1">
      <c r="A23" s="448" t="str">
        <f>IF(COUNTA(ｺﾒﾃﾞｨｶﾙ!A22)&gt;=1,ｺﾒﾃﾞｨｶﾙ!A22,"")</f>
        <v/>
      </c>
      <c r="B23" s="425" t="str">
        <f>IF(COUNTA(ｺﾒﾃﾞｨｶﾙ!B22)&gt;=1,ｺﾒﾃﾞｨｶﾙ!B22,"")</f>
        <v/>
      </c>
      <c r="C23" s="422" t="str">
        <f>IF(COUNTA(ｺﾒﾃﾞｨｶﾙ!C22)&gt;=1,ｺﾒﾃﾞｨｶﾙ!C22,"")</f>
        <v/>
      </c>
      <c r="D23" s="422" t="str">
        <f>IF(COUNTA(ｺﾒﾃﾞｨｶﾙ!D22)&gt;=1,ｺﾒﾃﾞｨｶﾙ!D22,"")</f>
        <v/>
      </c>
      <c r="E23" s="422" t="str">
        <f>IF(COUNTA(ｺﾒﾃﾞｨｶﾙ!E22)&gt;=1,ｺﾒﾃﾞｨｶﾙ!E22,"")</f>
        <v/>
      </c>
      <c r="F23" s="422" t="str">
        <f>IF(COUNTA(ｺﾒﾃﾞｨｶﾙ!F22)&gt;=1,ｺﾒﾃﾞｨｶﾙ!F22,"")</f>
        <v/>
      </c>
      <c r="G23" s="422" t="str">
        <f>IF(COUNTA(ｺﾒﾃﾞｨｶﾙ!G22)&gt;=1,ｺﾒﾃﾞｨｶﾙ!G22,"")</f>
        <v/>
      </c>
      <c r="H23" s="422" t="str">
        <f>IF(COUNTA(ｺﾒﾃﾞｨｶﾙ!H22)&gt;=1,ｺﾒﾃﾞｨｶﾙ!H22,"")</f>
        <v/>
      </c>
      <c r="I23" s="422" t="str">
        <f>IF(COUNTA(ｺﾒﾃﾞｨｶﾙ!I22)&gt;=1,ｺﾒﾃﾞｨｶﾙ!I22,"")</f>
        <v/>
      </c>
      <c r="J23" s="422" t="str">
        <f>IF(COUNTA(ｺﾒﾃﾞｨｶﾙ!J22)&gt;=1,ｺﾒﾃﾞｨｶﾙ!J22,"")</f>
        <v/>
      </c>
      <c r="K23" s="422" t="str">
        <f>IF(COUNTA(ｺﾒﾃﾞｨｶﾙ!K22)&gt;=1,ｺﾒﾃﾞｨｶﾙ!K22,"")</f>
        <v/>
      </c>
      <c r="L23" s="426" t="str">
        <f>IF(COUNTA(ｺﾒﾃﾞｨｶﾙ!L22)&gt;=1,ｺﾒﾃﾞｨｶﾙ!L22,"")</f>
        <v/>
      </c>
      <c r="M23" s="449" t="str">
        <f>IF(COUNTA(ｺﾒﾃﾞｨｶﾙ!M22)&gt;=1,ｺﾒﾃﾞｨｶﾙ!M22,"")</f>
        <v/>
      </c>
      <c r="N23" s="443" t="str">
        <f>IF(COUNTA(ｺﾒﾃﾞｨｶﾙ!N22)&gt;=1,ｺﾒﾃﾞｨｶﾙ!N22,"")</f>
        <v/>
      </c>
      <c r="O23" s="444">
        <f>SUM(ｺﾒﾃﾞｨｶﾙ!P22:V22)</f>
        <v>0</v>
      </c>
      <c r="P23" s="445" t="str">
        <f>IF(O23&lt;基本!$D$9,"非常勤","常勤")</f>
        <v>常勤</v>
      </c>
      <c r="Q23" s="446">
        <f>IF(P23="非常勤",O23/基本!$D$9,1)</f>
        <v>1</v>
      </c>
      <c r="R23" s="401" t="e">
        <f>IF(DAYS360(T23,メイン!$N$3)&lt;500,"新"," ")</f>
        <v>#VALUE!</v>
      </c>
      <c r="S23" s="447"/>
      <c r="T23" s="474" t="str">
        <f>IF(COUNTA(ｺﾒﾃﾞｨｶﾙ!O22)&gt;=1,ｺﾒﾃﾞｨｶﾙ!O22,"")</f>
        <v/>
      </c>
      <c r="U23" s="475"/>
      <c r="V23" s="476"/>
      <c r="W23" s="475"/>
      <c r="X23" s="477">
        <f t="shared" si="0"/>
        <v>0</v>
      </c>
      <c r="Y23" s="477">
        <f t="shared" si="1"/>
        <v>0</v>
      </c>
      <c r="Z23" s="477">
        <f t="shared" si="2"/>
        <v>0</v>
      </c>
      <c r="AA23" s="477">
        <f t="shared" si="3"/>
        <v>0</v>
      </c>
      <c r="AB23" s="477">
        <f t="shared" si="4"/>
        <v>0</v>
      </c>
      <c r="AC23" s="477">
        <f t="shared" si="5"/>
        <v>0</v>
      </c>
      <c r="AD23" s="477">
        <f t="shared" si="6"/>
        <v>0</v>
      </c>
      <c r="AE23" s="477">
        <f t="shared" si="7"/>
        <v>0</v>
      </c>
      <c r="AF23" s="477">
        <f t="shared" si="8"/>
        <v>0</v>
      </c>
      <c r="AG23" s="477">
        <f t="shared" si="9"/>
        <v>0</v>
      </c>
      <c r="AH23" s="477">
        <f t="shared" si="10"/>
        <v>0</v>
      </c>
      <c r="AI23" s="477">
        <f t="shared" si="11"/>
        <v>0</v>
      </c>
      <c r="AJ23" s="477">
        <f t="shared" si="12"/>
        <v>0</v>
      </c>
      <c r="AK23" s="477">
        <f t="shared" si="13"/>
        <v>0</v>
      </c>
      <c r="AL23" s="477">
        <f t="shared" si="14"/>
        <v>0</v>
      </c>
      <c r="AM23" s="477">
        <f t="shared" si="15"/>
        <v>0</v>
      </c>
      <c r="AN23" s="477">
        <f t="shared" si="16"/>
        <v>0</v>
      </c>
      <c r="AO23" s="477">
        <f t="shared" si="17"/>
        <v>0</v>
      </c>
      <c r="AP23" s="477">
        <f t="shared" si="18"/>
        <v>0</v>
      </c>
      <c r="AQ23" s="477">
        <f t="shared" si="19"/>
        <v>0</v>
      </c>
      <c r="AR23" s="477">
        <f t="shared" si="20"/>
        <v>0</v>
      </c>
      <c r="AS23" s="477">
        <f t="shared" si="21"/>
        <v>0</v>
      </c>
      <c r="AT23" s="477">
        <f t="shared" si="22"/>
        <v>0</v>
      </c>
      <c r="AU23" s="477">
        <f t="shared" si="23"/>
        <v>0</v>
      </c>
      <c r="AV23" s="477">
        <f t="shared" si="24"/>
        <v>0</v>
      </c>
      <c r="AW23" s="477">
        <f t="shared" si="25"/>
        <v>0</v>
      </c>
      <c r="AX23" s="477">
        <f t="shared" si="26"/>
        <v>0</v>
      </c>
      <c r="AY23" s="477">
        <f t="shared" si="27"/>
        <v>0</v>
      </c>
      <c r="AZ23" s="477">
        <f t="shared" si="28"/>
        <v>0</v>
      </c>
      <c r="BA23" s="477">
        <f t="shared" si="29"/>
        <v>0</v>
      </c>
      <c r="BB23" s="477">
        <f t="shared" si="30"/>
        <v>0</v>
      </c>
      <c r="BC23" s="477">
        <f t="shared" si="31"/>
        <v>0</v>
      </c>
      <c r="BD23" s="477">
        <f t="shared" si="32"/>
        <v>0</v>
      </c>
      <c r="BE23" s="477"/>
    </row>
    <row r="24" spans="1:57" ht="13.5" customHeight="1">
      <c r="A24" s="448" t="str">
        <f>IF(COUNTA(ｺﾒﾃﾞｨｶﾙ!A23)&gt;=1,ｺﾒﾃﾞｨｶﾙ!A23,"")</f>
        <v/>
      </c>
      <c r="B24" s="425" t="str">
        <f>IF(COUNTA(ｺﾒﾃﾞｨｶﾙ!B23)&gt;=1,ｺﾒﾃﾞｨｶﾙ!B23,"")</f>
        <v/>
      </c>
      <c r="C24" s="422" t="str">
        <f>IF(COUNTA(ｺﾒﾃﾞｨｶﾙ!C23)&gt;=1,ｺﾒﾃﾞｨｶﾙ!C23,"")</f>
        <v/>
      </c>
      <c r="D24" s="422" t="str">
        <f>IF(COUNTA(ｺﾒﾃﾞｨｶﾙ!D23)&gt;=1,ｺﾒﾃﾞｨｶﾙ!D23,"")</f>
        <v/>
      </c>
      <c r="E24" s="422" t="str">
        <f>IF(COUNTA(ｺﾒﾃﾞｨｶﾙ!E23)&gt;=1,ｺﾒﾃﾞｨｶﾙ!E23,"")</f>
        <v/>
      </c>
      <c r="F24" s="422" t="str">
        <f>IF(COUNTA(ｺﾒﾃﾞｨｶﾙ!F23)&gt;=1,ｺﾒﾃﾞｨｶﾙ!F23,"")</f>
        <v/>
      </c>
      <c r="G24" s="422" t="str">
        <f>IF(COUNTA(ｺﾒﾃﾞｨｶﾙ!G23)&gt;=1,ｺﾒﾃﾞｨｶﾙ!G23,"")</f>
        <v/>
      </c>
      <c r="H24" s="422" t="str">
        <f>IF(COUNTA(ｺﾒﾃﾞｨｶﾙ!H23)&gt;=1,ｺﾒﾃﾞｨｶﾙ!H23,"")</f>
        <v/>
      </c>
      <c r="I24" s="422" t="str">
        <f>IF(COUNTA(ｺﾒﾃﾞｨｶﾙ!I23)&gt;=1,ｺﾒﾃﾞｨｶﾙ!I23,"")</f>
        <v/>
      </c>
      <c r="J24" s="422" t="str">
        <f>IF(COUNTA(ｺﾒﾃﾞｨｶﾙ!J23)&gt;=1,ｺﾒﾃﾞｨｶﾙ!J23,"")</f>
        <v/>
      </c>
      <c r="K24" s="422" t="str">
        <f>IF(COUNTA(ｺﾒﾃﾞｨｶﾙ!K23)&gt;=1,ｺﾒﾃﾞｨｶﾙ!K23,"")</f>
        <v/>
      </c>
      <c r="L24" s="426" t="str">
        <f>IF(COUNTA(ｺﾒﾃﾞｨｶﾙ!L23)&gt;=1,ｺﾒﾃﾞｨｶﾙ!L23,"")</f>
        <v/>
      </c>
      <c r="M24" s="449" t="str">
        <f>IF(COUNTA(ｺﾒﾃﾞｨｶﾙ!M23)&gt;=1,ｺﾒﾃﾞｨｶﾙ!M23,"")</f>
        <v/>
      </c>
      <c r="N24" s="443" t="str">
        <f>IF(COUNTA(ｺﾒﾃﾞｨｶﾙ!N23)&gt;=1,ｺﾒﾃﾞｨｶﾙ!N23,"")</f>
        <v/>
      </c>
      <c r="O24" s="444">
        <f>SUM(ｺﾒﾃﾞｨｶﾙ!P23:V23)</f>
        <v>0</v>
      </c>
      <c r="P24" s="445" t="str">
        <f>IF(O24&lt;基本!$D$9,"非常勤","常勤")</f>
        <v>常勤</v>
      </c>
      <c r="Q24" s="446">
        <f>IF(P24="非常勤",O24/基本!$D$9,1)</f>
        <v>1</v>
      </c>
      <c r="R24" s="401" t="e">
        <f>IF(DAYS360(T24,メイン!$N$3)&lt;500,"新"," ")</f>
        <v>#VALUE!</v>
      </c>
      <c r="S24" s="447"/>
      <c r="T24" s="474" t="str">
        <f>IF(COUNTA(ｺﾒﾃﾞｨｶﾙ!O23)&gt;=1,ｺﾒﾃﾞｨｶﾙ!O23,"")</f>
        <v/>
      </c>
      <c r="U24" s="475"/>
      <c r="V24" s="476"/>
      <c r="W24" s="475"/>
      <c r="X24" s="477">
        <f t="shared" si="0"/>
        <v>0</v>
      </c>
      <c r="Y24" s="477">
        <f t="shared" si="1"/>
        <v>0</v>
      </c>
      <c r="Z24" s="477">
        <f t="shared" si="2"/>
        <v>0</v>
      </c>
      <c r="AA24" s="477">
        <f t="shared" si="3"/>
        <v>0</v>
      </c>
      <c r="AB24" s="477">
        <f t="shared" si="4"/>
        <v>0</v>
      </c>
      <c r="AC24" s="477">
        <f t="shared" si="5"/>
        <v>0</v>
      </c>
      <c r="AD24" s="477">
        <f t="shared" si="6"/>
        <v>0</v>
      </c>
      <c r="AE24" s="477">
        <f t="shared" si="7"/>
        <v>0</v>
      </c>
      <c r="AF24" s="477">
        <f t="shared" si="8"/>
        <v>0</v>
      </c>
      <c r="AG24" s="477">
        <f t="shared" si="9"/>
        <v>0</v>
      </c>
      <c r="AH24" s="477">
        <f t="shared" si="10"/>
        <v>0</v>
      </c>
      <c r="AI24" s="477">
        <f t="shared" si="11"/>
        <v>0</v>
      </c>
      <c r="AJ24" s="477">
        <f t="shared" si="12"/>
        <v>0</v>
      </c>
      <c r="AK24" s="477">
        <f t="shared" si="13"/>
        <v>0</v>
      </c>
      <c r="AL24" s="477">
        <f t="shared" si="14"/>
        <v>0</v>
      </c>
      <c r="AM24" s="477">
        <f t="shared" si="15"/>
        <v>0</v>
      </c>
      <c r="AN24" s="477">
        <f t="shared" si="16"/>
        <v>0</v>
      </c>
      <c r="AO24" s="477">
        <f t="shared" si="17"/>
        <v>0</v>
      </c>
      <c r="AP24" s="477">
        <f t="shared" si="18"/>
        <v>0</v>
      </c>
      <c r="AQ24" s="477">
        <f t="shared" si="19"/>
        <v>0</v>
      </c>
      <c r="AR24" s="477">
        <f t="shared" si="20"/>
        <v>0</v>
      </c>
      <c r="AS24" s="477">
        <f t="shared" si="21"/>
        <v>0</v>
      </c>
      <c r="AT24" s="477">
        <f t="shared" si="22"/>
        <v>0</v>
      </c>
      <c r="AU24" s="477">
        <f t="shared" si="23"/>
        <v>0</v>
      </c>
      <c r="AV24" s="477">
        <f t="shared" si="24"/>
        <v>0</v>
      </c>
      <c r="AW24" s="477">
        <f t="shared" si="25"/>
        <v>0</v>
      </c>
      <c r="AX24" s="477">
        <f t="shared" si="26"/>
        <v>0</v>
      </c>
      <c r="AY24" s="477">
        <f t="shared" si="27"/>
        <v>0</v>
      </c>
      <c r="AZ24" s="477">
        <f t="shared" si="28"/>
        <v>0</v>
      </c>
      <c r="BA24" s="477">
        <f t="shared" si="29"/>
        <v>0</v>
      </c>
      <c r="BB24" s="477">
        <f t="shared" si="30"/>
        <v>0</v>
      </c>
      <c r="BC24" s="477">
        <f t="shared" si="31"/>
        <v>0</v>
      </c>
      <c r="BD24" s="477">
        <f t="shared" si="32"/>
        <v>0</v>
      </c>
      <c r="BE24" s="477"/>
    </row>
    <row r="25" spans="1:57" ht="13.5" customHeight="1">
      <c r="A25" s="448" t="str">
        <f>IF(COUNTA(ｺﾒﾃﾞｨｶﾙ!A24)&gt;=1,ｺﾒﾃﾞｨｶﾙ!A24,"")</f>
        <v/>
      </c>
      <c r="B25" s="425" t="str">
        <f>IF(COUNTA(ｺﾒﾃﾞｨｶﾙ!B24)&gt;=1,ｺﾒﾃﾞｨｶﾙ!B24,"")</f>
        <v/>
      </c>
      <c r="C25" s="422" t="str">
        <f>IF(COUNTA(ｺﾒﾃﾞｨｶﾙ!C24)&gt;=1,ｺﾒﾃﾞｨｶﾙ!C24,"")</f>
        <v/>
      </c>
      <c r="D25" s="422" t="str">
        <f>IF(COUNTA(ｺﾒﾃﾞｨｶﾙ!D24)&gt;=1,ｺﾒﾃﾞｨｶﾙ!D24,"")</f>
        <v/>
      </c>
      <c r="E25" s="422" t="str">
        <f>IF(COUNTA(ｺﾒﾃﾞｨｶﾙ!E24)&gt;=1,ｺﾒﾃﾞｨｶﾙ!E24,"")</f>
        <v/>
      </c>
      <c r="F25" s="422" t="str">
        <f>IF(COUNTA(ｺﾒﾃﾞｨｶﾙ!F24)&gt;=1,ｺﾒﾃﾞｨｶﾙ!F24,"")</f>
        <v/>
      </c>
      <c r="G25" s="422" t="str">
        <f>IF(COUNTA(ｺﾒﾃﾞｨｶﾙ!G24)&gt;=1,ｺﾒﾃﾞｨｶﾙ!G24,"")</f>
        <v/>
      </c>
      <c r="H25" s="422" t="str">
        <f>IF(COUNTA(ｺﾒﾃﾞｨｶﾙ!H24)&gt;=1,ｺﾒﾃﾞｨｶﾙ!H24,"")</f>
        <v/>
      </c>
      <c r="I25" s="422" t="str">
        <f>IF(COUNTA(ｺﾒﾃﾞｨｶﾙ!I24)&gt;=1,ｺﾒﾃﾞｨｶﾙ!I24,"")</f>
        <v/>
      </c>
      <c r="J25" s="422" t="str">
        <f>IF(COUNTA(ｺﾒﾃﾞｨｶﾙ!J24)&gt;=1,ｺﾒﾃﾞｨｶﾙ!J24,"")</f>
        <v/>
      </c>
      <c r="K25" s="422" t="str">
        <f>IF(COUNTA(ｺﾒﾃﾞｨｶﾙ!K24)&gt;=1,ｺﾒﾃﾞｨｶﾙ!K24,"")</f>
        <v/>
      </c>
      <c r="L25" s="426" t="str">
        <f>IF(COUNTA(ｺﾒﾃﾞｨｶﾙ!L24)&gt;=1,ｺﾒﾃﾞｨｶﾙ!L24,"")</f>
        <v/>
      </c>
      <c r="M25" s="449" t="str">
        <f>IF(COUNTA(ｺﾒﾃﾞｨｶﾙ!M24)&gt;=1,ｺﾒﾃﾞｨｶﾙ!M24,"")</f>
        <v/>
      </c>
      <c r="N25" s="443" t="str">
        <f>IF(COUNTA(ｺﾒﾃﾞｨｶﾙ!N24)&gt;=1,ｺﾒﾃﾞｨｶﾙ!N24,"")</f>
        <v/>
      </c>
      <c r="O25" s="444">
        <f>SUM(ｺﾒﾃﾞｨｶﾙ!P24:V24)</f>
        <v>0</v>
      </c>
      <c r="P25" s="445" t="str">
        <f>IF(O25&lt;基本!$D$9,"非常勤","常勤")</f>
        <v>常勤</v>
      </c>
      <c r="Q25" s="446">
        <f>IF(P25="非常勤",O25/基本!$D$9,1)</f>
        <v>1</v>
      </c>
      <c r="R25" s="401" t="e">
        <f>IF(DAYS360(T25,メイン!$N$3)&lt;500,"新"," ")</f>
        <v>#VALUE!</v>
      </c>
      <c r="S25" s="447"/>
      <c r="T25" s="474" t="str">
        <f>IF(COUNTA(ｺﾒﾃﾞｨｶﾙ!O24)&gt;=1,ｺﾒﾃﾞｨｶﾙ!O24,"")</f>
        <v/>
      </c>
      <c r="U25" s="475"/>
      <c r="V25" s="476"/>
      <c r="W25" s="475"/>
      <c r="X25" s="477">
        <f t="shared" si="0"/>
        <v>0</v>
      </c>
      <c r="Y25" s="477">
        <f t="shared" si="1"/>
        <v>0</v>
      </c>
      <c r="Z25" s="477">
        <f t="shared" si="2"/>
        <v>0</v>
      </c>
      <c r="AA25" s="477">
        <f t="shared" si="3"/>
        <v>0</v>
      </c>
      <c r="AB25" s="477">
        <f t="shared" si="4"/>
        <v>0</v>
      </c>
      <c r="AC25" s="477">
        <f t="shared" si="5"/>
        <v>0</v>
      </c>
      <c r="AD25" s="477">
        <f t="shared" si="6"/>
        <v>0</v>
      </c>
      <c r="AE25" s="477">
        <f t="shared" si="7"/>
        <v>0</v>
      </c>
      <c r="AF25" s="477">
        <f t="shared" si="8"/>
        <v>0</v>
      </c>
      <c r="AG25" s="477">
        <f t="shared" si="9"/>
        <v>0</v>
      </c>
      <c r="AH25" s="477">
        <f t="shared" si="10"/>
        <v>0</v>
      </c>
      <c r="AI25" s="477">
        <f t="shared" si="11"/>
        <v>0</v>
      </c>
      <c r="AJ25" s="477">
        <f t="shared" si="12"/>
        <v>0</v>
      </c>
      <c r="AK25" s="477">
        <f t="shared" si="13"/>
        <v>0</v>
      </c>
      <c r="AL25" s="477">
        <f t="shared" si="14"/>
        <v>0</v>
      </c>
      <c r="AM25" s="477">
        <f t="shared" si="15"/>
        <v>0</v>
      </c>
      <c r="AN25" s="477">
        <f t="shared" si="16"/>
        <v>0</v>
      </c>
      <c r="AO25" s="477">
        <f t="shared" si="17"/>
        <v>0</v>
      </c>
      <c r="AP25" s="477">
        <f t="shared" si="18"/>
        <v>0</v>
      </c>
      <c r="AQ25" s="477">
        <f t="shared" si="19"/>
        <v>0</v>
      </c>
      <c r="AR25" s="477">
        <f t="shared" si="20"/>
        <v>0</v>
      </c>
      <c r="AS25" s="477">
        <f t="shared" si="21"/>
        <v>0</v>
      </c>
      <c r="AT25" s="477">
        <f t="shared" si="22"/>
        <v>0</v>
      </c>
      <c r="AU25" s="477">
        <f t="shared" si="23"/>
        <v>0</v>
      </c>
      <c r="AV25" s="477">
        <f t="shared" si="24"/>
        <v>0</v>
      </c>
      <c r="AW25" s="477">
        <f t="shared" si="25"/>
        <v>0</v>
      </c>
      <c r="AX25" s="477">
        <f t="shared" si="26"/>
        <v>0</v>
      </c>
      <c r="AY25" s="477">
        <f t="shared" si="27"/>
        <v>0</v>
      </c>
      <c r="AZ25" s="477">
        <f t="shared" si="28"/>
        <v>0</v>
      </c>
      <c r="BA25" s="477">
        <f t="shared" si="29"/>
        <v>0</v>
      </c>
      <c r="BB25" s="477">
        <f t="shared" si="30"/>
        <v>0</v>
      </c>
      <c r="BC25" s="477">
        <f t="shared" si="31"/>
        <v>0</v>
      </c>
      <c r="BD25" s="477">
        <f t="shared" si="32"/>
        <v>0</v>
      </c>
      <c r="BE25" s="477"/>
    </row>
    <row r="26" spans="1:57" ht="13.5" customHeight="1">
      <c r="A26" s="448" t="str">
        <f>IF(COUNTA(ｺﾒﾃﾞｨｶﾙ!A25)&gt;=1,ｺﾒﾃﾞｨｶﾙ!A25,"")</f>
        <v/>
      </c>
      <c r="B26" s="425" t="str">
        <f>IF(COUNTA(ｺﾒﾃﾞｨｶﾙ!B25)&gt;=1,ｺﾒﾃﾞｨｶﾙ!B25,"")</f>
        <v/>
      </c>
      <c r="C26" s="422" t="str">
        <f>IF(COUNTA(ｺﾒﾃﾞｨｶﾙ!C25)&gt;=1,ｺﾒﾃﾞｨｶﾙ!C25,"")</f>
        <v/>
      </c>
      <c r="D26" s="422" t="str">
        <f>IF(COUNTA(ｺﾒﾃﾞｨｶﾙ!D25)&gt;=1,ｺﾒﾃﾞｨｶﾙ!D25,"")</f>
        <v/>
      </c>
      <c r="E26" s="422" t="str">
        <f>IF(COUNTA(ｺﾒﾃﾞｨｶﾙ!E25)&gt;=1,ｺﾒﾃﾞｨｶﾙ!E25,"")</f>
        <v/>
      </c>
      <c r="F26" s="422" t="str">
        <f>IF(COUNTA(ｺﾒﾃﾞｨｶﾙ!F25)&gt;=1,ｺﾒﾃﾞｨｶﾙ!F25,"")</f>
        <v/>
      </c>
      <c r="G26" s="422" t="str">
        <f>IF(COUNTA(ｺﾒﾃﾞｨｶﾙ!G25)&gt;=1,ｺﾒﾃﾞｨｶﾙ!G25,"")</f>
        <v/>
      </c>
      <c r="H26" s="422" t="str">
        <f>IF(COUNTA(ｺﾒﾃﾞｨｶﾙ!H25)&gt;=1,ｺﾒﾃﾞｨｶﾙ!H25,"")</f>
        <v/>
      </c>
      <c r="I26" s="422" t="str">
        <f>IF(COUNTA(ｺﾒﾃﾞｨｶﾙ!I25)&gt;=1,ｺﾒﾃﾞｨｶﾙ!I25,"")</f>
        <v/>
      </c>
      <c r="J26" s="422" t="str">
        <f>IF(COUNTA(ｺﾒﾃﾞｨｶﾙ!J25)&gt;=1,ｺﾒﾃﾞｨｶﾙ!J25,"")</f>
        <v/>
      </c>
      <c r="K26" s="422" t="str">
        <f>IF(COUNTA(ｺﾒﾃﾞｨｶﾙ!K25)&gt;=1,ｺﾒﾃﾞｨｶﾙ!K25,"")</f>
        <v/>
      </c>
      <c r="L26" s="426" t="str">
        <f>IF(COUNTA(ｺﾒﾃﾞｨｶﾙ!L25)&gt;=1,ｺﾒﾃﾞｨｶﾙ!L25,"")</f>
        <v/>
      </c>
      <c r="M26" s="449" t="str">
        <f>IF(COUNTA(ｺﾒﾃﾞｨｶﾙ!M25)&gt;=1,ｺﾒﾃﾞｨｶﾙ!M25,"")</f>
        <v/>
      </c>
      <c r="N26" s="443" t="str">
        <f>IF(COUNTA(ｺﾒﾃﾞｨｶﾙ!N25)&gt;=1,ｺﾒﾃﾞｨｶﾙ!N25,"")</f>
        <v/>
      </c>
      <c r="O26" s="444">
        <f>SUM(ｺﾒﾃﾞｨｶﾙ!P25:V25)</f>
        <v>0</v>
      </c>
      <c r="P26" s="445" t="str">
        <f>IF(O26&lt;基本!$D$9,"非常勤","常勤")</f>
        <v>常勤</v>
      </c>
      <c r="Q26" s="446">
        <f>IF(P26="非常勤",O26/基本!$D$9,1)</f>
        <v>1</v>
      </c>
      <c r="R26" s="401" t="e">
        <f>IF(DAYS360(T26,メイン!$N$3)&lt;500,"新"," ")</f>
        <v>#VALUE!</v>
      </c>
      <c r="S26" s="447"/>
      <c r="T26" s="474" t="str">
        <f>IF(COUNTA(ｺﾒﾃﾞｨｶﾙ!O25)&gt;=1,ｺﾒﾃﾞｨｶﾙ!O25,"")</f>
        <v/>
      </c>
      <c r="U26" s="475"/>
      <c r="V26" s="476"/>
      <c r="W26" s="475"/>
      <c r="X26" s="477">
        <f t="shared" si="0"/>
        <v>0</v>
      </c>
      <c r="Y26" s="477">
        <f t="shared" si="1"/>
        <v>0</v>
      </c>
      <c r="Z26" s="477">
        <f t="shared" si="2"/>
        <v>0</v>
      </c>
      <c r="AA26" s="477">
        <f t="shared" si="3"/>
        <v>0</v>
      </c>
      <c r="AB26" s="477">
        <f t="shared" si="4"/>
        <v>0</v>
      </c>
      <c r="AC26" s="477">
        <f t="shared" si="5"/>
        <v>0</v>
      </c>
      <c r="AD26" s="477">
        <f t="shared" si="6"/>
        <v>0</v>
      </c>
      <c r="AE26" s="477">
        <f t="shared" si="7"/>
        <v>0</v>
      </c>
      <c r="AF26" s="477">
        <f t="shared" si="8"/>
        <v>0</v>
      </c>
      <c r="AG26" s="477">
        <f t="shared" si="9"/>
        <v>0</v>
      </c>
      <c r="AH26" s="477">
        <f t="shared" si="10"/>
        <v>0</v>
      </c>
      <c r="AI26" s="477">
        <f t="shared" si="11"/>
        <v>0</v>
      </c>
      <c r="AJ26" s="477">
        <f t="shared" si="12"/>
        <v>0</v>
      </c>
      <c r="AK26" s="477">
        <f t="shared" si="13"/>
        <v>0</v>
      </c>
      <c r="AL26" s="477">
        <f t="shared" si="14"/>
        <v>0</v>
      </c>
      <c r="AM26" s="477">
        <f t="shared" si="15"/>
        <v>0</v>
      </c>
      <c r="AN26" s="477">
        <f t="shared" si="16"/>
        <v>0</v>
      </c>
      <c r="AO26" s="477">
        <f t="shared" si="17"/>
        <v>0</v>
      </c>
      <c r="AP26" s="477">
        <f t="shared" si="18"/>
        <v>0</v>
      </c>
      <c r="AQ26" s="477">
        <f t="shared" si="19"/>
        <v>0</v>
      </c>
      <c r="AR26" s="477">
        <f t="shared" si="20"/>
        <v>0</v>
      </c>
      <c r="AS26" s="477">
        <f t="shared" si="21"/>
        <v>0</v>
      </c>
      <c r="AT26" s="477">
        <f t="shared" si="22"/>
        <v>0</v>
      </c>
      <c r="AU26" s="477">
        <f t="shared" si="23"/>
        <v>0</v>
      </c>
      <c r="AV26" s="477">
        <f t="shared" si="24"/>
        <v>0</v>
      </c>
      <c r="AW26" s="477">
        <f t="shared" si="25"/>
        <v>0</v>
      </c>
      <c r="AX26" s="477">
        <f t="shared" si="26"/>
        <v>0</v>
      </c>
      <c r="AY26" s="477">
        <f t="shared" si="27"/>
        <v>0</v>
      </c>
      <c r="AZ26" s="477">
        <f t="shared" si="28"/>
        <v>0</v>
      </c>
      <c r="BA26" s="477">
        <f t="shared" si="29"/>
        <v>0</v>
      </c>
      <c r="BB26" s="477">
        <f t="shared" si="30"/>
        <v>0</v>
      </c>
      <c r="BC26" s="477">
        <f t="shared" si="31"/>
        <v>0</v>
      </c>
      <c r="BD26" s="477">
        <f t="shared" si="32"/>
        <v>0</v>
      </c>
      <c r="BE26" s="477"/>
    </row>
    <row r="27" spans="1:57" ht="13.5" customHeight="1">
      <c r="A27" s="448" t="str">
        <f>IF(COUNTA(ｺﾒﾃﾞｨｶﾙ!A26)&gt;=1,ｺﾒﾃﾞｨｶﾙ!A26,"")</f>
        <v/>
      </c>
      <c r="B27" s="425" t="str">
        <f>IF(COUNTA(ｺﾒﾃﾞｨｶﾙ!B26)&gt;=1,ｺﾒﾃﾞｨｶﾙ!B26,"")</f>
        <v/>
      </c>
      <c r="C27" s="422" t="str">
        <f>IF(COUNTA(ｺﾒﾃﾞｨｶﾙ!C26)&gt;=1,ｺﾒﾃﾞｨｶﾙ!C26,"")</f>
        <v/>
      </c>
      <c r="D27" s="422" t="str">
        <f>IF(COUNTA(ｺﾒﾃﾞｨｶﾙ!D26)&gt;=1,ｺﾒﾃﾞｨｶﾙ!D26,"")</f>
        <v/>
      </c>
      <c r="E27" s="422" t="str">
        <f>IF(COUNTA(ｺﾒﾃﾞｨｶﾙ!E26)&gt;=1,ｺﾒﾃﾞｨｶﾙ!E26,"")</f>
        <v/>
      </c>
      <c r="F27" s="422" t="str">
        <f>IF(COUNTA(ｺﾒﾃﾞｨｶﾙ!F26)&gt;=1,ｺﾒﾃﾞｨｶﾙ!F26,"")</f>
        <v/>
      </c>
      <c r="G27" s="422" t="str">
        <f>IF(COUNTA(ｺﾒﾃﾞｨｶﾙ!G26)&gt;=1,ｺﾒﾃﾞｨｶﾙ!G26,"")</f>
        <v/>
      </c>
      <c r="H27" s="422" t="str">
        <f>IF(COUNTA(ｺﾒﾃﾞｨｶﾙ!H26)&gt;=1,ｺﾒﾃﾞｨｶﾙ!H26,"")</f>
        <v/>
      </c>
      <c r="I27" s="422" t="str">
        <f>IF(COUNTA(ｺﾒﾃﾞｨｶﾙ!I26)&gt;=1,ｺﾒﾃﾞｨｶﾙ!I26,"")</f>
        <v/>
      </c>
      <c r="J27" s="422" t="str">
        <f>IF(COUNTA(ｺﾒﾃﾞｨｶﾙ!J26)&gt;=1,ｺﾒﾃﾞｨｶﾙ!J26,"")</f>
        <v/>
      </c>
      <c r="K27" s="422" t="str">
        <f>IF(COUNTA(ｺﾒﾃﾞｨｶﾙ!K26)&gt;=1,ｺﾒﾃﾞｨｶﾙ!K26,"")</f>
        <v/>
      </c>
      <c r="L27" s="426" t="str">
        <f>IF(COUNTA(ｺﾒﾃﾞｨｶﾙ!L26)&gt;=1,ｺﾒﾃﾞｨｶﾙ!L26,"")</f>
        <v/>
      </c>
      <c r="M27" s="449" t="str">
        <f>IF(COUNTA(ｺﾒﾃﾞｨｶﾙ!M26)&gt;=1,ｺﾒﾃﾞｨｶﾙ!M26,"")</f>
        <v/>
      </c>
      <c r="N27" s="443" t="str">
        <f>IF(COUNTA(ｺﾒﾃﾞｨｶﾙ!N26)&gt;=1,ｺﾒﾃﾞｨｶﾙ!N26,"")</f>
        <v/>
      </c>
      <c r="O27" s="444">
        <f>SUM(ｺﾒﾃﾞｨｶﾙ!P26:V26)</f>
        <v>0</v>
      </c>
      <c r="P27" s="445" t="str">
        <f>IF(O27&lt;基本!$D$9,"非常勤","常勤")</f>
        <v>常勤</v>
      </c>
      <c r="Q27" s="446">
        <f>IF(P27="非常勤",O27/基本!$D$9,1)</f>
        <v>1</v>
      </c>
      <c r="R27" s="401" t="e">
        <f>IF(DAYS360(T27,メイン!$N$3)&lt;500,"新"," ")</f>
        <v>#VALUE!</v>
      </c>
      <c r="S27" s="447"/>
      <c r="T27" s="474" t="str">
        <f>IF(COUNTA(ｺﾒﾃﾞｨｶﾙ!O26)&gt;=1,ｺﾒﾃﾞｨｶﾙ!O26,"")</f>
        <v/>
      </c>
      <c r="U27" s="475"/>
      <c r="V27" s="476"/>
      <c r="W27" s="475"/>
      <c r="X27" s="477">
        <f t="shared" si="0"/>
        <v>0</v>
      </c>
      <c r="Y27" s="477">
        <f t="shared" si="1"/>
        <v>0</v>
      </c>
      <c r="Z27" s="477">
        <f t="shared" si="2"/>
        <v>0</v>
      </c>
      <c r="AA27" s="477">
        <f t="shared" si="3"/>
        <v>0</v>
      </c>
      <c r="AB27" s="477">
        <f t="shared" si="4"/>
        <v>0</v>
      </c>
      <c r="AC27" s="477">
        <f t="shared" si="5"/>
        <v>0</v>
      </c>
      <c r="AD27" s="477">
        <f t="shared" si="6"/>
        <v>0</v>
      </c>
      <c r="AE27" s="477">
        <f t="shared" si="7"/>
        <v>0</v>
      </c>
      <c r="AF27" s="477">
        <f t="shared" si="8"/>
        <v>0</v>
      </c>
      <c r="AG27" s="477">
        <f t="shared" si="9"/>
        <v>0</v>
      </c>
      <c r="AH27" s="477">
        <f t="shared" si="10"/>
        <v>0</v>
      </c>
      <c r="AI27" s="477">
        <f t="shared" si="11"/>
        <v>0</v>
      </c>
      <c r="AJ27" s="477">
        <f t="shared" si="12"/>
        <v>0</v>
      </c>
      <c r="AK27" s="477">
        <f t="shared" si="13"/>
        <v>0</v>
      </c>
      <c r="AL27" s="477">
        <f t="shared" si="14"/>
        <v>0</v>
      </c>
      <c r="AM27" s="477">
        <f t="shared" si="15"/>
        <v>0</v>
      </c>
      <c r="AN27" s="477">
        <f t="shared" si="16"/>
        <v>0</v>
      </c>
      <c r="AO27" s="477">
        <f t="shared" si="17"/>
        <v>0</v>
      </c>
      <c r="AP27" s="477">
        <f t="shared" si="18"/>
        <v>0</v>
      </c>
      <c r="AQ27" s="477">
        <f t="shared" si="19"/>
        <v>0</v>
      </c>
      <c r="AR27" s="477">
        <f t="shared" si="20"/>
        <v>0</v>
      </c>
      <c r="AS27" s="477">
        <f t="shared" si="21"/>
        <v>0</v>
      </c>
      <c r="AT27" s="477">
        <f t="shared" si="22"/>
        <v>0</v>
      </c>
      <c r="AU27" s="477">
        <f t="shared" si="23"/>
        <v>0</v>
      </c>
      <c r="AV27" s="477">
        <f t="shared" si="24"/>
        <v>0</v>
      </c>
      <c r="AW27" s="477">
        <f t="shared" si="25"/>
        <v>0</v>
      </c>
      <c r="AX27" s="477">
        <f t="shared" si="26"/>
        <v>0</v>
      </c>
      <c r="AY27" s="477">
        <f t="shared" si="27"/>
        <v>0</v>
      </c>
      <c r="AZ27" s="477">
        <f t="shared" si="28"/>
        <v>0</v>
      </c>
      <c r="BA27" s="477">
        <f t="shared" si="29"/>
        <v>0</v>
      </c>
      <c r="BB27" s="477">
        <f t="shared" si="30"/>
        <v>0</v>
      </c>
      <c r="BC27" s="477">
        <f t="shared" si="31"/>
        <v>0</v>
      </c>
      <c r="BD27" s="477">
        <f t="shared" si="32"/>
        <v>0</v>
      </c>
      <c r="BE27" s="477"/>
    </row>
    <row r="28" spans="1:57" ht="13.5" customHeight="1">
      <c r="A28" s="448" t="str">
        <f>IF(COUNTA(ｺﾒﾃﾞｨｶﾙ!A27)&gt;=1,ｺﾒﾃﾞｨｶﾙ!A27,"")</f>
        <v/>
      </c>
      <c r="B28" s="425" t="str">
        <f>IF(COUNTA(ｺﾒﾃﾞｨｶﾙ!B27)&gt;=1,ｺﾒﾃﾞｨｶﾙ!B27,"")</f>
        <v/>
      </c>
      <c r="C28" s="422" t="str">
        <f>IF(COUNTA(ｺﾒﾃﾞｨｶﾙ!C27)&gt;=1,ｺﾒﾃﾞｨｶﾙ!C27,"")</f>
        <v/>
      </c>
      <c r="D28" s="422" t="str">
        <f>IF(COUNTA(ｺﾒﾃﾞｨｶﾙ!D27)&gt;=1,ｺﾒﾃﾞｨｶﾙ!D27,"")</f>
        <v/>
      </c>
      <c r="E28" s="422" t="str">
        <f>IF(COUNTA(ｺﾒﾃﾞｨｶﾙ!E27)&gt;=1,ｺﾒﾃﾞｨｶﾙ!E27,"")</f>
        <v/>
      </c>
      <c r="F28" s="422" t="str">
        <f>IF(COUNTA(ｺﾒﾃﾞｨｶﾙ!F27)&gt;=1,ｺﾒﾃﾞｨｶﾙ!F27,"")</f>
        <v/>
      </c>
      <c r="G28" s="422" t="str">
        <f>IF(COUNTA(ｺﾒﾃﾞｨｶﾙ!G27)&gt;=1,ｺﾒﾃﾞｨｶﾙ!G27,"")</f>
        <v/>
      </c>
      <c r="H28" s="422" t="str">
        <f>IF(COUNTA(ｺﾒﾃﾞｨｶﾙ!H27)&gt;=1,ｺﾒﾃﾞｨｶﾙ!H27,"")</f>
        <v/>
      </c>
      <c r="I28" s="422" t="str">
        <f>IF(COUNTA(ｺﾒﾃﾞｨｶﾙ!I27)&gt;=1,ｺﾒﾃﾞｨｶﾙ!I27,"")</f>
        <v/>
      </c>
      <c r="J28" s="422" t="str">
        <f>IF(COUNTA(ｺﾒﾃﾞｨｶﾙ!J27)&gt;=1,ｺﾒﾃﾞｨｶﾙ!J27,"")</f>
        <v/>
      </c>
      <c r="K28" s="422" t="str">
        <f>IF(COUNTA(ｺﾒﾃﾞｨｶﾙ!K27)&gt;=1,ｺﾒﾃﾞｨｶﾙ!K27,"")</f>
        <v/>
      </c>
      <c r="L28" s="426" t="str">
        <f>IF(COUNTA(ｺﾒﾃﾞｨｶﾙ!L27)&gt;=1,ｺﾒﾃﾞｨｶﾙ!L27,"")</f>
        <v/>
      </c>
      <c r="M28" s="449" t="str">
        <f>IF(COUNTA(ｺﾒﾃﾞｨｶﾙ!M27)&gt;=1,ｺﾒﾃﾞｨｶﾙ!M27,"")</f>
        <v/>
      </c>
      <c r="N28" s="443" t="str">
        <f>IF(COUNTA(ｺﾒﾃﾞｨｶﾙ!N27)&gt;=1,ｺﾒﾃﾞｨｶﾙ!N27,"")</f>
        <v/>
      </c>
      <c r="O28" s="444">
        <f>SUM(ｺﾒﾃﾞｨｶﾙ!P27:V27)</f>
        <v>0</v>
      </c>
      <c r="P28" s="445" t="str">
        <f>IF(O28&lt;基本!$D$9,"非常勤","常勤")</f>
        <v>常勤</v>
      </c>
      <c r="Q28" s="446">
        <f>IF(P28="非常勤",O28/基本!$D$9,1)</f>
        <v>1</v>
      </c>
      <c r="R28" s="401" t="e">
        <f>IF(DAYS360(T28,メイン!$N$3)&lt;500,"新"," ")</f>
        <v>#VALUE!</v>
      </c>
      <c r="S28" s="447"/>
      <c r="T28" s="474" t="str">
        <f>IF(COUNTA(ｺﾒﾃﾞｨｶﾙ!O27)&gt;=1,ｺﾒﾃﾞｨｶﾙ!O27,"")</f>
        <v/>
      </c>
      <c r="U28" s="475"/>
      <c r="V28" s="476"/>
      <c r="W28" s="475"/>
      <c r="X28" s="477">
        <f t="shared" si="0"/>
        <v>0</v>
      </c>
      <c r="Y28" s="477">
        <f t="shared" si="1"/>
        <v>0</v>
      </c>
      <c r="Z28" s="477">
        <f t="shared" si="2"/>
        <v>0</v>
      </c>
      <c r="AA28" s="477">
        <f t="shared" si="3"/>
        <v>0</v>
      </c>
      <c r="AB28" s="477">
        <f t="shared" si="4"/>
        <v>0</v>
      </c>
      <c r="AC28" s="477">
        <f t="shared" si="5"/>
        <v>0</v>
      </c>
      <c r="AD28" s="477">
        <f t="shared" si="6"/>
        <v>0</v>
      </c>
      <c r="AE28" s="477">
        <f t="shared" si="7"/>
        <v>0</v>
      </c>
      <c r="AF28" s="477">
        <f t="shared" si="8"/>
        <v>0</v>
      </c>
      <c r="AG28" s="477">
        <f t="shared" si="9"/>
        <v>0</v>
      </c>
      <c r="AH28" s="477">
        <f t="shared" si="10"/>
        <v>0</v>
      </c>
      <c r="AI28" s="477">
        <f t="shared" si="11"/>
        <v>0</v>
      </c>
      <c r="AJ28" s="477">
        <f t="shared" si="12"/>
        <v>0</v>
      </c>
      <c r="AK28" s="477">
        <f t="shared" si="13"/>
        <v>0</v>
      </c>
      <c r="AL28" s="477">
        <f t="shared" si="14"/>
        <v>0</v>
      </c>
      <c r="AM28" s="477">
        <f t="shared" si="15"/>
        <v>0</v>
      </c>
      <c r="AN28" s="477">
        <f t="shared" si="16"/>
        <v>0</v>
      </c>
      <c r="AO28" s="477">
        <f t="shared" si="17"/>
        <v>0</v>
      </c>
      <c r="AP28" s="477">
        <f t="shared" si="18"/>
        <v>0</v>
      </c>
      <c r="AQ28" s="477">
        <f t="shared" si="19"/>
        <v>0</v>
      </c>
      <c r="AR28" s="477">
        <f t="shared" si="20"/>
        <v>0</v>
      </c>
      <c r="AS28" s="477">
        <f t="shared" si="21"/>
        <v>0</v>
      </c>
      <c r="AT28" s="477">
        <f t="shared" si="22"/>
        <v>0</v>
      </c>
      <c r="AU28" s="477">
        <f t="shared" si="23"/>
        <v>0</v>
      </c>
      <c r="AV28" s="477">
        <f t="shared" si="24"/>
        <v>0</v>
      </c>
      <c r="AW28" s="477">
        <f t="shared" si="25"/>
        <v>0</v>
      </c>
      <c r="AX28" s="477">
        <f t="shared" si="26"/>
        <v>0</v>
      </c>
      <c r="AY28" s="477">
        <f t="shared" si="27"/>
        <v>0</v>
      </c>
      <c r="AZ28" s="477">
        <f t="shared" si="28"/>
        <v>0</v>
      </c>
      <c r="BA28" s="477">
        <f t="shared" si="29"/>
        <v>0</v>
      </c>
      <c r="BB28" s="477">
        <f t="shared" si="30"/>
        <v>0</v>
      </c>
      <c r="BC28" s="477">
        <f t="shared" si="31"/>
        <v>0</v>
      </c>
      <c r="BD28" s="477">
        <f t="shared" si="32"/>
        <v>0</v>
      </c>
      <c r="BE28" s="477"/>
    </row>
    <row r="29" spans="1:57" ht="13.5" customHeight="1">
      <c r="A29" s="448" t="str">
        <f>IF(COUNTA(ｺﾒﾃﾞｨｶﾙ!A28)&gt;=1,ｺﾒﾃﾞｨｶﾙ!A28,"")</f>
        <v/>
      </c>
      <c r="B29" s="425" t="str">
        <f>IF(COUNTA(ｺﾒﾃﾞｨｶﾙ!B28)&gt;=1,ｺﾒﾃﾞｨｶﾙ!B28,"")</f>
        <v/>
      </c>
      <c r="C29" s="422" t="str">
        <f>IF(COUNTA(ｺﾒﾃﾞｨｶﾙ!C28)&gt;=1,ｺﾒﾃﾞｨｶﾙ!C28,"")</f>
        <v/>
      </c>
      <c r="D29" s="422" t="str">
        <f>IF(COUNTA(ｺﾒﾃﾞｨｶﾙ!D28)&gt;=1,ｺﾒﾃﾞｨｶﾙ!D28,"")</f>
        <v/>
      </c>
      <c r="E29" s="422" t="str">
        <f>IF(COUNTA(ｺﾒﾃﾞｨｶﾙ!E28)&gt;=1,ｺﾒﾃﾞｨｶﾙ!E28,"")</f>
        <v/>
      </c>
      <c r="F29" s="422" t="str">
        <f>IF(COUNTA(ｺﾒﾃﾞｨｶﾙ!F28)&gt;=1,ｺﾒﾃﾞｨｶﾙ!F28,"")</f>
        <v/>
      </c>
      <c r="G29" s="422" t="str">
        <f>IF(COUNTA(ｺﾒﾃﾞｨｶﾙ!G28)&gt;=1,ｺﾒﾃﾞｨｶﾙ!G28,"")</f>
        <v/>
      </c>
      <c r="H29" s="422" t="str">
        <f>IF(COUNTA(ｺﾒﾃﾞｨｶﾙ!H28)&gt;=1,ｺﾒﾃﾞｨｶﾙ!H28,"")</f>
        <v/>
      </c>
      <c r="I29" s="422" t="str">
        <f>IF(COUNTA(ｺﾒﾃﾞｨｶﾙ!I28)&gt;=1,ｺﾒﾃﾞｨｶﾙ!I28,"")</f>
        <v/>
      </c>
      <c r="J29" s="422" t="str">
        <f>IF(COUNTA(ｺﾒﾃﾞｨｶﾙ!J28)&gt;=1,ｺﾒﾃﾞｨｶﾙ!J28,"")</f>
        <v/>
      </c>
      <c r="K29" s="422" t="str">
        <f>IF(COUNTA(ｺﾒﾃﾞｨｶﾙ!K28)&gt;=1,ｺﾒﾃﾞｨｶﾙ!K28,"")</f>
        <v/>
      </c>
      <c r="L29" s="426" t="str">
        <f>IF(COUNTA(ｺﾒﾃﾞｨｶﾙ!L28)&gt;=1,ｺﾒﾃﾞｨｶﾙ!L28,"")</f>
        <v/>
      </c>
      <c r="M29" s="449" t="str">
        <f>IF(COUNTA(ｺﾒﾃﾞｨｶﾙ!M28)&gt;=1,ｺﾒﾃﾞｨｶﾙ!M28,"")</f>
        <v/>
      </c>
      <c r="N29" s="443" t="str">
        <f>IF(COUNTA(ｺﾒﾃﾞｨｶﾙ!N28)&gt;=1,ｺﾒﾃﾞｨｶﾙ!N28,"")</f>
        <v/>
      </c>
      <c r="O29" s="444">
        <f>SUM(ｺﾒﾃﾞｨｶﾙ!P28:V28)</f>
        <v>0</v>
      </c>
      <c r="P29" s="445" t="str">
        <f>IF(O29&lt;基本!$D$9,"非常勤","常勤")</f>
        <v>常勤</v>
      </c>
      <c r="Q29" s="446">
        <f>IF(P29="非常勤",O29/基本!$D$9,1)</f>
        <v>1</v>
      </c>
      <c r="R29" s="401" t="e">
        <f>IF(DAYS360(T29,メイン!$N$3)&lt;500,"新"," ")</f>
        <v>#VALUE!</v>
      </c>
      <c r="S29" s="447"/>
      <c r="T29" s="474" t="str">
        <f>IF(COUNTA(ｺﾒﾃﾞｨｶﾙ!O28)&gt;=1,ｺﾒﾃﾞｨｶﾙ!O28,"")</f>
        <v/>
      </c>
      <c r="U29" s="475"/>
      <c r="V29" s="476"/>
      <c r="W29" s="475"/>
      <c r="X29" s="477">
        <f t="shared" si="0"/>
        <v>0</v>
      </c>
      <c r="Y29" s="477">
        <f t="shared" si="1"/>
        <v>0</v>
      </c>
      <c r="Z29" s="477">
        <f t="shared" si="2"/>
        <v>0</v>
      </c>
      <c r="AA29" s="477">
        <f t="shared" si="3"/>
        <v>0</v>
      </c>
      <c r="AB29" s="477">
        <f t="shared" si="4"/>
        <v>0</v>
      </c>
      <c r="AC29" s="477">
        <f t="shared" si="5"/>
        <v>0</v>
      </c>
      <c r="AD29" s="477">
        <f t="shared" si="6"/>
        <v>0</v>
      </c>
      <c r="AE29" s="477">
        <f t="shared" si="7"/>
        <v>0</v>
      </c>
      <c r="AF29" s="477">
        <f t="shared" si="8"/>
        <v>0</v>
      </c>
      <c r="AG29" s="477">
        <f t="shared" si="9"/>
        <v>0</v>
      </c>
      <c r="AH29" s="477">
        <f t="shared" si="10"/>
        <v>0</v>
      </c>
      <c r="AI29" s="477">
        <f t="shared" si="11"/>
        <v>0</v>
      </c>
      <c r="AJ29" s="477">
        <f t="shared" si="12"/>
        <v>0</v>
      </c>
      <c r="AK29" s="477">
        <f t="shared" si="13"/>
        <v>0</v>
      </c>
      <c r="AL29" s="477">
        <f t="shared" si="14"/>
        <v>0</v>
      </c>
      <c r="AM29" s="477">
        <f t="shared" si="15"/>
        <v>0</v>
      </c>
      <c r="AN29" s="477">
        <f t="shared" si="16"/>
        <v>0</v>
      </c>
      <c r="AO29" s="477">
        <f t="shared" si="17"/>
        <v>0</v>
      </c>
      <c r="AP29" s="477">
        <f t="shared" si="18"/>
        <v>0</v>
      </c>
      <c r="AQ29" s="477">
        <f t="shared" si="19"/>
        <v>0</v>
      </c>
      <c r="AR29" s="477">
        <f t="shared" si="20"/>
        <v>0</v>
      </c>
      <c r="AS29" s="477">
        <f t="shared" si="21"/>
        <v>0</v>
      </c>
      <c r="AT29" s="477">
        <f t="shared" si="22"/>
        <v>0</v>
      </c>
      <c r="AU29" s="477">
        <f t="shared" si="23"/>
        <v>0</v>
      </c>
      <c r="AV29" s="477">
        <f t="shared" si="24"/>
        <v>0</v>
      </c>
      <c r="AW29" s="477">
        <f t="shared" si="25"/>
        <v>0</v>
      </c>
      <c r="AX29" s="477">
        <f t="shared" si="26"/>
        <v>0</v>
      </c>
      <c r="AY29" s="477">
        <f t="shared" si="27"/>
        <v>0</v>
      </c>
      <c r="AZ29" s="477">
        <f t="shared" si="28"/>
        <v>0</v>
      </c>
      <c r="BA29" s="477">
        <f t="shared" si="29"/>
        <v>0</v>
      </c>
      <c r="BB29" s="477">
        <f t="shared" si="30"/>
        <v>0</v>
      </c>
      <c r="BC29" s="477">
        <f t="shared" si="31"/>
        <v>0</v>
      </c>
      <c r="BD29" s="477">
        <f t="shared" si="32"/>
        <v>0</v>
      </c>
      <c r="BE29" s="477"/>
    </row>
    <row r="30" spans="1:57" ht="13.5" customHeight="1">
      <c r="A30" s="448" t="str">
        <f>IF(COUNTA(ｺﾒﾃﾞｨｶﾙ!A29)&gt;=1,ｺﾒﾃﾞｨｶﾙ!A29,"")</f>
        <v/>
      </c>
      <c r="B30" s="425" t="str">
        <f>IF(COUNTA(ｺﾒﾃﾞｨｶﾙ!B29)&gt;=1,ｺﾒﾃﾞｨｶﾙ!B29,"")</f>
        <v/>
      </c>
      <c r="C30" s="422" t="str">
        <f>IF(COUNTA(ｺﾒﾃﾞｨｶﾙ!C29)&gt;=1,ｺﾒﾃﾞｨｶﾙ!C29,"")</f>
        <v/>
      </c>
      <c r="D30" s="422" t="str">
        <f>IF(COUNTA(ｺﾒﾃﾞｨｶﾙ!D29)&gt;=1,ｺﾒﾃﾞｨｶﾙ!D29,"")</f>
        <v/>
      </c>
      <c r="E30" s="422" t="str">
        <f>IF(COUNTA(ｺﾒﾃﾞｨｶﾙ!E29)&gt;=1,ｺﾒﾃﾞｨｶﾙ!E29,"")</f>
        <v/>
      </c>
      <c r="F30" s="422" t="str">
        <f>IF(COUNTA(ｺﾒﾃﾞｨｶﾙ!F29)&gt;=1,ｺﾒﾃﾞｨｶﾙ!F29,"")</f>
        <v/>
      </c>
      <c r="G30" s="422" t="str">
        <f>IF(COUNTA(ｺﾒﾃﾞｨｶﾙ!G29)&gt;=1,ｺﾒﾃﾞｨｶﾙ!G29,"")</f>
        <v/>
      </c>
      <c r="H30" s="422" t="str">
        <f>IF(COUNTA(ｺﾒﾃﾞｨｶﾙ!H29)&gt;=1,ｺﾒﾃﾞｨｶﾙ!H29,"")</f>
        <v/>
      </c>
      <c r="I30" s="422" t="str">
        <f>IF(COUNTA(ｺﾒﾃﾞｨｶﾙ!I29)&gt;=1,ｺﾒﾃﾞｨｶﾙ!I29,"")</f>
        <v/>
      </c>
      <c r="J30" s="422" t="str">
        <f>IF(COUNTA(ｺﾒﾃﾞｨｶﾙ!J29)&gt;=1,ｺﾒﾃﾞｨｶﾙ!J29,"")</f>
        <v/>
      </c>
      <c r="K30" s="422" t="str">
        <f>IF(COUNTA(ｺﾒﾃﾞｨｶﾙ!K29)&gt;=1,ｺﾒﾃﾞｨｶﾙ!K29,"")</f>
        <v/>
      </c>
      <c r="L30" s="426" t="str">
        <f>IF(COUNTA(ｺﾒﾃﾞｨｶﾙ!L29)&gt;=1,ｺﾒﾃﾞｨｶﾙ!L29,"")</f>
        <v/>
      </c>
      <c r="M30" s="449" t="str">
        <f>IF(COUNTA(ｺﾒﾃﾞｨｶﾙ!M29)&gt;=1,ｺﾒﾃﾞｨｶﾙ!M29,"")</f>
        <v/>
      </c>
      <c r="N30" s="443" t="str">
        <f>IF(COUNTA(ｺﾒﾃﾞｨｶﾙ!N29)&gt;=1,ｺﾒﾃﾞｨｶﾙ!N29,"")</f>
        <v/>
      </c>
      <c r="O30" s="444">
        <f>SUM(ｺﾒﾃﾞｨｶﾙ!P29:V29)</f>
        <v>0</v>
      </c>
      <c r="P30" s="445" t="str">
        <f>IF(O30&lt;基本!$D$9,"非常勤","常勤")</f>
        <v>常勤</v>
      </c>
      <c r="Q30" s="446">
        <f>IF(P30="非常勤",O30/基本!$D$9,1)</f>
        <v>1</v>
      </c>
      <c r="R30" s="401" t="e">
        <f>IF(DAYS360(T30,メイン!$N$3)&lt;500,"新"," ")</f>
        <v>#VALUE!</v>
      </c>
      <c r="S30" s="447"/>
      <c r="T30" s="474" t="str">
        <f>IF(COUNTA(ｺﾒﾃﾞｨｶﾙ!O29)&gt;=1,ｺﾒﾃﾞｨｶﾙ!O29,"")</f>
        <v/>
      </c>
      <c r="U30" s="475"/>
      <c r="V30" s="476"/>
      <c r="W30" s="475"/>
      <c r="X30" s="477">
        <f t="shared" si="0"/>
        <v>0</v>
      </c>
      <c r="Y30" s="477">
        <f t="shared" si="1"/>
        <v>0</v>
      </c>
      <c r="Z30" s="477">
        <f t="shared" si="2"/>
        <v>0</v>
      </c>
      <c r="AA30" s="477">
        <f t="shared" si="3"/>
        <v>0</v>
      </c>
      <c r="AB30" s="477">
        <f t="shared" si="4"/>
        <v>0</v>
      </c>
      <c r="AC30" s="477">
        <f t="shared" si="5"/>
        <v>0</v>
      </c>
      <c r="AD30" s="477">
        <f t="shared" si="6"/>
        <v>0</v>
      </c>
      <c r="AE30" s="477">
        <f t="shared" si="7"/>
        <v>0</v>
      </c>
      <c r="AF30" s="477">
        <f t="shared" si="8"/>
        <v>0</v>
      </c>
      <c r="AG30" s="477">
        <f t="shared" si="9"/>
        <v>0</v>
      </c>
      <c r="AH30" s="477">
        <f t="shared" si="10"/>
        <v>0</v>
      </c>
      <c r="AI30" s="477">
        <f t="shared" si="11"/>
        <v>0</v>
      </c>
      <c r="AJ30" s="477">
        <f t="shared" si="12"/>
        <v>0</v>
      </c>
      <c r="AK30" s="477">
        <f t="shared" si="13"/>
        <v>0</v>
      </c>
      <c r="AL30" s="477">
        <f t="shared" si="14"/>
        <v>0</v>
      </c>
      <c r="AM30" s="477">
        <f t="shared" si="15"/>
        <v>0</v>
      </c>
      <c r="AN30" s="477">
        <f t="shared" si="16"/>
        <v>0</v>
      </c>
      <c r="AO30" s="477">
        <f t="shared" si="17"/>
        <v>0</v>
      </c>
      <c r="AP30" s="477">
        <f t="shared" si="18"/>
        <v>0</v>
      </c>
      <c r="AQ30" s="477">
        <f t="shared" si="19"/>
        <v>0</v>
      </c>
      <c r="AR30" s="477">
        <f t="shared" si="20"/>
        <v>0</v>
      </c>
      <c r="AS30" s="477">
        <f t="shared" si="21"/>
        <v>0</v>
      </c>
      <c r="AT30" s="477">
        <f t="shared" si="22"/>
        <v>0</v>
      </c>
      <c r="AU30" s="477">
        <f t="shared" si="23"/>
        <v>0</v>
      </c>
      <c r="AV30" s="477">
        <f t="shared" si="24"/>
        <v>0</v>
      </c>
      <c r="AW30" s="477">
        <f t="shared" si="25"/>
        <v>0</v>
      </c>
      <c r="AX30" s="477">
        <f t="shared" si="26"/>
        <v>0</v>
      </c>
      <c r="AY30" s="477">
        <f t="shared" si="27"/>
        <v>0</v>
      </c>
      <c r="AZ30" s="477">
        <f t="shared" si="28"/>
        <v>0</v>
      </c>
      <c r="BA30" s="477">
        <f t="shared" si="29"/>
        <v>0</v>
      </c>
      <c r="BB30" s="477">
        <f t="shared" si="30"/>
        <v>0</v>
      </c>
      <c r="BC30" s="477">
        <f t="shared" si="31"/>
        <v>0</v>
      </c>
      <c r="BD30" s="477">
        <f t="shared" si="32"/>
        <v>0</v>
      </c>
      <c r="BE30" s="477"/>
    </row>
    <row r="31" spans="1:57" ht="13.5" customHeight="1">
      <c r="A31" s="448" t="str">
        <f>IF(COUNTA(ｺﾒﾃﾞｨｶﾙ!A30)&gt;=1,ｺﾒﾃﾞｨｶﾙ!A30,"")</f>
        <v/>
      </c>
      <c r="B31" s="425" t="str">
        <f>IF(COUNTA(ｺﾒﾃﾞｨｶﾙ!B30)&gt;=1,ｺﾒﾃﾞｨｶﾙ!B30,"")</f>
        <v/>
      </c>
      <c r="C31" s="422" t="str">
        <f>IF(COUNTA(ｺﾒﾃﾞｨｶﾙ!C30)&gt;=1,ｺﾒﾃﾞｨｶﾙ!C30,"")</f>
        <v/>
      </c>
      <c r="D31" s="422" t="str">
        <f>IF(COUNTA(ｺﾒﾃﾞｨｶﾙ!D30)&gt;=1,ｺﾒﾃﾞｨｶﾙ!D30,"")</f>
        <v/>
      </c>
      <c r="E31" s="422" t="str">
        <f>IF(COUNTA(ｺﾒﾃﾞｨｶﾙ!E30)&gt;=1,ｺﾒﾃﾞｨｶﾙ!E30,"")</f>
        <v/>
      </c>
      <c r="F31" s="422" t="str">
        <f>IF(COUNTA(ｺﾒﾃﾞｨｶﾙ!F30)&gt;=1,ｺﾒﾃﾞｨｶﾙ!F30,"")</f>
        <v/>
      </c>
      <c r="G31" s="422" t="str">
        <f>IF(COUNTA(ｺﾒﾃﾞｨｶﾙ!G30)&gt;=1,ｺﾒﾃﾞｨｶﾙ!G30,"")</f>
        <v/>
      </c>
      <c r="H31" s="422" t="str">
        <f>IF(COUNTA(ｺﾒﾃﾞｨｶﾙ!H30)&gt;=1,ｺﾒﾃﾞｨｶﾙ!H30,"")</f>
        <v/>
      </c>
      <c r="I31" s="422" t="str">
        <f>IF(COUNTA(ｺﾒﾃﾞｨｶﾙ!I30)&gt;=1,ｺﾒﾃﾞｨｶﾙ!I30,"")</f>
        <v/>
      </c>
      <c r="J31" s="422" t="str">
        <f>IF(COUNTA(ｺﾒﾃﾞｨｶﾙ!J30)&gt;=1,ｺﾒﾃﾞｨｶﾙ!J30,"")</f>
        <v/>
      </c>
      <c r="K31" s="422" t="str">
        <f>IF(COUNTA(ｺﾒﾃﾞｨｶﾙ!K30)&gt;=1,ｺﾒﾃﾞｨｶﾙ!K30,"")</f>
        <v/>
      </c>
      <c r="L31" s="426" t="str">
        <f>IF(COUNTA(ｺﾒﾃﾞｨｶﾙ!L30)&gt;=1,ｺﾒﾃﾞｨｶﾙ!L30,"")</f>
        <v/>
      </c>
      <c r="M31" s="449" t="str">
        <f>IF(COUNTA(ｺﾒﾃﾞｨｶﾙ!M30)&gt;=1,ｺﾒﾃﾞｨｶﾙ!M30,"")</f>
        <v/>
      </c>
      <c r="N31" s="443" t="str">
        <f>IF(COUNTA(ｺﾒﾃﾞｨｶﾙ!N30)&gt;=1,ｺﾒﾃﾞｨｶﾙ!N30,"")</f>
        <v/>
      </c>
      <c r="O31" s="444">
        <f>SUM(ｺﾒﾃﾞｨｶﾙ!P30:V30)</f>
        <v>0</v>
      </c>
      <c r="P31" s="445" t="str">
        <f>IF(O31&lt;基本!$D$9,"非常勤","常勤")</f>
        <v>常勤</v>
      </c>
      <c r="Q31" s="446">
        <f>IF(P31="非常勤",O31/基本!$D$9,1)</f>
        <v>1</v>
      </c>
      <c r="R31" s="401" t="e">
        <f>IF(DAYS360(T31,メイン!$N$3)&lt;500,"新"," ")</f>
        <v>#VALUE!</v>
      </c>
      <c r="S31" s="447"/>
      <c r="T31" s="474" t="str">
        <f>IF(COUNTA(ｺﾒﾃﾞｨｶﾙ!O30)&gt;=1,ｺﾒﾃﾞｨｶﾙ!O30,"")</f>
        <v/>
      </c>
      <c r="U31" s="475"/>
      <c r="V31" s="476"/>
      <c r="W31" s="475"/>
      <c r="X31" s="477">
        <f t="shared" si="0"/>
        <v>0</v>
      </c>
      <c r="Y31" s="477">
        <f t="shared" si="1"/>
        <v>0</v>
      </c>
      <c r="Z31" s="477">
        <f t="shared" si="2"/>
        <v>0</v>
      </c>
      <c r="AA31" s="477">
        <f t="shared" si="3"/>
        <v>0</v>
      </c>
      <c r="AB31" s="477">
        <f t="shared" si="4"/>
        <v>0</v>
      </c>
      <c r="AC31" s="477">
        <f t="shared" si="5"/>
        <v>0</v>
      </c>
      <c r="AD31" s="477">
        <f t="shared" si="6"/>
        <v>0</v>
      </c>
      <c r="AE31" s="477">
        <f t="shared" si="7"/>
        <v>0</v>
      </c>
      <c r="AF31" s="477">
        <f t="shared" si="8"/>
        <v>0</v>
      </c>
      <c r="AG31" s="477">
        <f t="shared" si="9"/>
        <v>0</v>
      </c>
      <c r="AH31" s="477">
        <f t="shared" si="10"/>
        <v>0</v>
      </c>
      <c r="AI31" s="477">
        <f t="shared" si="11"/>
        <v>0</v>
      </c>
      <c r="AJ31" s="477">
        <f t="shared" si="12"/>
        <v>0</v>
      </c>
      <c r="AK31" s="477">
        <f t="shared" si="13"/>
        <v>0</v>
      </c>
      <c r="AL31" s="477">
        <f t="shared" si="14"/>
        <v>0</v>
      </c>
      <c r="AM31" s="477">
        <f t="shared" si="15"/>
        <v>0</v>
      </c>
      <c r="AN31" s="477">
        <f t="shared" si="16"/>
        <v>0</v>
      </c>
      <c r="AO31" s="477">
        <f t="shared" si="17"/>
        <v>0</v>
      </c>
      <c r="AP31" s="477">
        <f t="shared" si="18"/>
        <v>0</v>
      </c>
      <c r="AQ31" s="477">
        <f t="shared" si="19"/>
        <v>0</v>
      </c>
      <c r="AR31" s="477">
        <f t="shared" si="20"/>
        <v>0</v>
      </c>
      <c r="AS31" s="477">
        <f t="shared" si="21"/>
        <v>0</v>
      </c>
      <c r="AT31" s="477">
        <f t="shared" si="22"/>
        <v>0</v>
      </c>
      <c r="AU31" s="477">
        <f t="shared" si="23"/>
        <v>0</v>
      </c>
      <c r="AV31" s="477">
        <f t="shared" si="24"/>
        <v>0</v>
      </c>
      <c r="AW31" s="477">
        <f t="shared" si="25"/>
        <v>0</v>
      </c>
      <c r="AX31" s="477">
        <f t="shared" si="26"/>
        <v>0</v>
      </c>
      <c r="AY31" s="477">
        <f t="shared" si="27"/>
        <v>0</v>
      </c>
      <c r="AZ31" s="477">
        <f t="shared" si="28"/>
        <v>0</v>
      </c>
      <c r="BA31" s="477">
        <f t="shared" si="29"/>
        <v>0</v>
      </c>
      <c r="BB31" s="477">
        <f t="shared" si="30"/>
        <v>0</v>
      </c>
      <c r="BC31" s="477">
        <f t="shared" si="31"/>
        <v>0</v>
      </c>
      <c r="BD31" s="477">
        <f t="shared" si="32"/>
        <v>0</v>
      </c>
      <c r="BE31" s="477"/>
    </row>
    <row r="32" spans="1:57" ht="13.5" customHeight="1">
      <c r="A32" s="448" t="str">
        <f>IF(COUNTA(ｺﾒﾃﾞｨｶﾙ!A31)&gt;=1,ｺﾒﾃﾞｨｶﾙ!A31,"")</f>
        <v/>
      </c>
      <c r="B32" s="425" t="str">
        <f>IF(COUNTA(ｺﾒﾃﾞｨｶﾙ!B31)&gt;=1,ｺﾒﾃﾞｨｶﾙ!B31,"")</f>
        <v/>
      </c>
      <c r="C32" s="422" t="str">
        <f>IF(COUNTA(ｺﾒﾃﾞｨｶﾙ!C31)&gt;=1,ｺﾒﾃﾞｨｶﾙ!C31,"")</f>
        <v/>
      </c>
      <c r="D32" s="422" t="str">
        <f>IF(COUNTA(ｺﾒﾃﾞｨｶﾙ!D31)&gt;=1,ｺﾒﾃﾞｨｶﾙ!D31,"")</f>
        <v/>
      </c>
      <c r="E32" s="422" t="str">
        <f>IF(COUNTA(ｺﾒﾃﾞｨｶﾙ!E31)&gt;=1,ｺﾒﾃﾞｨｶﾙ!E31,"")</f>
        <v/>
      </c>
      <c r="F32" s="422" t="str">
        <f>IF(COUNTA(ｺﾒﾃﾞｨｶﾙ!F31)&gt;=1,ｺﾒﾃﾞｨｶﾙ!F31,"")</f>
        <v/>
      </c>
      <c r="G32" s="422" t="str">
        <f>IF(COUNTA(ｺﾒﾃﾞｨｶﾙ!G31)&gt;=1,ｺﾒﾃﾞｨｶﾙ!G31,"")</f>
        <v/>
      </c>
      <c r="H32" s="422" t="str">
        <f>IF(COUNTA(ｺﾒﾃﾞｨｶﾙ!H31)&gt;=1,ｺﾒﾃﾞｨｶﾙ!H31,"")</f>
        <v/>
      </c>
      <c r="I32" s="422" t="str">
        <f>IF(COUNTA(ｺﾒﾃﾞｨｶﾙ!I31)&gt;=1,ｺﾒﾃﾞｨｶﾙ!I31,"")</f>
        <v/>
      </c>
      <c r="J32" s="422" t="str">
        <f>IF(COUNTA(ｺﾒﾃﾞｨｶﾙ!J31)&gt;=1,ｺﾒﾃﾞｨｶﾙ!J31,"")</f>
        <v/>
      </c>
      <c r="K32" s="422" t="str">
        <f>IF(COUNTA(ｺﾒﾃﾞｨｶﾙ!K31)&gt;=1,ｺﾒﾃﾞｨｶﾙ!K31,"")</f>
        <v/>
      </c>
      <c r="L32" s="426" t="str">
        <f>IF(COUNTA(ｺﾒﾃﾞｨｶﾙ!L31)&gt;=1,ｺﾒﾃﾞｨｶﾙ!L31,"")</f>
        <v/>
      </c>
      <c r="M32" s="449" t="str">
        <f>IF(COUNTA(ｺﾒﾃﾞｨｶﾙ!M31)&gt;=1,ｺﾒﾃﾞｨｶﾙ!M31,"")</f>
        <v/>
      </c>
      <c r="N32" s="443" t="str">
        <f>IF(COUNTA(ｺﾒﾃﾞｨｶﾙ!N31)&gt;=1,ｺﾒﾃﾞｨｶﾙ!N31,"")</f>
        <v/>
      </c>
      <c r="O32" s="444">
        <f>SUM(ｺﾒﾃﾞｨｶﾙ!P31:V31)</f>
        <v>0</v>
      </c>
      <c r="P32" s="445" t="str">
        <f>IF(O32&lt;基本!$D$9,"非常勤","常勤")</f>
        <v>常勤</v>
      </c>
      <c r="Q32" s="446">
        <f>IF(P32="非常勤",O32/基本!$D$9,1)</f>
        <v>1</v>
      </c>
      <c r="R32" s="401" t="e">
        <f>IF(DAYS360(T32,メイン!$N$3)&lt;500,"新"," ")</f>
        <v>#VALUE!</v>
      </c>
      <c r="S32" s="447"/>
      <c r="T32" s="474" t="str">
        <f>IF(COUNTA(ｺﾒﾃﾞｨｶﾙ!O31)&gt;=1,ｺﾒﾃﾞｨｶﾙ!O31,"")</f>
        <v/>
      </c>
      <c r="U32" s="475"/>
      <c r="V32" s="476"/>
      <c r="W32" s="475"/>
      <c r="X32" s="477">
        <f t="shared" si="0"/>
        <v>0</v>
      </c>
      <c r="Y32" s="477">
        <f t="shared" si="1"/>
        <v>0</v>
      </c>
      <c r="Z32" s="477">
        <f t="shared" si="2"/>
        <v>0</v>
      </c>
      <c r="AA32" s="477">
        <f t="shared" si="3"/>
        <v>0</v>
      </c>
      <c r="AB32" s="477">
        <f t="shared" si="4"/>
        <v>0</v>
      </c>
      <c r="AC32" s="477">
        <f t="shared" si="5"/>
        <v>0</v>
      </c>
      <c r="AD32" s="477">
        <f t="shared" si="6"/>
        <v>0</v>
      </c>
      <c r="AE32" s="477">
        <f t="shared" si="7"/>
        <v>0</v>
      </c>
      <c r="AF32" s="477">
        <f t="shared" si="8"/>
        <v>0</v>
      </c>
      <c r="AG32" s="477">
        <f t="shared" si="9"/>
        <v>0</v>
      </c>
      <c r="AH32" s="477">
        <f t="shared" si="10"/>
        <v>0</v>
      </c>
      <c r="AI32" s="477">
        <f t="shared" si="11"/>
        <v>0</v>
      </c>
      <c r="AJ32" s="477">
        <f t="shared" si="12"/>
        <v>0</v>
      </c>
      <c r="AK32" s="477">
        <f t="shared" si="13"/>
        <v>0</v>
      </c>
      <c r="AL32" s="477">
        <f t="shared" si="14"/>
        <v>0</v>
      </c>
      <c r="AM32" s="477">
        <f t="shared" si="15"/>
        <v>0</v>
      </c>
      <c r="AN32" s="477">
        <f t="shared" si="16"/>
        <v>0</v>
      </c>
      <c r="AO32" s="477">
        <f t="shared" si="17"/>
        <v>0</v>
      </c>
      <c r="AP32" s="477">
        <f t="shared" si="18"/>
        <v>0</v>
      </c>
      <c r="AQ32" s="477">
        <f t="shared" si="19"/>
        <v>0</v>
      </c>
      <c r="AR32" s="477">
        <f t="shared" si="20"/>
        <v>0</v>
      </c>
      <c r="AS32" s="477">
        <f t="shared" si="21"/>
        <v>0</v>
      </c>
      <c r="AT32" s="477">
        <f t="shared" si="22"/>
        <v>0</v>
      </c>
      <c r="AU32" s="477">
        <f t="shared" si="23"/>
        <v>0</v>
      </c>
      <c r="AV32" s="477">
        <f t="shared" si="24"/>
        <v>0</v>
      </c>
      <c r="AW32" s="477">
        <f t="shared" si="25"/>
        <v>0</v>
      </c>
      <c r="AX32" s="477">
        <f t="shared" si="26"/>
        <v>0</v>
      </c>
      <c r="AY32" s="477">
        <f t="shared" si="27"/>
        <v>0</v>
      </c>
      <c r="AZ32" s="477">
        <f t="shared" si="28"/>
        <v>0</v>
      </c>
      <c r="BA32" s="477">
        <f t="shared" si="29"/>
        <v>0</v>
      </c>
      <c r="BB32" s="477">
        <f t="shared" si="30"/>
        <v>0</v>
      </c>
      <c r="BC32" s="477">
        <f t="shared" si="31"/>
        <v>0</v>
      </c>
      <c r="BD32" s="477">
        <f t="shared" si="32"/>
        <v>0</v>
      </c>
      <c r="BE32" s="477"/>
    </row>
    <row r="33" spans="1:57" ht="13.5" customHeight="1">
      <c r="A33" s="448" t="str">
        <f>IF(COUNTA(ｺﾒﾃﾞｨｶﾙ!A32)&gt;=1,ｺﾒﾃﾞｨｶﾙ!A32,"")</f>
        <v/>
      </c>
      <c r="B33" s="425" t="str">
        <f>IF(COUNTA(ｺﾒﾃﾞｨｶﾙ!B32)&gt;=1,ｺﾒﾃﾞｨｶﾙ!B32,"")</f>
        <v/>
      </c>
      <c r="C33" s="422" t="str">
        <f>IF(COUNTA(ｺﾒﾃﾞｨｶﾙ!C32)&gt;=1,ｺﾒﾃﾞｨｶﾙ!C32,"")</f>
        <v/>
      </c>
      <c r="D33" s="422" t="str">
        <f>IF(COUNTA(ｺﾒﾃﾞｨｶﾙ!D32)&gt;=1,ｺﾒﾃﾞｨｶﾙ!D32,"")</f>
        <v/>
      </c>
      <c r="E33" s="422" t="str">
        <f>IF(COUNTA(ｺﾒﾃﾞｨｶﾙ!E32)&gt;=1,ｺﾒﾃﾞｨｶﾙ!E32,"")</f>
        <v/>
      </c>
      <c r="F33" s="422" t="str">
        <f>IF(COUNTA(ｺﾒﾃﾞｨｶﾙ!F32)&gt;=1,ｺﾒﾃﾞｨｶﾙ!F32,"")</f>
        <v/>
      </c>
      <c r="G33" s="422" t="str">
        <f>IF(COUNTA(ｺﾒﾃﾞｨｶﾙ!G32)&gt;=1,ｺﾒﾃﾞｨｶﾙ!G32,"")</f>
        <v/>
      </c>
      <c r="H33" s="422" t="str">
        <f>IF(COUNTA(ｺﾒﾃﾞｨｶﾙ!H32)&gt;=1,ｺﾒﾃﾞｨｶﾙ!H32,"")</f>
        <v/>
      </c>
      <c r="I33" s="422" t="str">
        <f>IF(COUNTA(ｺﾒﾃﾞｨｶﾙ!I32)&gt;=1,ｺﾒﾃﾞｨｶﾙ!I32,"")</f>
        <v/>
      </c>
      <c r="J33" s="422" t="str">
        <f>IF(COUNTA(ｺﾒﾃﾞｨｶﾙ!J32)&gt;=1,ｺﾒﾃﾞｨｶﾙ!J32,"")</f>
        <v/>
      </c>
      <c r="K33" s="422" t="str">
        <f>IF(COUNTA(ｺﾒﾃﾞｨｶﾙ!K32)&gt;=1,ｺﾒﾃﾞｨｶﾙ!K32,"")</f>
        <v/>
      </c>
      <c r="L33" s="426" t="str">
        <f>IF(COUNTA(ｺﾒﾃﾞｨｶﾙ!L32)&gt;=1,ｺﾒﾃﾞｨｶﾙ!L32,"")</f>
        <v/>
      </c>
      <c r="M33" s="449" t="str">
        <f>IF(COUNTA(ｺﾒﾃﾞｨｶﾙ!M32)&gt;=1,ｺﾒﾃﾞｨｶﾙ!M32,"")</f>
        <v/>
      </c>
      <c r="N33" s="443" t="str">
        <f>IF(COUNTA(ｺﾒﾃﾞｨｶﾙ!N32)&gt;=1,ｺﾒﾃﾞｨｶﾙ!N32,"")</f>
        <v/>
      </c>
      <c r="O33" s="444">
        <f>SUM(ｺﾒﾃﾞｨｶﾙ!P32:V32)</f>
        <v>0</v>
      </c>
      <c r="P33" s="445" t="str">
        <f>IF(O33&lt;基本!$D$9,"非常勤","常勤")</f>
        <v>常勤</v>
      </c>
      <c r="Q33" s="446">
        <f>IF(P33="非常勤",O33/基本!$D$9,1)</f>
        <v>1</v>
      </c>
      <c r="R33" s="401" t="e">
        <f>IF(DAYS360(T33,メイン!$N$3)&lt;500,"新"," ")</f>
        <v>#VALUE!</v>
      </c>
      <c r="S33" s="447"/>
      <c r="T33" s="474" t="str">
        <f>IF(COUNTA(ｺﾒﾃﾞｨｶﾙ!O32)&gt;=1,ｺﾒﾃﾞｨｶﾙ!O32,"")</f>
        <v/>
      </c>
      <c r="U33" s="475"/>
      <c r="V33" s="476"/>
      <c r="W33" s="475"/>
      <c r="X33" s="477">
        <f t="shared" si="0"/>
        <v>0</v>
      </c>
      <c r="Y33" s="477">
        <f t="shared" si="1"/>
        <v>0</v>
      </c>
      <c r="Z33" s="477">
        <f t="shared" si="2"/>
        <v>0</v>
      </c>
      <c r="AA33" s="477">
        <f t="shared" si="3"/>
        <v>0</v>
      </c>
      <c r="AB33" s="477">
        <f t="shared" si="4"/>
        <v>0</v>
      </c>
      <c r="AC33" s="477">
        <f t="shared" si="5"/>
        <v>0</v>
      </c>
      <c r="AD33" s="477">
        <f t="shared" si="6"/>
        <v>0</v>
      </c>
      <c r="AE33" s="477">
        <f t="shared" si="7"/>
        <v>0</v>
      </c>
      <c r="AF33" s="477">
        <f t="shared" si="8"/>
        <v>0</v>
      </c>
      <c r="AG33" s="477">
        <f t="shared" si="9"/>
        <v>0</v>
      </c>
      <c r="AH33" s="477">
        <f t="shared" si="10"/>
        <v>0</v>
      </c>
      <c r="AI33" s="477">
        <f t="shared" si="11"/>
        <v>0</v>
      </c>
      <c r="AJ33" s="477">
        <f t="shared" si="12"/>
        <v>0</v>
      </c>
      <c r="AK33" s="477">
        <f t="shared" si="13"/>
        <v>0</v>
      </c>
      <c r="AL33" s="477">
        <f t="shared" si="14"/>
        <v>0</v>
      </c>
      <c r="AM33" s="477">
        <f t="shared" si="15"/>
        <v>0</v>
      </c>
      <c r="AN33" s="477">
        <f t="shared" si="16"/>
        <v>0</v>
      </c>
      <c r="AO33" s="477">
        <f t="shared" si="17"/>
        <v>0</v>
      </c>
      <c r="AP33" s="477">
        <f t="shared" si="18"/>
        <v>0</v>
      </c>
      <c r="AQ33" s="477">
        <f t="shared" si="19"/>
        <v>0</v>
      </c>
      <c r="AR33" s="477">
        <f t="shared" si="20"/>
        <v>0</v>
      </c>
      <c r="AS33" s="477">
        <f t="shared" si="21"/>
        <v>0</v>
      </c>
      <c r="AT33" s="477">
        <f t="shared" si="22"/>
        <v>0</v>
      </c>
      <c r="AU33" s="477">
        <f t="shared" si="23"/>
        <v>0</v>
      </c>
      <c r="AV33" s="477">
        <f t="shared" si="24"/>
        <v>0</v>
      </c>
      <c r="AW33" s="477">
        <f t="shared" si="25"/>
        <v>0</v>
      </c>
      <c r="AX33" s="477">
        <f t="shared" si="26"/>
        <v>0</v>
      </c>
      <c r="AY33" s="477">
        <f t="shared" si="27"/>
        <v>0</v>
      </c>
      <c r="AZ33" s="477">
        <f t="shared" si="28"/>
        <v>0</v>
      </c>
      <c r="BA33" s="477">
        <f t="shared" si="29"/>
        <v>0</v>
      </c>
      <c r="BB33" s="477">
        <f t="shared" si="30"/>
        <v>0</v>
      </c>
      <c r="BC33" s="477">
        <f t="shared" si="31"/>
        <v>0</v>
      </c>
      <c r="BD33" s="477">
        <f t="shared" si="32"/>
        <v>0</v>
      </c>
      <c r="BE33" s="477"/>
    </row>
    <row r="34" spans="1:57" ht="13.5" customHeight="1">
      <c r="A34" s="448" t="str">
        <f>IF(COUNTA(ｺﾒﾃﾞｨｶﾙ!A33)&gt;=1,ｺﾒﾃﾞｨｶﾙ!A33,"")</f>
        <v/>
      </c>
      <c r="B34" s="425" t="str">
        <f>IF(COUNTA(ｺﾒﾃﾞｨｶﾙ!B33)&gt;=1,ｺﾒﾃﾞｨｶﾙ!B33,"")</f>
        <v/>
      </c>
      <c r="C34" s="422" t="str">
        <f>IF(COUNTA(ｺﾒﾃﾞｨｶﾙ!C33)&gt;=1,ｺﾒﾃﾞｨｶﾙ!C33,"")</f>
        <v/>
      </c>
      <c r="D34" s="422" t="str">
        <f>IF(COUNTA(ｺﾒﾃﾞｨｶﾙ!D33)&gt;=1,ｺﾒﾃﾞｨｶﾙ!D33,"")</f>
        <v/>
      </c>
      <c r="E34" s="422" t="str">
        <f>IF(COUNTA(ｺﾒﾃﾞｨｶﾙ!E33)&gt;=1,ｺﾒﾃﾞｨｶﾙ!E33,"")</f>
        <v/>
      </c>
      <c r="F34" s="422" t="str">
        <f>IF(COUNTA(ｺﾒﾃﾞｨｶﾙ!F33)&gt;=1,ｺﾒﾃﾞｨｶﾙ!F33,"")</f>
        <v/>
      </c>
      <c r="G34" s="422" t="str">
        <f>IF(COUNTA(ｺﾒﾃﾞｨｶﾙ!G33)&gt;=1,ｺﾒﾃﾞｨｶﾙ!G33,"")</f>
        <v/>
      </c>
      <c r="H34" s="422" t="str">
        <f>IF(COUNTA(ｺﾒﾃﾞｨｶﾙ!H33)&gt;=1,ｺﾒﾃﾞｨｶﾙ!H33,"")</f>
        <v/>
      </c>
      <c r="I34" s="422" t="str">
        <f>IF(COUNTA(ｺﾒﾃﾞｨｶﾙ!I33)&gt;=1,ｺﾒﾃﾞｨｶﾙ!I33,"")</f>
        <v/>
      </c>
      <c r="J34" s="422" t="str">
        <f>IF(COUNTA(ｺﾒﾃﾞｨｶﾙ!J33)&gt;=1,ｺﾒﾃﾞｨｶﾙ!J33,"")</f>
        <v/>
      </c>
      <c r="K34" s="422" t="str">
        <f>IF(COUNTA(ｺﾒﾃﾞｨｶﾙ!K33)&gt;=1,ｺﾒﾃﾞｨｶﾙ!K33,"")</f>
        <v/>
      </c>
      <c r="L34" s="426" t="str">
        <f>IF(COUNTA(ｺﾒﾃﾞｨｶﾙ!L33)&gt;=1,ｺﾒﾃﾞｨｶﾙ!L33,"")</f>
        <v/>
      </c>
      <c r="M34" s="449" t="str">
        <f>IF(COUNTA(ｺﾒﾃﾞｨｶﾙ!M33)&gt;=1,ｺﾒﾃﾞｨｶﾙ!M33,"")</f>
        <v/>
      </c>
      <c r="N34" s="443" t="str">
        <f>IF(COUNTA(ｺﾒﾃﾞｨｶﾙ!N33)&gt;=1,ｺﾒﾃﾞｨｶﾙ!N33,"")</f>
        <v/>
      </c>
      <c r="O34" s="444">
        <f>SUM(ｺﾒﾃﾞｨｶﾙ!P33:V33)</f>
        <v>0</v>
      </c>
      <c r="P34" s="445" t="str">
        <f>IF(O34&lt;基本!$D$9,"非常勤","常勤")</f>
        <v>常勤</v>
      </c>
      <c r="Q34" s="446">
        <f>IF(P34="非常勤",O34/基本!$D$9,1)</f>
        <v>1</v>
      </c>
      <c r="R34" s="401" t="e">
        <f>IF(DAYS360(T34,メイン!$N$3)&lt;500,"新"," ")</f>
        <v>#VALUE!</v>
      </c>
      <c r="S34" s="447"/>
      <c r="T34" s="474" t="str">
        <f>IF(COUNTA(ｺﾒﾃﾞｨｶﾙ!O33)&gt;=1,ｺﾒﾃﾞｨｶﾙ!O33,"")</f>
        <v/>
      </c>
      <c r="U34" s="475"/>
      <c r="V34" s="476"/>
      <c r="W34" s="475"/>
      <c r="X34" s="477">
        <f t="shared" si="0"/>
        <v>0</v>
      </c>
      <c r="Y34" s="477">
        <f t="shared" si="1"/>
        <v>0</v>
      </c>
      <c r="Z34" s="477">
        <f t="shared" si="2"/>
        <v>0</v>
      </c>
      <c r="AA34" s="477">
        <f t="shared" si="3"/>
        <v>0</v>
      </c>
      <c r="AB34" s="477">
        <f t="shared" si="4"/>
        <v>0</v>
      </c>
      <c r="AC34" s="477">
        <f t="shared" si="5"/>
        <v>0</v>
      </c>
      <c r="AD34" s="477">
        <f t="shared" si="6"/>
        <v>0</v>
      </c>
      <c r="AE34" s="477">
        <f t="shared" si="7"/>
        <v>0</v>
      </c>
      <c r="AF34" s="477">
        <f t="shared" si="8"/>
        <v>0</v>
      </c>
      <c r="AG34" s="477">
        <f t="shared" si="9"/>
        <v>0</v>
      </c>
      <c r="AH34" s="477">
        <f t="shared" si="10"/>
        <v>0</v>
      </c>
      <c r="AI34" s="477">
        <f t="shared" si="11"/>
        <v>0</v>
      </c>
      <c r="AJ34" s="477">
        <f t="shared" si="12"/>
        <v>0</v>
      </c>
      <c r="AK34" s="477">
        <f t="shared" si="13"/>
        <v>0</v>
      </c>
      <c r="AL34" s="477">
        <f t="shared" si="14"/>
        <v>0</v>
      </c>
      <c r="AM34" s="477">
        <f t="shared" si="15"/>
        <v>0</v>
      </c>
      <c r="AN34" s="477">
        <f t="shared" si="16"/>
        <v>0</v>
      </c>
      <c r="AO34" s="477">
        <f t="shared" si="17"/>
        <v>0</v>
      </c>
      <c r="AP34" s="477">
        <f t="shared" si="18"/>
        <v>0</v>
      </c>
      <c r="AQ34" s="477">
        <f t="shared" si="19"/>
        <v>0</v>
      </c>
      <c r="AR34" s="477">
        <f t="shared" si="20"/>
        <v>0</v>
      </c>
      <c r="AS34" s="477">
        <f t="shared" si="21"/>
        <v>0</v>
      </c>
      <c r="AT34" s="477">
        <f t="shared" si="22"/>
        <v>0</v>
      </c>
      <c r="AU34" s="477">
        <f t="shared" si="23"/>
        <v>0</v>
      </c>
      <c r="AV34" s="477">
        <f t="shared" si="24"/>
        <v>0</v>
      </c>
      <c r="AW34" s="477">
        <f t="shared" si="25"/>
        <v>0</v>
      </c>
      <c r="AX34" s="477">
        <f t="shared" si="26"/>
        <v>0</v>
      </c>
      <c r="AY34" s="477">
        <f t="shared" si="27"/>
        <v>0</v>
      </c>
      <c r="AZ34" s="477">
        <f t="shared" si="28"/>
        <v>0</v>
      </c>
      <c r="BA34" s="477">
        <f t="shared" si="29"/>
        <v>0</v>
      </c>
      <c r="BB34" s="477">
        <f t="shared" si="30"/>
        <v>0</v>
      </c>
      <c r="BC34" s="477">
        <f t="shared" si="31"/>
        <v>0</v>
      </c>
      <c r="BD34" s="477">
        <f t="shared" si="32"/>
        <v>0</v>
      </c>
      <c r="BE34" s="477"/>
    </row>
    <row r="35" spans="1:57" ht="13.5" customHeight="1">
      <c r="A35" s="448" t="str">
        <f>IF(COUNTA(ｺﾒﾃﾞｨｶﾙ!A34)&gt;=1,ｺﾒﾃﾞｨｶﾙ!A34,"")</f>
        <v/>
      </c>
      <c r="B35" s="425" t="str">
        <f>IF(COUNTA(ｺﾒﾃﾞｨｶﾙ!B34)&gt;=1,ｺﾒﾃﾞｨｶﾙ!B34,"")</f>
        <v/>
      </c>
      <c r="C35" s="422" t="str">
        <f>IF(COUNTA(ｺﾒﾃﾞｨｶﾙ!C34)&gt;=1,ｺﾒﾃﾞｨｶﾙ!C34,"")</f>
        <v/>
      </c>
      <c r="D35" s="422" t="str">
        <f>IF(COUNTA(ｺﾒﾃﾞｨｶﾙ!D34)&gt;=1,ｺﾒﾃﾞｨｶﾙ!D34,"")</f>
        <v/>
      </c>
      <c r="E35" s="422" t="str">
        <f>IF(COUNTA(ｺﾒﾃﾞｨｶﾙ!E34)&gt;=1,ｺﾒﾃﾞｨｶﾙ!E34,"")</f>
        <v/>
      </c>
      <c r="F35" s="422" t="str">
        <f>IF(COUNTA(ｺﾒﾃﾞｨｶﾙ!F34)&gt;=1,ｺﾒﾃﾞｨｶﾙ!F34,"")</f>
        <v/>
      </c>
      <c r="G35" s="422" t="str">
        <f>IF(COUNTA(ｺﾒﾃﾞｨｶﾙ!G34)&gt;=1,ｺﾒﾃﾞｨｶﾙ!G34,"")</f>
        <v/>
      </c>
      <c r="H35" s="422" t="str">
        <f>IF(COUNTA(ｺﾒﾃﾞｨｶﾙ!H34)&gt;=1,ｺﾒﾃﾞｨｶﾙ!H34,"")</f>
        <v/>
      </c>
      <c r="I35" s="422" t="str">
        <f>IF(COUNTA(ｺﾒﾃﾞｨｶﾙ!I34)&gt;=1,ｺﾒﾃﾞｨｶﾙ!I34,"")</f>
        <v/>
      </c>
      <c r="J35" s="422" t="str">
        <f>IF(COUNTA(ｺﾒﾃﾞｨｶﾙ!J34)&gt;=1,ｺﾒﾃﾞｨｶﾙ!J34,"")</f>
        <v/>
      </c>
      <c r="K35" s="422" t="str">
        <f>IF(COUNTA(ｺﾒﾃﾞｨｶﾙ!K34)&gt;=1,ｺﾒﾃﾞｨｶﾙ!K34,"")</f>
        <v/>
      </c>
      <c r="L35" s="426" t="str">
        <f>IF(COUNTA(ｺﾒﾃﾞｨｶﾙ!L34)&gt;=1,ｺﾒﾃﾞｨｶﾙ!L34,"")</f>
        <v/>
      </c>
      <c r="M35" s="449" t="str">
        <f>IF(COUNTA(ｺﾒﾃﾞｨｶﾙ!M34)&gt;=1,ｺﾒﾃﾞｨｶﾙ!M34,"")</f>
        <v/>
      </c>
      <c r="N35" s="443" t="str">
        <f>IF(COUNTA(ｺﾒﾃﾞｨｶﾙ!N34)&gt;=1,ｺﾒﾃﾞｨｶﾙ!N34,"")</f>
        <v/>
      </c>
      <c r="O35" s="444">
        <f>SUM(ｺﾒﾃﾞｨｶﾙ!P34:V34)</f>
        <v>0</v>
      </c>
      <c r="P35" s="445" t="str">
        <f>IF(O35&lt;基本!$D$9,"非常勤","常勤")</f>
        <v>常勤</v>
      </c>
      <c r="Q35" s="446">
        <f>IF(P35="非常勤",O35/基本!$D$9,1)</f>
        <v>1</v>
      </c>
      <c r="R35" s="401" t="e">
        <f>IF(DAYS360(T35,メイン!$N$3)&lt;500,"新"," ")</f>
        <v>#VALUE!</v>
      </c>
      <c r="S35" s="447"/>
      <c r="T35" s="474" t="str">
        <f>IF(COUNTA(ｺﾒﾃﾞｨｶﾙ!O34)&gt;=1,ｺﾒﾃﾞｨｶﾙ!O34,"")</f>
        <v/>
      </c>
      <c r="U35" s="475"/>
      <c r="V35" s="476"/>
      <c r="W35" s="475"/>
      <c r="X35" s="477">
        <f t="shared" si="0"/>
        <v>0</v>
      </c>
      <c r="Y35" s="477">
        <f t="shared" si="1"/>
        <v>0</v>
      </c>
      <c r="Z35" s="477">
        <f t="shared" si="2"/>
        <v>0</v>
      </c>
      <c r="AA35" s="477">
        <f t="shared" si="3"/>
        <v>0</v>
      </c>
      <c r="AB35" s="477">
        <f t="shared" si="4"/>
        <v>0</v>
      </c>
      <c r="AC35" s="477">
        <f t="shared" si="5"/>
        <v>0</v>
      </c>
      <c r="AD35" s="477">
        <f t="shared" si="6"/>
        <v>0</v>
      </c>
      <c r="AE35" s="477">
        <f t="shared" si="7"/>
        <v>0</v>
      </c>
      <c r="AF35" s="477">
        <f t="shared" si="8"/>
        <v>0</v>
      </c>
      <c r="AG35" s="477">
        <f t="shared" si="9"/>
        <v>0</v>
      </c>
      <c r="AH35" s="477">
        <f t="shared" si="10"/>
        <v>0</v>
      </c>
      <c r="AI35" s="477">
        <f t="shared" si="11"/>
        <v>0</v>
      </c>
      <c r="AJ35" s="477">
        <f t="shared" si="12"/>
        <v>0</v>
      </c>
      <c r="AK35" s="477">
        <f t="shared" si="13"/>
        <v>0</v>
      </c>
      <c r="AL35" s="477">
        <f t="shared" si="14"/>
        <v>0</v>
      </c>
      <c r="AM35" s="477">
        <f t="shared" si="15"/>
        <v>0</v>
      </c>
      <c r="AN35" s="477">
        <f t="shared" si="16"/>
        <v>0</v>
      </c>
      <c r="AO35" s="477">
        <f t="shared" si="17"/>
        <v>0</v>
      </c>
      <c r="AP35" s="477">
        <f t="shared" si="18"/>
        <v>0</v>
      </c>
      <c r="AQ35" s="477">
        <f t="shared" si="19"/>
        <v>0</v>
      </c>
      <c r="AR35" s="477">
        <f t="shared" si="20"/>
        <v>0</v>
      </c>
      <c r="AS35" s="477">
        <f t="shared" si="21"/>
        <v>0</v>
      </c>
      <c r="AT35" s="477">
        <f t="shared" si="22"/>
        <v>0</v>
      </c>
      <c r="AU35" s="477">
        <f t="shared" si="23"/>
        <v>0</v>
      </c>
      <c r="AV35" s="477">
        <f t="shared" si="24"/>
        <v>0</v>
      </c>
      <c r="AW35" s="477">
        <f t="shared" si="25"/>
        <v>0</v>
      </c>
      <c r="AX35" s="477">
        <f t="shared" si="26"/>
        <v>0</v>
      </c>
      <c r="AY35" s="477">
        <f t="shared" si="27"/>
        <v>0</v>
      </c>
      <c r="AZ35" s="477">
        <f t="shared" si="28"/>
        <v>0</v>
      </c>
      <c r="BA35" s="477">
        <f t="shared" si="29"/>
        <v>0</v>
      </c>
      <c r="BB35" s="477">
        <f t="shared" si="30"/>
        <v>0</v>
      </c>
      <c r="BC35" s="477">
        <f t="shared" si="31"/>
        <v>0</v>
      </c>
      <c r="BD35" s="477">
        <f t="shared" si="32"/>
        <v>0</v>
      </c>
      <c r="BE35" s="477"/>
    </row>
    <row r="36" spans="1:57" ht="13.5" customHeight="1">
      <c r="A36" s="448" t="str">
        <f>IF(COUNTA(ｺﾒﾃﾞｨｶﾙ!A35)&gt;=1,ｺﾒﾃﾞｨｶﾙ!A35,"")</f>
        <v/>
      </c>
      <c r="B36" s="425" t="str">
        <f>IF(COUNTA(ｺﾒﾃﾞｨｶﾙ!B35)&gt;=1,ｺﾒﾃﾞｨｶﾙ!B35,"")</f>
        <v/>
      </c>
      <c r="C36" s="422" t="str">
        <f>IF(COUNTA(ｺﾒﾃﾞｨｶﾙ!C35)&gt;=1,ｺﾒﾃﾞｨｶﾙ!C35,"")</f>
        <v/>
      </c>
      <c r="D36" s="422" t="str">
        <f>IF(COUNTA(ｺﾒﾃﾞｨｶﾙ!D35)&gt;=1,ｺﾒﾃﾞｨｶﾙ!D35,"")</f>
        <v/>
      </c>
      <c r="E36" s="422" t="str">
        <f>IF(COUNTA(ｺﾒﾃﾞｨｶﾙ!E35)&gt;=1,ｺﾒﾃﾞｨｶﾙ!E35,"")</f>
        <v/>
      </c>
      <c r="F36" s="422" t="str">
        <f>IF(COUNTA(ｺﾒﾃﾞｨｶﾙ!F35)&gt;=1,ｺﾒﾃﾞｨｶﾙ!F35,"")</f>
        <v/>
      </c>
      <c r="G36" s="422" t="str">
        <f>IF(COUNTA(ｺﾒﾃﾞｨｶﾙ!G35)&gt;=1,ｺﾒﾃﾞｨｶﾙ!G35,"")</f>
        <v/>
      </c>
      <c r="H36" s="422" t="str">
        <f>IF(COUNTA(ｺﾒﾃﾞｨｶﾙ!H35)&gt;=1,ｺﾒﾃﾞｨｶﾙ!H35,"")</f>
        <v/>
      </c>
      <c r="I36" s="422" t="str">
        <f>IF(COUNTA(ｺﾒﾃﾞｨｶﾙ!I35)&gt;=1,ｺﾒﾃﾞｨｶﾙ!I35,"")</f>
        <v/>
      </c>
      <c r="J36" s="422" t="str">
        <f>IF(COUNTA(ｺﾒﾃﾞｨｶﾙ!J35)&gt;=1,ｺﾒﾃﾞｨｶﾙ!J35,"")</f>
        <v/>
      </c>
      <c r="K36" s="422" t="str">
        <f>IF(COUNTA(ｺﾒﾃﾞｨｶﾙ!K35)&gt;=1,ｺﾒﾃﾞｨｶﾙ!K35,"")</f>
        <v/>
      </c>
      <c r="L36" s="426" t="str">
        <f>IF(COUNTA(ｺﾒﾃﾞｨｶﾙ!L35)&gt;=1,ｺﾒﾃﾞｨｶﾙ!L35,"")</f>
        <v/>
      </c>
      <c r="M36" s="449" t="str">
        <f>IF(COUNTA(ｺﾒﾃﾞｨｶﾙ!M35)&gt;=1,ｺﾒﾃﾞｨｶﾙ!M35,"")</f>
        <v/>
      </c>
      <c r="N36" s="443" t="str">
        <f>IF(COUNTA(ｺﾒﾃﾞｨｶﾙ!N35)&gt;=1,ｺﾒﾃﾞｨｶﾙ!N35,"")</f>
        <v/>
      </c>
      <c r="O36" s="444">
        <f>SUM(ｺﾒﾃﾞｨｶﾙ!P35:V35)</f>
        <v>0</v>
      </c>
      <c r="P36" s="445" t="str">
        <f>IF(O36&lt;基本!$D$9,"非常勤","常勤")</f>
        <v>常勤</v>
      </c>
      <c r="Q36" s="446">
        <f>IF(P36="非常勤",O36/基本!$D$9,1)</f>
        <v>1</v>
      </c>
      <c r="R36" s="401" t="e">
        <f>IF(DAYS360(T36,メイン!$N$3)&lt;500,"新"," ")</f>
        <v>#VALUE!</v>
      </c>
      <c r="S36" s="447"/>
      <c r="T36" s="474" t="str">
        <f>IF(COUNTA(ｺﾒﾃﾞｨｶﾙ!O35)&gt;=1,ｺﾒﾃﾞｨｶﾙ!O35,"")</f>
        <v/>
      </c>
      <c r="U36" s="475"/>
      <c r="V36" s="476"/>
      <c r="W36" s="475"/>
      <c r="X36" s="477">
        <f t="shared" si="0"/>
        <v>0</v>
      </c>
      <c r="Y36" s="477">
        <f t="shared" si="1"/>
        <v>0</v>
      </c>
      <c r="Z36" s="477">
        <f t="shared" si="2"/>
        <v>0</v>
      </c>
      <c r="AA36" s="477">
        <f t="shared" si="3"/>
        <v>0</v>
      </c>
      <c r="AB36" s="477">
        <f t="shared" si="4"/>
        <v>0</v>
      </c>
      <c r="AC36" s="477">
        <f t="shared" si="5"/>
        <v>0</v>
      </c>
      <c r="AD36" s="477">
        <f t="shared" si="6"/>
        <v>0</v>
      </c>
      <c r="AE36" s="477">
        <f t="shared" si="7"/>
        <v>0</v>
      </c>
      <c r="AF36" s="477">
        <f t="shared" si="8"/>
        <v>0</v>
      </c>
      <c r="AG36" s="477">
        <f t="shared" si="9"/>
        <v>0</v>
      </c>
      <c r="AH36" s="477">
        <f t="shared" si="10"/>
        <v>0</v>
      </c>
      <c r="AI36" s="477">
        <f t="shared" si="11"/>
        <v>0</v>
      </c>
      <c r="AJ36" s="477">
        <f t="shared" si="12"/>
        <v>0</v>
      </c>
      <c r="AK36" s="477">
        <f t="shared" si="13"/>
        <v>0</v>
      </c>
      <c r="AL36" s="477">
        <f t="shared" si="14"/>
        <v>0</v>
      </c>
      <c r="AM36" s="477">
        <f t="shared" si="15"/>
        <v>0</v>
      </c>
      <c r="AN36" s="477">
        <f t="shared" si="16"/>
        <v>0</v>
      </c>
      <c r="AO36" s="477">
        <f t="shared" si="17"/>
        <v>0</v>
      </c>
      <c r="AP36" s="477">
        <f t="shared" si="18"/>
        <v>0</v>
      </c>
      <c r="AQ36" s="477">
        <f t="shared" si="19"/>
        <v>0</v>
      </c>
      <c r="AR36" s="477">
        <f t="shared" si="20"/>
        <v>0</v>
      </c>
      <c r="AS36" s="477">
        <f t="shared" si="21"/>
        <v>0</v>
      </c>
      <c r="AT36" s="477">
        <f t="shared" si="22"/>
        <v>0</v>
      </c>
      <c r="AU36" s="477">
        <f t="shared" si="23"/>
        <v>0</v>
      </c>
      <c r="AV36" s="477">
        <f t="shared" si="24"/>
        <v>0</v>
      </c>
      <c r="AW36" s="477">
        <f t="shared" si="25"/>
        <v>0</v>
      </c>
      <c r="AX36" s="477">
        <f t="shared" si="26"/>
        <v>0</v>
      </c>
      <c r="AY36" s="477">
        <f t="shared" si="27"/>
        <v>0</v>
      </c>
      <c r="AZ36" s="477">
        <f t="shared" si="28"/>
        <v>0</v>
      </c>
      <c r="BA36" s="477">
        <f t="shared" si="29"/>
        <v>0</v>
      </c>
      <c r="BB36" s="477">
        <f t="shared" si="30"/>
        <v>0</v>
      </c>
      <c r="BC36" s="477">
        <f t="shared" si="31"/>
        <v>0</v>
      </c>
      <c r="BD36" s="477">
        <f t="shared" si="32"/>
        <v>0</v>
      </c>
      <c r="BE36" s="477"/>
    </row>
    <row r="37" spans="1:57" ht="13.5" customHeight="1">
      <c r="A37" s="448" t="str">
        <f>IF(COUNTA(ｺﾒﾃﾞｨｶﾙ!A36)&gt;=1,ｺﾒﾃﾞｨｶﾙ!A36,"")</f>
        <v/>
      </c>
      <c r="B37" s="425" t="str">
        <f>IF(COUNTA(ｺﾒﾃﾞｨｶﾙ!B36)&gt;=1,ｺﾒﾃﾞｨｶﾙ!B36,"")</f>
        <v/>
      </c>
      <c r="C37" s="422" t="str">
        <f>IF(COUNTA(ｺﾒﾃﾞｨｶﾙ!C36)&gt;=1,ｺﾒﾃﾞｨｶﾙ!C36,"")</f>
        <v/>
      </c>
      <c r="D37" s="422" t="str">
        <f>IF(COUNTA(ｺﾒﾃﾞｨｶﾙ!D36)&gt;=1,ｺﾒﾃﾞｨｶﾙ!D36,"")</f>
        <v/>
      </c>
      <c r="E37" s="422" t="str">
        <f>IF(COUNTA(ｺﾒﾃﾞｨｶﾙ!E36)&gt;=1,ｺﾒﾃﾞｨｶﾙ!E36,"")</f>
        <v/>
      </c>
      <c r="F37" s="422" t="str">
        <f>IF(COUNTA(ｺﾒﾃﾞｨｶﾙ!F36)&gt;=1,ｺﾒﾃﾞｨｶﾙ!F36,"")</f>
        <v/>
      </c>
      <c r="G37" s="422" t="str">
        <f>IF(COUNTA(ｺﾒﾃﾞｨｶﾙ!G36)&gt;=1,ｺﾒﾃﾞｨｶﾙ!G36,"")</f>
        <v/>
      </c>
      <c r="H37" s="422" t="str">
        <f>IF(COUNTA(ｺﾒﾃﾞｨｶﾙ!H36)&gt;=1,ｺﾒﾃﾞｨｶﾙ!H36,"")</f>
        <v/>
      </c>
      <c r="I37" s="422" t="str">
        <f>IF(COUNTA(ｺﾒﾃﾞｨｶﾙ!I36)&gt;=1,ｺﾒﾃﾞｨｶﾙ!I36,"")</f>
        <v/>
      </c>
      <c r="J37" s="422" t="str">
        <f>IF(COUNTA(ｺﾒﾃﾞｨｶﾙ!J36)&gt;=1,ｺﾒﾃﾞｨｶﾙ!J36,"")</f>
        <v/>
      </c>
      <c r="K37" s="422" t="str">
        <f>IF(COUNTA(ｺﾒﾃﾞｨｶﾙ!K36)&gt;=1,ｺﾒﾃﾞｨｶﾙ!K36,"")</f>
        <v/>
      </c>
      <c r="L37" s="426" t="str">
        <f>IF(COUNTA(ｺﾒﾃﾞｨｶﾙ!L36)&gt;=1,ｺﾒﾃﾞｨｶﾙ!L36,"")</f>
        <v/>
      </c>
      <c r="M37" s="449" t="str">
        <f>IF(COUNTA(ｺﾒﾃﾞｨｶﾙ!M36)&gt;=1,ｺﾒﾃﾞｨｶﾙ!M36,"")</f>
        <v/>
      </c>
      <c r="N37" s="443" t="str">
        <f>IF(COUNTA(ｺﾒﾃﾞｨｶﾙ!N36)&gt;=1,ｺﾒﾃﾞｨｶﾙ!N36,"")</f>
        <v/>
      </c>
      <c r="O37" s="444">
        <f>SUM(ｺﾒﾃﾞｨｶﾙ!P36:V36)</f>
        <v>0</v>
      </c>
      <c r="P37" s="445" t="str">
        <f>IF(O37&lt;基本!$D$9,"非常勤","常勤")</f>
        <v>常勤</v>
      </c>
      <c r="Q37" s="446">
        <f>IF(P37="非常勤",O37/基本!$D$9,1)</f>
        <v>1</v>
      </c>
      <c r="R37" s="401" t="e">
        <f>IF(DAYS360(T37,メイン!$N$3)&lt;500,"新"," ")</f>
        <v>#VALUE!</v>
      </c>
      <c r="S37" s="447"/>
      <c r="T37" s="474" t="str">
        <f>IF(COUNTA(ｺﾒﾃﾞｨｶﾙ!O36)&gt;=1,ｺﾒﾃﾞｨｶﾙ!O36,"")</f>
        <v/>
      </c>
      <c r="U37" s="475"/>
      <c r="V37" s="476"/>
      <c r="W37" s="475"/>
      <c r="X37" s="477">
        <f t="shared" si="0"/>
        <v>0</v>
      </c>
      <c r="Y37" s="477">
        <f t="shared" si="1"/>
        <v>0</v>
      </c>
      <c r="Z37" s="477">
        <f t="shared" si="2"/>
        <v>0</v>
      </c>
      <c r="AA37" s="477">
        <f t="shared" si="3"/>
        <v>0</v>
      </c>
      <c r="AB37" s="477">
        <f t="shared" si="4"/>
        <v>0</v>
      </c>
      <c r="AC37" s="477">
        <f t="shared" si="5"/>
        <v>0</v>
      </c>
      <c r="AD37" s="477">
        <f t="shared" si="6"/>
        <v>0</v>
      </c>
      <c r="AE37" s="477">
        <f t="shared" si="7"/>
        <v>0</v>
      </c>
      <c r="AF37" s="477">
        <f t="shared" si="8"/>
        <v>0</v>
      </c>
      <c r="AG37" s="477">
        <f t="shared" si="9"/>
        <v>0</v>
      </c>
      <c r="AH37" s="477">
        <f t="shared" si="10"/>
        <v>0</v>
      </c>
      <c r="AI37" s="477">
        <f t="shared" si="11"/>
        <v>0</v>
      </c>
      <c r="AJ37" s="477">
        <f t="shared" si="12"/>
        <v>0</v>
      </c>
      <c r="AK37" s="477">
        <f t="shared" si="13"/>
        <v>0</v>
      </c>
      <c r="AL37" s="477">
        <f t="shared" si="14"/>
        <v>0</v>
      </c>
      <c r="AM37" s="477">
        <f t="shared" si="15"/>
        <v>0</v>
      </c>
      <c r="AN37" s="477">
        <f t="shared" si="16"/>
        <v>0</v>
      </c>
      <c r="AO37" s="477">
        <f t="shared" si="17"/>
        <v>0</v>
      </c>
      <c r="AP37" s="477">
        <f t="shared" si="18"/>
        <v>0</v>
      </c>
      <c r="AQ37" s="477">
        <f t="shared" si="19"/>
        <v>0</v>
      </c>
      <c r="AR37" s="477">
        <f t="shared" si="20"/>
        <v>0</v>
      </c>
      <c r="AS37" s="477">
        <f t="shared" si="21"/>
        <v>0</v>
      </c>
      <c r="AT37" s="477">
        <f t="shared" si="22"/>
        <v>0</v>
      </c>
      <c r="AU37" s="477">
        <f t="shared" si="23"/>
        <v>0</v>
      </c>
      <c r="AV37" s="477">
        <f t="shared" si="24"/>
        <v>0</v>
      </c>
      <c r="AW37" s="477">
        <f t="shared" si="25"/>
        <v>0</v>
      </c>
      <c r="AX37" s="477">
        <f t="shared" si="26"/>
        <v>0</v>
      </c>
      <c r="AY37" s="477">
        <f t="shared" si="27"/>
        <v>0</v>
      </c>
      <c r="AZ37" s="477">
        <f t="shared" si="28"/>
        <v>0</v>
      </c>
      <c r="BA37" s="477">
        <f t="shared" si="29"/>
        <v>0</v>
      </c>
      <c r="BB37" s="477">
        <f t="shared" si="30"/>
        <v>0</v>
      </c>
      <c r="BC37" s="477">
        <f t="shared" si="31"/>
        <v>0</v>
      </c>
      <c r="BD37" s="477">
        <f t="shared" si="32"/>
        <v>0</v>
      </c>
      <c r="BE37" s="477"/>
    </row>
    <row r="38" spans="1:57" ht="13.5" customHeight="1">
      <c r="A38" s="448" t="str">
        <f>IF(COUNTA(ｺﾒﾃﾞｨｶﾙ!A37)&gt;=1,ｺﾒﾃﾞｨｶﾙ!A37,"")</f>
        <v/>
      </c>
      <c r="B38" s="425" t="str">
        <f>IF(COUNTA(ｺﾒﾃﾞｨｶﾙ!B37)&gt;=1,ｺﾒﾃﾞｨｶﾙ!B37,"")</f>
        <v/>
      </c>
      <c r="C38" s="422" t="str">
        <f>IF(COUNTA(ｺﾒﾃﾞｨｶﾙ!C37)&gt;=1,ｺﾒﾃﾞｨｶﾙ!C37,"")</f>
        <v/>
      </c>
      <c r="D38" s="422" t="str">
        <f>IF(COUNTA(ｺﾒﾃﾞｨｶﾙ!D37)&gt;=1,ｺﾒﾃﾞｨｶﾙ!D37,"")</f>
        <v/>
      </c>
      <c r="E38" s="422" t="str">
        <f>IF(COUNTA(ｺﾒﾃﾞｨｶﾙ!E37)&gt;=1,ｺﾒﾃﾞｨｶﾙ!E37,"")</f>
        <v/>
      </c>
      <c r="F38" s="422" t="str">
        <f>IF(COUNTA(ｺﾒﾃﾞｨｶﾙ!F37)&gt;=1,ｺﾒﾃﾞｨｶﾙ!F37,"")</f>
        <v/>
      </c>
      <c r="G38" s="422" t="str">
        <f>IF(COUNTA(ｺﾒﾃﾞｨｶﾙ!G37)&gt;=1,ｺﾒﾃﾞｨｶﾙ!G37,"")</f>
        <v/>
      </c>
      <c r="H38" s="422" t="str">
        <f>IF(COUNTA(ｺﾒﾃﾞｨｶﾙ!H37)&gt;=1,ｺﾒﾃﾞｨｶﾙ!H37,"")</f>
        <v/>
      </c>
      <c r="I38" s="422" t="str">
        <f>IF(COUNTA(ｺﾒﾃﾞｨｶﾙ!I37)&gt;=1,ｺﾒﾃﾞｨｶﾙ!I37,"")</f>
        <v/>
      </c>
      <c r="J38" s="422" t="str">
        <f>IF(COUNTA(ｺﾒﾃﾞｨｶﾙ!J37)&gt;=1,ｺﾒﾃﾞｨｶﾙ!J37,"")</f>
        <v/>
      </c>
      <c r="K38" s="422" t="str">
        <f>IF(COUNTA(ｺﾒﾃﾞｨｶﾙ!K37)&gt;=1,ｺﾒﾃﾞｨｶﾙ!K37,"")</f>
        <v/>
      </c>
      <c r="L38" s="426" t="str">
        <f>IF(COUNTA(ｺﾒﾃﾞｨｶﾙ!L37)&gt;=1,ｺﾒﾃﾞｨｶﾙ!L37,"")</f>
        <v/>
      </c>
      <c r="M38" s="449" t="str">
        <f>IF(COUNTA(ｺﾒﾃﾞｨｶﾙ!M37)&gt;=1,ｺﾒﾃﾞｨｶﾙ!M37,"")</f>
        <v/>
      </c>
      <c r="N38" s="443" t="str">
        <f>IF(COUNTA(ｺﾒﾃﾞｨｶﾙ!N37)&gt;=1,ｺﾒﾃﾞｨｶﾙ!N37,"")</f>
        <v/>
      </c>
      <c r="O38" s="444">
        <f>SUM(ｺﾒﾃﾞｨｶﾙ!P37:V37)</f>
        <v>0</v>
      </c>
      <c r="P38" s="445" t="str">
        <f>IF(O38&lt;基本!$D$9,"非常勤","常勤")</f>
        <v>常勤</v>
      </c>
      <c r="Q38" s="446">
        <f>IF(P38="非常勤",O38/基本!$D$9,1)</f>
        <v>1</v>
      </c>
      <c r="R38" s="401" t="e">
        <f>IF(DAYS360(T38,メイン!$N$3)&lt;500,"新"," ")</f>
        <v>#VALUE!</v>
      </c>
      <c r="S38" s="447"/>
      <c r="T38" s="474" t="str">
        <f>IF(COUNTA(ｺﾒﾃﾞｨｶﾙ!O37)&gt;=1,ｺﾒﾃﾞｨｶﾙ!O37,"")</f>
        <v/>
      </c>
      <c r="U38" s="475"/>
      <c r="V38" s="476"/>
      <c r="W38" s="475"/>
      <c r="X38" s="477">
        <f t="shared" si="0"/>
        <v>0</v>
      </c>
      <c r="Y38" s="477">
        <f t="shared" si="1"/>
        <v>0</v>
      </c>
      <c r="Z38" s="477">
        <f t="shared" si="2"/>
        <v>0</v>
      </c>
      <c r="AA38" s="477">
        <f t="shared" si="3"/>
        <v>0</v>
      </c>
      <c r="AB38" s="477">
        <f t="shared" si="4"/>
        <v>0</v>
      </c>
      <c r="AC38" s="477">
        <f t="shared" si="5"/>
        <v>0</v>
      </c>
      <c r="AD38" s="477">
        <f t="shared" si="6"/>
        <v>0</v>
      </c>
      <c r="AE38" s="477">
        <f t="shared" si="7"/>
        <v>0</v>
      </c>
      <c r="AF38" s="477">
        <f t="shared" si="8"/>
        <v>0</v>
      </c>
      <c r="AG38" s="477">
        <f t="shared" si="9"/>
        <v>0</v>
      </c>
      <c r="AH38" s="477">
        <f t="shared" si="10"/>
        <v>0</v>
      </c>
      <c r="AI38" s="477">
        <f t="shared" si="11"/>
        <v>0</v>
      </c>
      <c r="AJ38" s="477">
        <f t="shared" si="12"/>
        <v>0</v>
      </c>
      <c r="AK38" s="477">
        <f t="shared" si="13"/>
        <v>0</v>
      </c>
      <c r="AL38" s="477">
        <f t="shared" si="14"/>
        <v>0</v>
      </c>
      <c r="AM38" s="477">
        <f t="shared" si="15"/>
        <v>0</v>
      </c>
      <c r="AN38" s="477">
        <f t="shared" si="16"/>
        <v>0</v>
      </c>
      <c r="AO38" s="477">
        <f t="shared" si="17"/>
        <v>0</v>
      </c>
      <c r="AP38" s="477">
        <f t="shared" si="18"/>
        <v>0</v>
      </c>
      <c r="AQ38" s="477">
        <f t="shared" si="19"/>
        <v>0</v>
      </c>
      <c r="AR38" s="477">
        <f t="shared" si="20"/>
        <v>0</v>
      </c>
      <c r="AS38" s="477">
        <f t="shared" si="21"/>
        <v>0</v>
      </c>
      <c r="AT38" s="477">
        <f t="shared" si="22"/>
        <v>0</v>
      </c>
      <c r="AU38" s="477">
        <f t="shared" si="23"/>
        <v>0</v>
      </c>
      <c r="AV38" s="477">
        <f t="shared" si="24"/>
        <v>0</v>
      </c>
      <c r="AW38" s="477">
        <f t="shared" si="25"/>
        <v>0</v>
      </c>
      <c r="AX38" s="477">
        <f t="shared" si="26"/>
        <v>0</v>
      </c>
      <c r="AY38" s="477">
        <f t="shared" si="27"/>
        <v>0</v>
      </c>
      <c r="AZ38" s="477">
        <f t="shared" si="28"/>
        <v>0</v>
      </c>
      <c r="BA38" s="477">
        <f t="shared" si="29"/>
        <v>0</v>
      </c>
      <c r="BB38" s="477">
        <f t="shared" si="30"/>
        <v>0</v>
      </c>
      <c r="BC38" s="477">
        <f t="shared" si="31"/>
        <v>0</v>
      </c>
      <c r="BD38" s="477">
        <f t="shared" si="32"/>
        <v>0</v>
      </c>
      <c r="BE38" s="477"/>
    </row>
    <row r="39" spans="1:57" ht="13.5" customHeight="1">
      <c r="A39" s="448" t="str">
        <f>IF(COUNTA(ｺﾒﾃﾞｨｶﾙ!A38)&gt;=1,ｺﾒﾃﾞｨｶﾙ!A38,"")</f>
        <v/>
      </c>
      <c r="B39" s="425" t="str">
        <f>IF(COUNTA(ｺﾒﾃﾞｨｶﾙ!B38)&gt;=1,ｺﾒﾃﾞｨｶﾙ!B38,"")</f>
        <v/>
      </c>
      <c r="C39" s="422" t="str">
        <f>IF(COUNTA(ｺﾒﾃﾞｨｶﾙ!C38)&gt;=1,ｺﾒﾃﾞｨｶﾙ!C38,"")</f>
        <v/>
      </c>
      <c r="D39" s="422" t="str">
        <f>IF(COUNTA(ｺﾒﾃﾞｨｶﾙ!D38)&gt;=1,ｺﾒﾃﾞｨｶﾙ!D38,"")</f>
        <v/>
      </c>
      <c r="E39" s="422" t="str">
        <f>IF(COUNTA(ｺﾒﾃﾞｨｶﾙ!E38)&gt;=1,ｺﾒﾃﾞｨｶﾙ!E38,"")</f>
        <v/>
      </c>
      <c r="F39" s="422" t="str">
        <f>IF(COUNTA(ｺﾒﾃﾞｨｶﾙ!F38)&gt;=1,ｺﾒﾃﾞｨｶﾙ!F38,"")</f>
        <v/>
      </c>
      <c r="G39" s="422" t="str">
        <f>IF(COUNTA(ｺﾒﾃﾞｨｶﾙ!G38)&gt;=1,ｺﾒﾃﾞｨｶﾙ!G38,"")</f>
        <v/>
      </c>
      <c r="H39" s="422" t="str">
        <f>IF(COUNTA(ｺﾒﾃﾞｨｶﾙ!H38)&gt;=1,ｺﾒﾃﾞｨｶﾙ!H38,"")</f>
        <v/>
      </c>
      <c r="I39" s="422" t="str">
        <f>IF(COUNTA(ｺﾒﾃﾞｨｶﾙ!I38)&gt;=1,ｺﾒﾃﾞｨｶﾙ!I38,"")</f>
        <v/>
      </c>
      <c r="J39" s="422" t="str">
        <f>IF(COUNTA(ｺﾒﾃﾞｨｶﾙ!J38)&gt;=1,ｺﾒﾃﾞｨｶﾙ!J38,"")</f>
        <v/>
      </c>
      <c r="K39" s="422" t="str">
        <f>IF(COUNTA(ｺﾒﾃﾞｨｶﾙ!K38)&gt;=1,ｺﾒﾃﾞｨｶﾙ!K38,"")</f>
        <v/>
      </c>
      <c r="L39" s="426" t="str">
        <f>IF(COUNTA(ｺﾒﾃﾞｨｶﾙ!L38)&gt;=1,ｺﾒﾃﾞｨｶﾙ!L38,"")</f>
        <v/>
      </c>
      <c r="M39" s="449" t="str">
        <f>IF(COUNTA(ｺﾒﾃﾞｨｶﾙ!M38)&gt;=1,ｺﾒﾃﾞｨｶﾙ!M38,"")</f>
        <v/>
      </c>
      <c r="N39" s="443" t="str">
        <f>IF(COUNTA(ｺﾒﾃﾞｨｶﾙ!N38)&gt;=1,ｺﾒﾃﾞｨｶﾙ!N38,"")</f>
        <v/>
      </c>
      <c r="O39" s="444">
        <f>SUM(ｺﾒﾃﾞｨｶﾙ!P38:V38)</f>
        <v>0</v>
      </c>
      <c r="P39" s="445" t="str">
        <f>IF(O39&lt;基本!$D$9,"非常勤","常勤")</f>
        <v>常勤</v>
      </c>
      <c r="Q39" s="446">
        <f>IF(P39="非常勤",O39/基本!$D$9,1)</f>
        <v>1</v>
      </c>
      <c r="R39" s="401" t="e">
        <f>IF(DAYS360(T39,メイン!$N$3)&lt;500,"新"," ")</f>
        <v>#VALUE!</v>
      </c>
      <c r="S39" s="447"/>
      <c r="T39" s="474" t="str">
        <f>IF(COUNTA(ｺﾒﾃﾞｨｶﾙ!O38)&gt;=1,ｺﾒﾃﾞｨｶﾙ!O38,"")</f>
        <v/>
      </c>
      <c r="U39" s="475"/>
      <c r="V39" s="476"/>
      <c r="W39" s="475"/>
      <c r="X39" s="477">
        <f t="shared" si="0"/>
        <v>0</v>
      </c>
      <c r="Y39" s="477">
        <f t="shared" si="1"/>
        <v>0</v>
      </c>
      <c r="Z39" s="477">
        <f t="shared" si="2"/>
        <v>0</v>
      </c>
      <c r="AA39" s="477">
        <f t="shared" si="3"/>
        <v>0</v>
      </c>
      <c r="AB39" s="477">
        <f t="shared" si="4"/>
        <v>0</v>
      </c>
      <c r="AC39" s="477">
        <f t="shared" si="5"/>
        <v>0</v>
      </c>
      <c r="AD39" s="477">
        <f t="shared" si="6"/>
        <v>0</v>
      </c>
      <c r="AE39" s="477">
        <f t="shared" si="7"/>
        <v>0</v>
      </c>
      <c r="AF39" s="477">
        <f t="shared" si="8"/>
        <v>0</v>
      </c>
      <c r="AG39" s="477">
        <f t="shared" si="9"/>
        <v>0</v>
      </c>
      <c r="AH39" s="477">
        <f t="shared" si="10"/>
        <v>0</v>
      </c>
      <c r="AI39" s="477">
        <f t="shared" si="11"/>
        <v>0</v>
      </c>
      <c r="AJ39" s="477">
        <f t="shared" si="12"/>
        <v>0</v>
      </c>
      <c r="AK39" s="477">
        <f t="shared" si="13"/>
        <v>0</v>
      </c>
      <c r="AL39" s="477">
        <f t="shared" si="14"/>
        <v>0</v>
      </c>
      <c r="AM39" s="477">
        <f t="shared" si="15"/>
        <v>0</v>
      </c>
      <c r="AN39" s="477">
        <f t="shared" si="16"/>
        <v>0</v>
      </c>
      <c r="AO39" s="477">
        <f t="shared" si="17"/>
        <v>0</v>
      </c>
      <c r="AP39" s="477">
        <f t="shared" si="18"/>
        <v>0</v>
      </c>
      <c r="AQ39" s="477">
        <f t="shared" si="19"/>
        <v>0</v>
      </c>
      <c r="AR39" s="477">
        <f t="shared" si="20"/>
        <v>0</v>
      </c>
      <c r="AS39" s="477">
        <f t="shared" si="21"/>
        <v>0</v>
      </c>
      <c r="AT39" s="477">
        <f t="shared" si="22"/>
        <v>0</v>
      </c>
      <c r="AU39" s="477">
        <f t="shared" si="23"/>
        <v>0</v>
      </c>
      <c r="AV39" s="477">
        <f t="shared" si="24"/>
        <v>0</v>
      </c>
      <c r="AW39" s="477">
        <f t="shared" si="25"/>
        <v>0</v>
      </c>
      <c r="AX39" s="477">
        <f t="shared" si="26"/>
        <v>0</v>
      </c>
      <c r="AY39" s="477">
        <f t="shared" si="27"/>
        <v>0</v>
      </c>
      <c r="AZ39" s="477">
        <f t="shared" si="28"/>
        <v>0</v>
      </c>
      <c r="BA39" s="477">
        <f t="shared" si="29"/>
        <v>0</v>
      </c>
      <c r="BB39" s="477">
        <f t="shared" si="30"/>
        <v>0</v>
      </c>
      <c r="BC39" s="477">
        <f t="shared" si="31"/>
        <v>0</v>
      </c>
      <c r="BD39" s="477">
        <f t="shared" si="32"/>
        <v>0</v>
      </c>
      <c r="BE39" s="477"/>
    </row>
    <row r="40" spans="1:57" ht="13.5" customHeight="1">
      <c r="A40" s="448" t="str">
        <f>IF(COUNTA(ｺﾒﾃﾞｨｶﾙ!A39)&gt;=1,ｺﾒﾃﾞｨｶﾙ!A39,"")</f>
        <v/>
      </c>
      <c r="B40" s="425" t="str">
        <f>IF(COUNTA(ｺﾒﾃﾞｨｶﾙ!B39)&gt;=1,ｺﾒﾃﾞｨｶﾙ!B39,"")</f>
        <v/>
      </c>
      <c r="C40" s="422" t="str">
        <f>IF(COUNTA(ｺﾒﾃﾞｨｶﾙ!C39)&gt;=1,ｺﾒﾃﾞｨｶﾙ!C39,"")</f>
        <v/>
      </c>
      <c r="D40" s="422" t="str">
        <f>IF(COUNTA(ｺﾒﾃﾞｨｶﾙ!D39)&gt;=1,ｺﾒﾃﾞｨｶﾙ!D39,"")</f>
        <v/>
      </c>
      <c r="E40" s="422" t="str">
        <f>IF(COUNTA(ｺﾒﾃﾞｨｶﾙ!E39)&gt;=1,ｺﾒﾃﾞｨｶﾙ!E39,"")</f>
        <v/>
      </c>
      <c r="F40" s="422" t="str">
        <f>IF(COUNTA(ｺﾒﾃﾞｨｶﾙ!F39)&gt;=1,ｺﾒﾃﾞｨｶﾙ!F39,"")</f>
        <v/>
      </c>
      <c r="G40" s="422" t="str">
        <f>IF(COUNTA(ｺﾒﾃﾞｨｶﾙ!G39)&gt;=1,ｺﾒﾃﾞｨｶﾙ!G39,"")</f>
        <v/>
      </c>
      <c r="H40" s="422" t="str">
        <f>IF(COUNTA(ｺﾒﾃﾞｨｶﾙ!H39)&gt;=1,ｺﾒﾃﾞｨｶﾙ!H39,"")</f>
        <v/>
      </c>
      <c r="I40" s="422" t="str">
        <f>IF(COUNTA(ｺﾒﾃﾞｨｶﾙ!I39)&gt;=1,ｺﾒﾃﾞｨｶﾙ!I39,"")</f>
        <v/>
      </c>
      <c r="J40" s="422" t="str">
        <f>IF(COUNTA(ｺﾒﾃﾞｨｶﾙ!J39)&gt;=1,ｺﾒﾃﾞｨｶﾙ!J39,"")</f>
        <v/>
      </c>
      <c r="K40" s="422" t="str">
        <f>IF(COUNTA(ｺﾒﾃﾞｨｶﾙ!K39)&gt;=1,ｺﾒﾃﾞｨｶﾙ!K39,"")</f>
        <v/>
      </c>
      <c r="L40" s="426" t="str">
        <f>IF(COUNTA(ｺﾒﾃﾞｨｶﾙ!L39)&gt;=1,ｺﾒﾃﾞｨｶﾙ!L39,"")</f>
        <v/>
      </c>
      <c r="M40" s="449" t="str">
        <f>IF(COUNTA(ｺﾒﾃﾞｨｶﾙ!M39)&gt;=1,ｺﾒﾃﾞｨｶﾙ!M39,"")</f>
        <v/>
      </c>
      <c r="N40" s="443" t="str">
        <f>IF(COUNTA(ｺﾒﾃﾞｨｶﾙ!N39)&gt;=1,ｺﾒﾃﾞｨｶﾙ!N39,"")</f>
        <v/>
      </c>
      <c r="O40" s="444">
        <f>SUM(ｺﾒﾃﾞｨｶﾙ!P39:V39)</f>
        <v>0</v>
      </c>
      <c r="P40" s="445" t="str">
        <f>IF(O40&lt;基本!$D$9,"非常勤","常勤")</f>
        <v>常勤</v>
      </c>
      <c r="Q40" s="446">
        <f>IF(P40="非常勤",O40/基本!$D$9,1)</f>
        <v>1</v>
      </c>
      <c r="R40" s="401" t="e">
        <f>IF(DAYS360(T40,メイン!$N$3)&lt;500,"新"," ")</f>
        <v>#VALUE!</v>
      </c>
      <c r="S40" s="447"/>
      <c r="T40" s="474" t="str">
        <f>IF(COUNTA(ｺﾒﾃﾞｨｶﾙ!O39)&gt;=1,ｺﾒﾃﾞｨｶﾙ!O39,"")</f>
        <v/>
      </c>
      <c r="U40" s="475"/>
      <c r="V40" s="476"/>
      <c r="W40" s="475"/>
      <c r="X40" s="477">
        <f t="shared" si="0"/>
        <v>0</v>
      </c>
      <c r="Y40" s="477">
        <f t="shared" si="1"/>
        <v>0</v>
      </c>
      <c r="Z40" s="477">
        <f t="shared" si="2"/>
        <v>0</v>
      </c>
      <c r="AA40" s="477">
        <f t="shared" si="3"/>
        <v>0</v>
      </c>
      <c r="AB40" s="477">
        <f t="shared" si="4"/>
        <v>0</v>
      </c>
      <c r="AC40" s="477">
        <f t="shared" si="5"/>
        <v>0</v>
      </c>
      <c r="AD40" s="477">
        <f t="shared" si="6"/>
        <v>0</v>
      </c>
      <c r="AE40" s="477">
        <f t="shared" si="7"/>
        <v>0</v>
      </c>
      <c r="AF40" s="477">
        <f t="shared" si="8"/>
        <v>0</v>
      </c>
      <c r="AG40" s="477">
        <f t="shared" si="9"/>
        <v>0</v>
      </c>
      <c r="AH40" s="477">
        <f t="shared" si="10"/>
        <v>0</v>
      </c>
      <c r="AI40" s="477">
        <f t="shared" si="11"/>
        <v>0</v>
      </c>
      <c r="AJ40" s="477">
        <f t="shared" si="12"/>
        <v>0</v>
      </c>
      <c r="AK40" s="477">
        <f t="shared" si="13"/>
        <v>0</v>
      </c>
      <c r="AL40" s="477">
        <f t="shared" si="14"/>
        <v>0</v>
      </c>
      <c r="AM40" s="477">
        <f t="shared" si="15"/>
        <v>0</v>
      </c>
      <c r="AN40" s="477">
        <f t="shared" si="16"/>
        <v>0</v>
      </c>
      <c r="AO40" s="477">
        <f t="shared" si="17"/>
        <v>0</v>
      </c>
      <c r="AP40" s="477">
        <f t="shared" si="18"/>
        <v>0</v>
      </c>
      <c r="AQ40" s="477">
        <f t="shared" si="19"/>
        <v>0</v>
      </c>
      <c r="AR40" s="477">
        <f t="shared" si="20"/>
        <v>0</v>
      </c>
      <c r="AS40" s="477">
        <f t="shared" si="21"/>
        <v>0</v>
      </c>
      <c r="AT40" s="477">
        <f t="shared" si="22"/>
        <v>0</v>
      </c>
      <c r="AU40" s="477">
        <f t="shared" si="23"/>
        <v>0</v>
      </c>
      <c r="AV40" s="477">
        <f t="shared" si="24"/>
        <v>0</v>
      </c>
      <c r="AW40" s="477">
        <f t="shared" si="25"/>
        <v>0</v>
      </c>
      <c r="AX40" s="477">
        <f t="shared" si="26"/>
        <v>0</v>
      </c>
      <c r="AY40" s="477">
        <f t="shared" si="27"/>
        <v>0</v>
      </c>
      <c r="AZ40" s="477">
        <f t="shared" si="28"/>
        <v>0</v>
      </c>
      <c r="BA40" s="477">
        <f t="shared" si="29"/>
        <v>0</v>
      </c>
      <c r="BB40" s="477">
        <f t="shared" si="30"/>
        <v>0</v>
      </c>
      <c r="BC40" s="477">
        <f t="shared" si="31"/>
        <v>0</v>
      </c>
      <c r="BD40" s="477">
        <f t="shared" si="32"/>
        <v>0</v>
      </c>
      <c r="BE40" s="477"/>
    </row>
    <row r="41" spans="1:57" ht="13.5" customHeight="1">
      <c r="A41" s="448" t="str">
        <f>IF(COUNTA(ｺﾒﾃﾞｨｶﾙ!A40)&gt;=1,ｺﾒﾃﾞｨｶﾙ!A40,"")</f>
        <v/>
      </c>
      <c r="B41" s="425" t="str">
        <f>IF(COUNTA(ｺﾒﾃﾞｨｶﾙ!B40)&gt;=1,ｺﾒﾃﾞｨｶﾙ!B40,"")</f>
        <v/>
      </c>
      <c r="C41" s="422" t="str">
        <f>IF(COUNTA(ｺﾒﾃﾞｨｶﾙ!C40)&gt;=1,ｺﾒﾃﾞｨｶﾙ!C40,"")</f>
        <v/>
      </c>
      <c r="D41" s="422" t="str">
        <f>IF(COUNTA(ｺﾒﾃﾞｨｶﾙ!D40)&gt;=1,ｺﾒﾃﾞｨｶﾙ!D40,"")</f>
        <v/>
      </c>
      <c r="E41" s="422" t="str">
        <f>IF(COUNTA(ｺﾒﾃﾞｨｶﾙ!E40)&gt;=1,ｺﾒﾃﾞｨｶﾙ!E40,"")</f>
        <v/>
      </c>
      <c r="F41" s="422" t="str">
        <f>IF(COUNTA(ｺﾒﾃﾞｨｶﾙ!F40)&gt;=1,ｺﾒﾃﾞｨｶﾙ!F40,"")</f>
        <v/>
      </c>
      <c r="G41" s="422" t="str">
        <f>IF(COUNTA(ｺﾒﾃﾞｨｶﾙ!G40)&gt;=1,ｺﾒﾃﾞｨｶﾙ!G40,"")</f>
        <v/>
      </c>
      <c r="H41" s="422" t="str">
        <f>IF(COUNTA(ｺﾒﾃﾞｨｶﾙ!H40)&gt;=1,ｺﾒﾃﾞｨｶﾙ!H40,"")</f>
        <v/>
      </c>
      <c r="I41" s="422" t="str">
        <f>IF(COUNTA(ｺﾒﾃﾞｨｶﾙ!I40)&gt;=1,ｺﾒﾃﾞｨｶﾙ!I40,"")</f>
        <v/>
      </c>
      <c r="J41" s="422" t="str">
        <f>IF(COUNTA(ｺﾒﾃﾞｨｶﾙ!J40)&gt;=1,ｺﾒﾃﾞｨｶﾙ!J40,"")</f>
        <v/>
      </c>
      <c r="K41" s="422" t="str">
        <f>IF(COUNTA(ｺﾒﾃﾞｨｶﾙ!K40)&gt;=1,ｺﾒﾃﾞｨｶﾙ!K40,"")</f>
        <v/>
      </c>
      <c r="L41" s="426" t="str">
        <f>IF(COUNTA(ｺﾒﾃﾞｨｶﾙ!L40)&gt;=1,ｺﾒﾃﾞｨｶﾙ!L40,"")</f>
        <v/>
      </c>
      <c r="M41" s="449" t="str">
        <f>IF(COUNTA(ｺﾒﾃﾞｨｶﾙ!M40)&gt;=1,ｺﾒﾃﾞｨｶﾙ!M40,"")</f>
        <v/>
      </c>
      <c r="N41" s="443" t="str">
        <f>IF(COUNTA(ｺﾒﾃﾞｨｶﾙ!N40)&gt;=1,ｺﾒﾃﾞｨｶﾙ!N40,"")</f>
        <v/>
      </c>
      <c r="O41" s="444">
        <f>SUM(ｺﾒﾃﾞｨｶﾙ!P40:V40)</f>
        <v>0</v>
      </c>
      <c r="P41" s="445" t="str">
        <f>IF(O41&lt;基本!$D$9,"非常勤","常勤")</f>
        <v>常勤</v>
      </c>
      <c r="Q41" s="446">
        <f>IF(P41="非常勤",O41/基本!$D$9,1)</f>
        <v>1</v>
      </c>
      <c r="R41" s="401" t="e">
        <f>IF(DAYS360(T41,メイン!$N$3)&lt;500,"新"," ")</f>
        <v>#VALUE!</v>
      </c>
      <c r="S41" s="447"/>
      <c r="T41" s="474" t="str">
        <f>IF(COUNTA(ｺﾒﾃﾞｨｶﾙ!O40)&gt;=1,ｺﾒﾃﾞｨｶﾙ!O40,"")</f>
        <v/>
      </c>
      <c r="U41" s="475"/>
      <c r="V41" s="476"/>
      <c r="W41" s="475"/>
      <c r="X41" s="477">
        <f t="shared" si="0"/>
        <v>0</v>
      </c>
      <c r="Y41" s="477">
        <f t="shared" si="1"/>
        <v>0</v>
      </c>
      <c r="Z41" s="477">
        <f t="shared" si="2"/>
        <v>0</v>
      </c>
      <c r="AA41" s="477">
        <f t="shared" si="3"/>
        <v>0</v>
      </c>
      <c r="AB41" s="477">
        <f t="shared" si="4"/>
        <v>0</v>
      </c>
      <c r="AC41" s="477">
        <f t="shared" si="5"/>
        <v>0</v>
      </c>
      <c r="AD41" s="477">
        <f t="shared" si="6"/>
        <v>0</v>
      </c>
      <c r="AE41" s="477">
        <f t="shared" si="7"/>
        <v>0</v>
      </c>
      <c r="AF41" s="477">
        <f t="shared" si="8"/>
        <v>0</v>
      </c>
      <c r="AG41" s="477">
        <f t="shared" si="9"/>
        <v>0</v>
      </c>
      <c r="AH41" s="477">
        <f t="shared" si="10"/>
        <v>0</v>
      </c>
      <c r="AI41" s="477">
        <f t="shared" si="11"/>
        <v>0</v>
      </c>
      <c r="AJ41" s="477">
        <f t="shared" si="12"/>
        <v>0</v>
      </c>
      <c r="AK41" s="477">
        <f t="shared" si="13"/>
        <v>0</v>
      </c>
      <c r="AL41" s="477">
        <f t="shared" si="14"/>
        <v>0</v>
      </c>
      <c r="AM41" s="477">
        <f t="shared" si="15"/>
        <v>0</v>
      </c>
      <c r="AN41" s="477">
        <f t="shared" si="16"/>
        <v>0</v>
      </c>
      <c r="AO41" s="477">
        <f t="shared" si="17"/>
        <v>0</v>
      </c>
      <c r="AP41" s="477">
        <f t="shared" si="18"/>
        <v>0</v>
      </c>
      <c r="AQ41" s="477">
        <f t="shared" si="19"/>
        <v>0</v>
      </c>
      <c r="AR41" s="477">
        <f t="shared" si="20"/>
        <v>0</v>
      </c>
      <c r="AS41" s="477">
        <f t="shared" si="21"/>
        <v>0</v>
      </c>
      <c r="AT41" s="477">
        <f t="shared" si="22"/>
        <v>0</v>
      </c>
      <c r="AU41" s="477">
        <f t="shared" si="23"/>
        <v>0</v>
      </c>
      <c r="AV41" s="477">
        <f t="shared" si="24"/>
        <v>0</v>
      </c>
      <c r="AW41" s="477">
        <f t="shared" si="25"/>
        <v>0</v>
      </c>
      <c r="AX41" s="477">
        <f t="shared" si="26"/>
        <v>0</v>
      </c>
      <c r="AY41" s="477">
        <f t="shared" si="27"/>
        <v>0</v>
      </c>
      <c r="AZ41" s="477">
        <f t="shared" si="28"/>
        <v>0</v>
      </c>
      <c r="BA41" s="477">
        <f t="shared" si="29"/>
        <v>0</v>
      </c>
      <c r="BB41" s="477">
        <f t="shared" si="30"/>
        <v>0</v>
      </c>
      <c r="BC41" s="477">
        <f t="shared" si="31"/>
        <v>0</v>
      </c>
      <c r="BD41" s="477">
        <f t="shared" si="32"/>
        <v>0</v>
      </c>
      <c r="BE41" s="477"/>
    </row>
    <row r="42" spans="1:57" ht="13.5" customHeight="1">
      <c r="A42" s="448" t="str">
        <f>IF(COUNTA(ｺﾒﾃﾞｨｶﾙ!A41)&gt;=1,ｺﾒﾃﾞｨｶﾙ!A41,"")</f>
        <v/>
      </c>
      <c r="B42" s="425" t="str">
        <f>IF(COUNTA(ｺﾒﾃﾞｨｶﾙ!B41)&gt;=1,ｺﾒﾃﾞｨｶﾙ!B41,"")</f>
        <v/>
      </c>
      <c r="C42" s="422" t="str">
        <f>IF(COUNTA(ｺﾒﾃﾞｨｶﾙ!C41)&gt;=1,ｺﾒﾃﾞｨｶﾙ!C41,"")</f>
        <v/>
      </c>
      <c r="D42" s="422" t="str">
        <f>IF(COUNTA(ｺﾒﾃﾞｨｶﾙ!D41)&gt;=1,ｺﾒﾃﾞｨｶﾙ!D41,"")</f>
        <v/>
      </c>
      <c r="E42" s="422" t="str">
        <f>IF(COUNTA(ｺﾒﾃﾞｨｶﾙ!E41)&gt;=1,ｺﾒﾃﾞｨｶﾙ!E41,"")</f>
        <v/>
      </c>
      <c r="F42" s="422" t="str">
        <f>IF(COUNTA(ｺﾒﾃﾞｨｶﾙ!F41)&gt;=1,ｺﾒﾃﾞｨｶﾙ!F41,"")</f>
        <v/>
      </c>
      <c r="G42" s="422" t="str">
        <f>IF(COUNTA(ｺﾒﾃﾞｨｶﾙ!G41)&gt;=1,ｺﾒﾃﾞｨｶﾙ!G41,"")</f>
        <v/>
      </c>
      <c r="H42" s="422" t="str">
        <f>IF(COUNTA(ｺﾒﾃﾞｨｶﾙ!H41)&gt;=1,ｺﾒﾃﾞｨｶﾙ!H41,"")</f>
        <v/>
      </c>
      <c r="I42" s="422" t="str">
        <f>IF(COUNTA(ｺﾒﾃﾞｨｶﾙ!I41)&gt;=1,ｺﾒﾃﾞｨｶﾙ!I41,"")</f>
        <v/>
      </c>
      <c r="J42" s="422" t="str">
        <f>IF(COUNTA(ｺﾒﾃﾞｨｶﾙ!J41)&gt;=1,ｺﾒﾃﾞｨｶﾙ!J41,"")</f>
        <v/>
      </c>
      <c r="K42" s="422" t="str">
        <f>IF(COUNTA(ｺﾒﾃﾞｨｶﾙ!K41)&gt;=1,ｺﾒﾃﾞｨｶﾙ!K41,"")</f>
        <v/>
      </c>
      <c r="L42" s="426" t="str">
        <f>IF(COUNTA(ｺﾒﾃﾞｨｶﾙ!L41)&gt;=1,ｺﾒﾃﾞｨｶﾙ!L41,"")</f>
        <v/>
      </c>
      <c r="M42" s="449" t="str">
        <f>IF(COUNTA(ｺﾒﾃﾞｨｶﾙ!M41)&gt;=1,ｺﾒﾃﾞｨｶﾙ!M41,"")</f>
        <v/>
      </c>
      <c r="N42" s="443" t="str">
        <f>IF(COUNTA(ｺﾒﾃﾞｨｶﾙ!N41)&gt;=1,ｺﾒﾃﾞｨｶﾙ!N41,"")</f>
        <v/>
      </c>
      <c r="O42" s="444">
        <f>SUM(ｺﾒﾃﾞｨｶﾙ!P41:V41)</f>
        <v>0</v>
      </c>
      <c r="P42" s="445" t="str">
        <f>IF(O42&lt;基本!$D$9,"非常勤","常勤")</f>
        <v>常勤</v>
      </c>
      <c r="Q42" s="446">
        <f>IF(P42="非常勤",O42/基本!$D$9,1)</f>
        <v>1</v>
      </c>
      <c r="R42" s="401" t="e">
        <f>IF(DAYS360(T42,メイン!$N$3)&lt;500,"新"," ")</f>
        <v>#VALUE!</v>
      </c>
      <c r="S42" s="447"/>
      <c r="T42" s="474" t="str">
        <f>IF(COUNTA(ｺﾒﾃﾞｨｶﾙ!O41)&gt;=1,ｺﾒﾃﾞｨｶﾙ!O41,"")</f>
        <v/>
      </c>
      <c r="U42" s="475"/>
      <c r="V42" s="476"/>
      <c r="W42" s="475"/>
      <c r="X42" s="477">
        <f t="shared" si="0"/>
        <v>0</v>
      </c>
      <c r="Y42" s="477">
        <f t="shared" si="1"/>
        <v>0</v>
      </c>
      <c r="Z42" s="477">
        <f t="shared" si="2"/>
        <v>0</v>
      </c>
      <c r="AA42" s="477">
        <f t="shared" si="3"/>
        <v>0</v>
      </c>
      <c r="AB42" s="477">
        <f t="shared" si="4"/>
        <v>0</v>
      </c>
      <c r="AC42" s="477">
        <f t="shared" si="5"/>
        <v>0</v>
      </c>
      <c r="AD42" s="477">
        <f t="shared" si="6"/>
        <v>0</v>
      </c>
      <c r="AE42" s="477">
        <f t="shared" si="7"/>
        <v>0</v>
      </c>
      <c r="AF42" s="477">
        <f t="shared" si="8"/>
        <v>0</v>
      </c>
      <c r="AG42" s="477">
        <f t="shared" si="9"/>
        <v>0</v>
      </c>
      <c r="AH42" s="477">
        <f t="shared" si="10"/>
        <v>0</v>
      </c>
      <c r="AI42" s="477">
        <f t="shared" si="11"/>
        <v>0</v>
      </c>
      <c r="AJ42" s="477">
        <f t="shared" si="12"/>
        <v>0</v>
      </c>
      <c r="AK42" s="477">
        <f t="shared" si="13"/>
        <v>0</v>
      </c>
      <c r="AL42" s="477">
        <f t="shared" si="14"/>
        <v>0</v>
      </c>
      <c r="AM42" s="477">
        <f t="shared" si="15"/>
        <v>0</v>
      </c>
      <c r="AN42" s="477">
        <f t="shared" si="16"/>
        <v>0</v>
      </c>
      <c r="AO42" s="477">
        <f t="shared" si="17"/>
        <v>0</v>
      </c>
      <c r="AP42" s="477">
        <f t="shared" si="18"/>
        <v>0</v>
      </c>
      <c r="AQ42" s="477">
        <f t="shared" si="19"/>
        <v>0</v>
      </c>
      <c r="AR42" s="477">
        <f t="shared" si="20"/>
        <v>0</v>
      </c>
      <c r="AS42" s="477">
        <f t="shared" si="21"/>
        <v>0</v>
      </c>
      <c r="AT42" s="477">
        <f t="shared" si="22"/>
        <v>0</v>
      </c>
      <c r="AU42" s="477">
        <f t="shared" si="23"/>
        <v>0</v>
      </c>
      <c r="AV42" s="477">
        <f t="shared" si="24"/>
        <v>0</v>
      </c>
      <c r="AW42" s="477">
        <f t="shared" si="25"/>
        <v>0</v>
      </c>
      <c r="AX42" s="477">
        <f t="shared" si="26"/>
        <v>0</v>
      </c>
      <c r="AY42" s="477">
        <f t="shared" si="27"/>
        <v>0</v>
      </c>
      <c r="AZ42" s="477">
        <f t="shared" si="28"/>
        <v>0</v>
      </c>
      <c r="BA42" s="477">
        <f t="shared" si="29"/>
        <v>0</v>
      </c>
      <c r="BB42" s="477">
        <f t="shared" si="30"/>
        <v>0</v>
      </c>
      <c r="BC42" s="477">
        <f t="shared" si="31"/>
        <v>0</v>
      </c>
      <c r="BD42" s="477">
        <f t="shared" si="32"/>
        <v>0</v>
      </c>
      <c r="BE42" s="477"/>
    </row>
    <row r="43" spans="1:57" ht="13.5" customHeight="1">
      <c r="A43" s="448" t="str">
        <f>IF(COUNTA(ｺﾒﾃﾞｨｶﾙ!A42)&gt;=1,ｺﾒﾃﾞｨｶﾙ!A42,"")</f>
        <v/>
      </c>
      <c r="B43" s="425" t="str">
        <f>IF(COUNTA(ｺﾒﾃﾞｨｶﾙ!B42)&gt;=1,ｺﾒﾃﾞｨｶﾙ!B42,"")</f>
        <v/>
      </c>
      <c r="C43" s="422" t="str">
        <f>IF(COUNTA(ｺﾒﾃﾞｨｶﾙ!C42)&gt;=1,ｺﾒﾃﾞｨｶﾙ!C42,"")</f>
        <v/>
      </c>
      <c r="D43" s="422" t="str">
        <f>IF(COUNTA(ｺﾒﾃﾞｨｶﾙ!D42)&gt;=1,ｺﾒﾃﾞｨｶﾙ!D42,"")</f>
        <v/>
      </c>
      <c r="E43" s="422" t="str">
        <f>IF(COUNTA(ｺﾒﾃﾞｨｶﾙ!E42)&gt;=1,ｺﾒﾃﾞｨｶﾙ!E42,"")</f>
        <v/>
      </c>
      <c r="F43" s="422" t="str">
        <f>IF(COUNTA(ｺﾒﾃﾞｨｶﾙ!F42)&gt;=1,ｺﾒﾃﾞｨｶﾙ!F42,"")</f>
        <v/>
      </c>
      <c r="G43" s="422" t="str">
        <f>IF(COUNTA(ｺﾒﾃﾞｨｶﾙ!G42)&gt;=1,ｺﾒﾃﾞｨｶﾙ!G42,"")</f>
        <v/>
      </c>
      <c r="H43" s="422" t="str">
        <f>IF(COUNTA(ｺﾒﾃﾞｨｶﾙ!H42)&gt;=1,ｺﾒﾃﾞｨｶﾙ!H42,"")</f>
        <v/>
      </c>
      <c r="I43" s="422" t="str">
        <f>IF(COUNTA(ｺﾒﾃﾞｨｶﾙ!I42)&gt;=1,ｺﾒﾃﾞｨｶﾙ!I42,"")</f>
        <v/>
      </c>
      <c r="J43" s="422" t="str">
        <f>IF(COUNTA(ｺﾒﾃﾞｨｶﾙ!J42)&gt;=1,ｺﾒﾃﾞｨｶﾙ!J42,"")</f>
        <v/>
      </c>
      <c r="K43" s="422" t="str">
        <f>IF(COUNTA(ｺﾒﾃﾞｨｶﾙ!K42)&gt;=1,ｺﾒﾃﾞｨｶﾙ!K42,"")</f>
        <v/>
      </c>
      <c r="L43" s="426" t="str">
        <f>IF(COUNTA(ｺﾒﾃﾞｨｶﾙ!L42)&gt;=1,ｺﾒﾃﾞｨｶﾙ!L42,"")</f>
        <v/>
      </c>
      <c r="M43" s="449" t="str">
        <f>IF(COUNTA(ｺﾒﾃﾞｨｶﾙ!M42)&gt;=1,ｺﾒﾃﾞｨｶﾙ!M42,"")</f>
        <v/>
      </c>
      <c r="N43" s="443" t="str">
        <f>IF(COUNTA(ｺﾒﾃﾞｨｶﾙ!N42)&gt;=1,ｺﾒﾃﾞｨｶﾙ!N42,"")</f>
        <v/>
      </c>
      <c r="O43" s="444">
        <f>SUM(ｺﾒﾃﾞｨｶﾙ!P42:V42)</f>
        <v>0</v>
      </c>
      <c r="P43" s="445" t="str">
        <f>IF(O43&lt;基本!$D$9,"非常勤","常勤")</f>
        <v>常勤</v>
      </c>
      <c r="Q43" s="446">
        <f>IF(P43="非常勤",O43/基本!$D$9,1)</f>
        <v>1</v>
      </c>
      <c r="R43" s="401" t="e">
        <f>IF(DAYS360(T43,メイン!$N$3)&lt;500,"新"," ")</f>
        <v>#VALUE!</v>
      </c>
      <c r="S43" s="447"/>
      <c r="T43" s="474" t="str">
        <f>IF(COUNTA(ｺﾒﾃﾞｨｶﾙ!O42)&gt;=1,ｺﾒﾃﾞｨｶﾙ!O42,"")</f>
        <v/>
      </c>
      <c r="U43" s="475"/>
      <c r="V43" s="476"/>
      <c r="W43" s="475"/>
      <c r="X43" s="477">
        <f t="shared" si="0"/>
        <v>0</v>
      </c>
      <c r="Y43" s="477">
        <f t="shared" si="1"/>
        <v>0</v>
      </c>
      <c r="Z43" s="477">
        <f t="shared" si="2"/>
        <v>0</v>
      </c>
      <c r="AA43" s="477">
        <f t="shared" si="3"/>
        <v>0</v>
      </c>
      <c r="AB43" s="477">
        <f t="shared" si="4"/>
        <v>0</v>
      </c>
      <c r="AC43" s="477">
        <f t="shared" si="5"/>
        <v>0</v>
      </c>
      <c r="AD43" s="477">
        <f t="shared" si="6"/>
        <v>0</v>
      </c>
      <c r="AE43" s="477">
        <f t="shared" si="7"/>
        <v>0</v>
      </c>
      <c r="AF43" s="477">
        <f t="shared" si="8"/>
        <v>0</v>
      </c>
      <c r="AG43" s="477">
        <f t="shared" si="9"/>
        <v>0</v>
      </c>
      <c r="AH43" s="477">
        <f t="shared" si="10"/>
        <v>0</v>
      </c>
      <c r="AI43" s="477">
        <f t="shared" si="11"/>
        <v>0</v>
      </c>
      <c r="AJ43" s="477">
        <f t="shared" si="12"/>
        <v>0</v>
      </c>
      <c r="AK43" s="477">
        <f t="shared" si="13"/>
        <v>0</v>
      </c>
      <c r="AL43" s="477">
        <f t="shared" si="14"/>
        <v>0</v>
      </c>
      <c r="AM43" s="477">
        <f t="shared" si="15"/>
        <v>0</v>
      </c>
      <c r="AN43" s="477">
        <f t="shared" si="16"/>
        <v>0</v>
      </c>
      <c r="AO43" s="477">
        <f t="shared" si="17"/>
        <v>0</v>
      </c>
      <c r="AP43" s="477">
        <f t="shared" si="18"/>
        <v>0</v>
      </c>
      <c r="AQ43" s="477">
        <f t="shared" si="19"/>
        <v>0</v>
      </c>
      <c r="AR43" s="477">
        <f t="shared" si="20"/>
        <v>0</v>
      </c>
      <c r="AS43" s="477">
        <f t="shared" si="21"/>
        <v>0</v>
      </c>
      <c r="AT43" s="477">
        <f t="shared" si="22"/>
        <v>0</v>
      </c>
      <c r="AU43" s="477">
        <f t="shared" si="23"/>
        <v>0</v>
      </c>
      <c r="AV43" s="477">
        <f t="shared" si="24"/>
        <v>0</v>
      </c>
      <c r="AW43" s="477">
        <f t="shared" si="25"/>
        <v>0</v>
      </c>
      <c r="AX43" s="477">
        <f t="shared" si="26"/>
        <v>0</v>
      </c>
      <c r="AY43" s="477">
        <f t="shared" si="27"/>
        <v>0</v>
      </c>
      <c r="AZ43" s="477">
        <f t="shared" si="28"/>
        <v>0</v>
      </c>
      <c r="BA43" s="477">
        <f t="shared" si="29"/>
        <v>0</v>
      </c>
      <c r="BB43" s="477">
        <f t="shared" si="30"/>
        <v>0</v>
      </c>
      <c r="BC43" s="477">
        <f t="shared" si="31"/>
        <v>0</v>
      </c>
      <c r="BD43" s="477">
        <f t="shared" si="32"/>
        <v>0</v>
      </c>
      <c r="BE43" s="477"/>
    </row>
    <row r="44" spans="1:57" ht="13.5" customHeight="1">
      <c r="A44" s="448" t="str">
        <f>IF(COUNTA(ｺﾒﾃﾞｨｶﾙ!A43)&gt;=1,ｺﾒﾃﾞｨｶﾙ!A43,"")</f>
        <v/>
      </c>
      <c r="B44" s="425" t="str">
        <f>IF(COUNTA(ｺﾒﾃﾞｨｶﾙ!B43)&gt;=1,ｺﾒﾃﾞｨｶﾙ!B43,"")</f>
        <v/>
      </c>
      <c r="C44" s="422" t="str">
        <f>IF(COUNTA(ｺﾒﾃﾞｨｶﾙ!C43)&gt;=1,ｺﾒﾃﾞｨｶﾙ!C43,"")</f>
        <v/>
      </c>
      <c r="D44" s="422" t="str">
        <f>IF(COUNTA(ｺﾒﾃﾞｨｶﾙ!D43)&gt;=1,ｺﾒﾃﾞｨｶﾙ!D43,"")</f>
        <v/>
      </c>
      <c r="E44" s="422" t="str">
        <f>IF(COUNTA(ｺﾒﾃﾞｨｶﾙ!E43)&gt;=1,ｺﾒﾃﾞｨｶﾙ!E43,"")</f>
        <v/>
      </c>
      <c r="F44" s="422" t="str">
        <f>IF(COUNTA(ｺﾒﾃﾞｨｶﾙ!F43)&gt;=1,ｺﾒﾃﾞｨｶﾙ!F43,"")</f>
        <v/>
      </c>
      <c r="G44" s="422" t="str">
        <f>IF(COUNTA(ｺﾒﾃﾞｨｶﾙ!G43)&gt;=1,ｺﾒﾃﾞｨｶﾙ!G43,"")</f>
        <v/>
      </c>
      <c r="H44" s="422" t="str">
        <f>IF(COUNTA(ｺﾒﾃﾞｨｶﾙ!H43)&gt;=1,ｺﾒﾃﾞｨｶﾙ!H43,"")</f>
        <v/>
      </c>
      <c r="I44" s="422" t="str">
        <f>IF(COUNTA(ｺﾒﾃﾞｨｶﾙ!I43)&gt;=1,ｺﾒﾃﾞｨｶﾙ!I43,"")</f>
        <v/>
      </c>
      <c r="J44" s="422" t="str">
        <f>IF(COUNTA(ｺﾒﾃﾞｨｶﾙ!J43)&gt;=1,ｺﾒﾃﾞｨｶﾙ!J43,"")</f>
        <v/>
      </c>
      <c r="K44" s="422" t="str">
        <f>IF(COUNTA(ｺﾒﾃﾞｨｶﾙ!K43)&gt;=1,ｺﾒﾃﾞｨｶﾙ!K43,"")</f>
        <v/>
      </c>
      <c r="L44" s="426" t="str">
        <f>IF(COUNTA(ｺﾒﾃﾞｨｶﾙ!L43)&gt;=1,ｺﾒﾃﾞｨｶﾙ!L43,"")</f>
        <v/>
      </c>
      <c r="M44" s="449" t="str">
        <f>IF(COUNTA(ｺﾒﾃﾞｨｶﾙ!M43)&gt;=1,ｺﾒﾃﾞｨｶﾙ!M43,"")</f>
        <v/>
      </c>
      <c r="N44" s="443" t="str">
        <f>IF(COUNTA(ｺﾒﾃﾞｨｶﾙ!N43)&gt;=1,ｺﾒﾃﾞｨｶﾙ!N43,"")</f>
        <v/>
      </c>
      <c r="O44" s="444">
        <f>SUM(ｺﾒﾃﾞｨｶﾙ!P43:V43)</f>
        <v>0</v>
      </c>
      <c r="P44" s="445" t="str">
        <f>IF(O44&lt;基本!$D$9,"非常勤","常勤")</f>
        <v>常勤</v>
      </c>
      <c r="Q44" s="446">
        <f>IF(P44="非常勤",O44/基本!$D$9,1)</f>
        <v>1</v>
      </c>
      <c r="R44" s="401" t="e">
        <f>IF(DAYS360(T44,メイン!$N$3)&lt;500,"新"," ")</f>
        <v>#VALUE!</v>
      </c>
      <c r="S44" s="447"/>
      <c r="T44" s="474" t="str">
        <f>IF(COUNTA(ｺﾒﾃﾞｨｶﾙ!O43)&gt;=1,ｺﾒﾃﾞｨｶﾙ!O43,"")</f>
        <v/>
      </c>
      <c r="U44" s="475"/>
      <c r="V44" s="476"/>
      <c r="W44" s="475"/>
      <c r="X44" s="477">
        <f t="shared" si="0"/>
        <v>0</v>
      </c>
      <c r="Y44" s="477">
        <f t="shared" si="1"/>
        <v>0</v>
      </c>
      <c r="Z44" s="477">
        <f t="shared" si="2"/>
        <v>0</v>
      </c>
      <c r="AA44" s="477">
        <f t="shared" si="3"/>
        <v>0</v>
      </c>
      <c r="AB44" s="477">
        <f t="shared" si="4"/>
        <v>0</v>
      </c>
      <c r="AC44" s="477">
        <f t="shared" si="5"/>
        <v>0</v>
      </c>
      <c r="AD44" s="477">
        <f t="shared" si="6"/>
        <v>0</v>
      </c>
      <c r="AE44" s="477">
        <f t="shared" si="7"/>
        <v>0</v>
      </c>
      <c r="AF44" s="477">
        <f t="shared" si="8"/>
        <v>0</v>
      </c>
      <c r="AG44" s="477">
        <f t="shared" si="9"/>
        <v>0</v>
      </c>
      <c r="AH44" s="477">
        <f t="shared" si="10"/>
        <v>0</v>
      </c>
      <c r="AI44" s="477">
        <f t="shared" si="11"/>
        <v>0</v>
      </c>
      <c r="AJ44" s="477">
        <f t="shared" si="12"/>
        <v>0</v>
      </c>
      <c r="AK44" s="477">
        <f t="shared" si="13"/>
        <v>0</v>
      </c>
      <c r="AL44" s="477">
        <f t="shared" si="14"/>
        <v>0</v>
      </c>
      <c r="AM44" s="477">
        <f t="shared" si="15"/>
        <v>0</v>
      </c>
      <c r="AN44" s="477">
        <f t="shared" si="16"/>
        <v>0</v>
      </c>
      <c r="AO44" s="477">
        <f t="shared" si="17"/>
        <v>0</v>
      </c>
      <c r="AP44" s="477">
        <f t="shared" si="18"/>
        <v>0</v>
      </c>
      <c r="AQ44" s="477">
        <f t="shared" si="19"/>
        <v>0</v>
      </c>
      <c r="AR44" s="477">
        <f t="shared" si="20"/>
        <v>0</v>
      </c>
      <c r="AS44" s="477">
        <f t="shared" si="21"/>
        <v>0</v>
      </c>
      <c r="AT44" s="477">
        <f t="shared" si="22"/>
        <v>0</v>
      </c>
      <c r="AU44" s="477">
        <f t="shared" si="23"/>
        <v>0</v>
      </c>
      <c r="AV44" s="477">
        <f t="shared" si="24"/>
        <v>0</v>
      </c>
      <c r="AW44" s="477">
        <f t="shared" si="25"/>
        <v>0</v>
      </c>
      <c r="AX44" s="477">
        <f t="shared" si="26"/>
        <v>0</v>
      </c>
      <c r="AY44" s="477">
        <f t="shared" si="27"/>
        <v>0</v>
      </c>
      <c r="AZ44" s="477">
        <f t="shared" si="28"/>
        <v>0</v>
      </c>
      <c r="BA44" s="477">
        <f t="shared" si="29"/>
        <v>0</v>
      </c>
      <c r="BB44" s="477">
        <f t="shared" si="30"/>
        <v>0</v>
      </c>
      <c r="BC44" s="477">
        <f t="shared" si="31"/>
        <v>0</v>
      </c>
      <c r="BD44" s="477">
        <f t="shared" si="32"/>
        <v>0</v>
      </c>
      <c r="BE44" s="477"/>
    </row>
    <row r="45" spans="1:57" ht="13.5" customHeight="1">
      <c r="A45" s="448" t="str">
        <f>IF(COUNTA(ｺﾒﾃﾞｨｶﾙ!A44)&gt;=1,ｺﾒﾃﾞｨｶﾙ!A44,"")</f>
        <v/>
      </c>
      <c r="B45" s="425" t="str">
        <f>IF(COUNTA(ｺﾒﾃﾞｨｶﾙ!B44)&gt;=1,ｺﾒﾃﾞｨｶﾙ!B44,"")</f>
        <v/>
      </c>
      <c r="C45" s="422" t="str">
        <f>IF(COUNTA(ｺﾒﾃﾞｨｶﾙ!C44)&gt;=1,ｺﾒﾃﾞｨｶﾙ!C44,"")</f>
        <v/>
      </c>
      <c r="D45" s="422" t="str">
        <f>IF(COUNTA(ｺﾒﾃﾞｨｶﾙ!D44)&gt;=1,ｺﾒﾃﾞｨｶﾙ!D44,"")</f>
        <v/>
      </c>
      <c r="E45" s="422" t="str">
        <f>IF(COUNTA(ｺﾒﾃﾞｨｶﾙ!E44)&gt;=1,ｺﾒﾃﾞｨｶﾙ!E44,"")</f>
        <v/>
      </c>
      <c r="F45" s="422" t="str">
        <f>IF(COUNTA(ｺﾒﾃﾞｨｶﾙ!F44)&gt;=1,ｺﾒﾃﾞｨｶﾙ!F44,"")</f>
        <v/>
      </c>
      <c r="G45" s="422" t="str">
        <f>IF(COUNTA(ｺﾒﾃﾞｨｶﾙ!G44)&gt;=1,ｺﾒﾃﾞｨｶﾙ!G44,"")</f>
        <v/>
      </c>
      <c r="H45" s="422" t="str">
        <f>IF(COUNTA(ｺﾒﾃﾞｨｶﾙ!H44)&gt;=1,ｺﾒﾃﾞｨｶﾙ!H44,"")</f>
        <v/>
      </c>
      <c r="I45" s="422" t="str">
        <f>IF(COUNTA(ｺﾒﾃﾞｨｶﾙ!I44)&gt;=1,ｺﾒﾃﾞｨｶﾙ!I44,"")</f>
        <v/>
      </c>
      <c r="J45" s="422" t="str">
        <f>IF(COUNTA(ｺﾒﾃﾞｨｶﾙ!J44)&gt;=1,ｺﾒﾃﾞｨｶﾙ!J44,"")</f>
        <v/>
      </c>
      <c r="K45" s="422" t="str">
        <f>IF(COUNTA(ｺﾒﾃﾞｨｶﾙ!K44)&gt;=1,ｺﾒﾃﾞｨｶﾙ!K44,"")</f>
        <v/>
      </c>
      <c r="L45" s="426" t="str">
        <f>IF(COUNTA(ｺﾒﾃﾞｨｶﾙ!L44)&gt;=1,ｺﾒﾃﾞｨｶﾙ!L44,"")</f>
        <v/>
      </c>
      <c r="M45" s="449" t="str">
        <f>IF(COUNTA(ｺﾒﾃﾞｨｶﾙ!M44)&gt;=1,ｺﾒﾃﾞｨｶﾙ!M44,"")</f>
        <v/>
      </c>
      <c r="N45" s="443" t="str">
        <f>IF(COUNTA(ｺﾒﾃﾞｨｶﾙ!N44)&gt;=1,ｺﾒﾃﾞｨｶﾙ!N44,"")</f>
        <v/>
      </c>
      <c r="O45" s="444">
        <f>SUM(ｺﾒﾃﾞｨｶﾙ!P44:V44)</f>
        <v>0</v>
      </c>
      <c r="P45" s="445" t="str">
        <f>IF(O45&lt;基本!$D$9,"非常勤","常勤")</f>
        <v>常勤</v>
      </c>
      <c r="Q45" s="446">
        <f>IF(P45="非常勤",O45/基本!$D$9,1)</f>
        <v>1</v>
      </c>
      <c r="R45" s="401" t="e">
        <f>IF(DAYS360(T45,メイン!$N$3)&lt;500,"新"," ")</f>
        <v>#VALUE!</v>
      </c>
      <c r="S45" s="447"/>
      <c r="T45" s="474" t="str">
        <f>IF(COUNTA(ｺﾒﾃﾞｨｶﾙ!O44)&gt;=1,ｺﾒﾃﾞｨｶﾙ!O44,"")</f>
        <v/>
      </c>
      <c r="U45" s="475"/>
      <c r="V45" s="475"/>
      <c r="W45" s="475"/>
      <c r="X45" s="477">
        <f t="shared" si="0"/>
        <v>0</v>
      </c>
      <c r="Y45" s="477">
        <f t="shared" si="1"/>
        <v>0</v>
      </c>
      <c r="Z45" s="477">
        <f t="shared" si="2"/>
        <v>0</v>
      </c>
      <c r="AA45" s="477">
        <f t="shared" si="3"/>
        <v>0</v>
      </c>
      <c r="AB45" s="477">
        <f t="shared" si="4"/>
        <v>0</v>
      </c>
      <c r="AC45" s="477">
        <f t="shared" si="5"/>
        <v>0</v>
      </c>
      <c r="AD45" s="477">
        <f t="shared" si="6"/>
        <v>0</v>
      </c>
      <c r="AE45" s="477">
        <f t="shared" si="7"/>
        <v>0</v>
      </c>
      <c r="AF45" s="477">
        <f t="shared" si="8"/>
        <v>0</v>
      </c>
      <c r="AG45" s="477">
        <f t="shared" si="9"/>
        <v>0</v>
      </c>
      <c r="AH45" s="477">
        <f t="shared" si="10"/>
        <v>0</v>
      </c>
      <c r="AI45" s="477">
        <f t="shared" si="11"/>
        <v>0</v>
      </c>
      <c r="AJ45" s="477">
        <f t="shared" si="12"/>
        <v>0</v>
      </c>
      <c r="AK45" s="477">
        <f t="shared" si="13"/>
        <v>0</v>
      </c>
      <c r="AL45" s="477">
        <f t="shared" si="14"/>
        <v>0</v>
      </c>
      <c r="AM45" s="477">
        <f t="shared" si="15"/>
        <v>0</v>
      </c>
      <c r="AN45" s="477">
        <f t="shared" si="16"/>
        <v>0</v>
      </c>
      <c r="AO45" s="477">
        <f t="shared" si="17"/>
        <v>0</v>
      </c>
      <c r="AP45" s="477">
        <f t="shared" si="18"/>
        <v>0</v>
      </c>
      <c r="AQ45" s="477">
        <f t="shared" si="19"/>
        <v>0</v>
      </c>
      <c r="AR45" s="477">
        <f t="shared" si="20"/>
        <v>0</v>
      </c>
      <c r="AS45" s="477">
        <f t="shared" si="21"/>
        <v>0</v>
      </c>
      <c r="AT45" s="477">
        <f t="shared" si="22"/>
        <v>0</v>
      </c>
      <c r="AU45" s="477">
        <f t="shared" si="23"/>
        <v>0</v>
      </c>
      <c r="AV45" s="477">
        <f t="shared" si="24"/>
        <v>0</v>
      </c>
      <c r="AW45" s="477">
        <f t="shared" si="25"/>
        <v>0</v>
      </c>
      <c r="AX45" s="477">
        <f t="shared" si="26"/>
        <v>0</v>
      </c>
      <c r="AY45" s="477">
        <f t="shared" si="27"/>
        <v>0</v>
      </c>
      <c r="AZ45" s="477">
        <f t="shared" si="28"/>
        <v>0</v>
      </c>
      <c r="BA45" s="477">
        <f t="shared" si="29"/>
        <v>0</v>
      </c>
      <c r="BB45" s="477">
        <f t="shared" si="30"/>
        <v>0</v>
      </c>
      <c r="BC45" s="477">
        <f t="shared" si="31"/>
        <v>0</v>
      </c>
      <c r="BD45" s="477">
        <f t="shared" si="32"/>
        <v>0</v>
      </c>
      <c r="BE45" s="477"/>
    </row>
    <row r="46" spans="1:57" ht="13.5" customHeight="1">
      <c r="A46" s="448" t="str">
        <f>IF(COUNTA(ｺﾒﾃﾞｨｶﾙ!A45)&gt;=1,ｺﾒﾃﾞｨｶﾙ!A45,"")</f>
        <v/>
      </c>
      <c r="B46" s="425" t="str">
        <f>IF(COUNTA(ｺﾒﾃﾞｨｶﾙ!B45)&gt;=1,ｺﾒﾃﾞｨｶﾙ!B45,"")</f>
        <v/>
      </c>
      <c r="C46" s="422" t="str">
        <f>IF(COUNTA(ｺﾒﾃﾞｨｶﾙ!C45)&gt;=1,ｺﾒﾃﾞｨｶﾙ!C45,"")</f>
        <v/>
      </c>
      <c r="D46" s="422" t="str">
        <f>IF(COUNTA(ｺﾒﾃﾞｨｶﾙ!D45)&gt;=1,ｺﾒﾃﾞｨｶﾙ!D45,"")</f>
        <v/>
      </c>
      <c r="E46" s="422" t="str">
        <f>IF(COUNTA(ｺﾒﾃﾞｨｶﾙ!E45)&gt;=1,ｺﾒﾃﾞｨｶﾙ!E45,"")</f>
        <v/>
      </c>
      <c r="F46" s="422" t="str">
        <f>IF(COUNTA(ｺﾒﾃﾞｨｶﾙ!F45)&gt;=1,ｺﾒﾃﾞｨｶﾙ!F45,"")</f>
        <v/>
      </c>
      <c r="G46" s="422" t="str">
        <f>IF(COUNTA(ｺﾒﾃﾞｨｶﾙ!G45)&gt;=1,ｺﾒﾃﾞｨｶﾙ!G45,"")</f>
        <v/>
      </c>
      <c r="H46" s="422" t="str">
        <f>IF(COUNTA(ｺﾒﾃﾞｨｶﾙ!H45)&gt;=1,ｺﾒﾃﾞｨｶﾙ!H45,"")</f>
        <v/>
      </c>
      <c r="I46" s="422" t="str">
        <f>IF(COUNTA(ｺﾒﾃﾞｨｶﾙ!I45)&gt;=1,ｺﾒﾃﾞｨｶﾙ!I45,"")</f>
        <v/>
      </c>
      <c r="J46" s="422" t="str">
        <f>IF(COUNTA(ｺﾒﾃﾞｨｶﾙ!J45)&gt;=1,ｺﾒﾃﾞｨｶﾙ!J45,"")</f>
        <v/>
      </c>
      <c r="K46" s="422" t="str">
        <f>IF(COUNTA(ｺﾒﾃﾞｨｶﾙ!K45)&gt;=1,ｺﾒﾃﾞｨｶﾙ!K45,"")</f>
        <v/>
      </c>
      <c r="L46" s="426" t="str">
        <f>IF(COUNTA(ｺﾒﾃﾞｨｶﾙ!L45)&gt;=1,ｺﾒﾃﾞｨｶﾙ!L45,"")</f>
        <v/>
      </c>
      <c r="M46" s="449" t="str">
        <f>IF(COUNTA(ｺﾒﾃﾞｨｶﾙ!M45)&gt;=1,ｺﾒﾃﾞｨｶﾙ!M45,"")</f>
        <v/>
      </c>
      <c r="N46" s="443" t="str">
        <f>IF(COUNTA(ｺﾒﾃﾞｨｶﾙ!N45)&gt;=1,ｺﾒﾃﾞｨｶﾙ!N45,"")</f>
        <v/>
      </c>
      <c r="O46" s="444">
        <f>SUM(ｺﾒﾃﾞｨｶﾙ!P45:V45)</f>
        <v>0</v>
      </c>
      <c r="P46" s="445" t="str">
        <f>IF(O46&lt;基本!$D$9,"非常勤","常勤")</f>
        <v>常勤</v>
      </c>
      <c r="Q46" s="446">
        <f>IF(P46="非常勤",O46/基本!$D$9,1)</f>
        <v>1</v>
      </c>
      <c r="R46" s="401" t="e">
        <f>IF(DAYS360(T46,メイン!$N$3)&lt;500,"新"," ")</f>
        <v>#VALUE!</v>
      </c>
      <c r="S46" s="447"/>
      <c r="T46" s="474" t="str">
        <f>IF(COUNTA(ｺﾒﾃﾞｨｶﾙ!O45)&gt;=1,ｺﾒﾃﾞｨｶﾙ!O45,"")</f>
        <v/>
      </c>
      <c r="U46" s="475"/>
      <c r="V46" s="475"/>
      <c r="W46" s="475"/>
      <c r="X46" s="477">
        <f t="shared" si="0"/>
        <v>0</v>
      </c>
      <c r="Y46" s="477">
        <f t="shared" si="1"/>
        <v>0</v>
      </c>
      <c r="Z46" s="477">
        <f t="shared" si="2"/>
        <v>0</v>
      </c>
      <c r="AA46" s="477">
        <f t="shared" si="3"/>
        <v>0</v>
      </c>
      <c r="AB46" s="477">
        <f t="shared" si="4"/>
        <v>0</v>
      </c>
      <c r="AC46" s="477">
        <f t="shared" si="5"/>
        <v>0</v>
      </c>
      <c r="AD46" s="477">
        <f t="shared" si="6"/>
        <v>0</v>
      </c>
      <c r="AE46" s="477">
        <f t="shared" si="7"/>
        <v>0</v>
      </c>
      <c r="AF46" s="477">
        <f t="shared" si="8"/>
        <v>0</v>
      </c>
      <c r="AG46" s="477">
        <f t="shared" si="9"/>
        <v>0</v>
      </c>
      <c r="AH46" s="477">
        <f t="shared" si="10"/>
        <v>0</v>
      </c>
      <c r="AI46" s="477">
        <f t="shared" si="11"/>
        <v>0</v>
      </c>
      <c r="AJ46" s="477">
        <f t="shared" si="12"/>
        <v>0</v>
      </c>
      <c r="AK46" s="477">
        <f t="shared" si="13"/>
        <v>0</v>
      </c>
      <c r="AL46" s="477">
        <f t="shared" si="14"/>
        <v>0</v>
      </c>
      <c r="AM46" s="477">
        <f t="shared" si="15"/>
        <v>0</v>
      </c>
      <c r="AN46" s="477">
        <f t="shared" si="16"/>
        <v>0</v>
      </c>
      <c r="AO46" s="477">
        <f t="shared" si="17"/>
        <v>0</v>
      </c>
      <c r="AP46" s="477">
        <f t="shared" si="18"/>
        <v>0</v>
      </c>
      <c r="AQ46" s="477">
        <f t="shared" si="19"/>
        <v>0</v>
      </c>
      <c r="AR46" s="477">
        <f t="shared" si="20"/>
        <v>0</v>
      </c>
      <c r="AS46" s="477">
        <f t="shared" si="21"/>
        <v>0</v>
      </c>
      <c r="AT46" s="477">
        <f t="shared" si="22"/>
        <v>0</v>
      </c>
      <c r="AU46" s="477">
        <f t="shared" si="23"/>
        <v>0</v>
      </c>
      <c r="AV46" s="477">
        <f t="shared" si="24"/>
        <v>0</v>
      </c>
      <c r="AW46" s="477">
        <f t="shared" si="25"/>
        <v>0</v>
      </c>
      <c r="AX46" s="477">
        <f t="shared" si="26"/>
        <v>0</v>
      </c>
      <c r="AY46" s="477">
        <f t="shared" si="27"/>
        <v>0</v>
      </c>
      <c r="AZ46" s="477">
        <f t="shared" si="28"/>
        <v>0</v>
      </c>
      <c r="BA46" s="477">
        <f t="shared" si="29"/>
        <v>0</v>
      </c>
      <c r="BB46" s="477">
        <f t="shared" si="30"/>
        <v>0</v>
      </c>
      <c r="BC46" s="477">
        <f t="shared" si="31"/>
        <v>0</v>
      </c>
      <c r="BD46" s="477">
        <f t="shared" si="32"/>
        <v>0</v>
      </c>
      <c r="BE46" s="477"/>
    </row>
    <row r="47" spans="1:57" ht="13.5" customHeight="1">
      <c r="A47" s="448" t="str">
        <f>IF(COUNTA(ｺﾒﾃﾞｨｶﾙ!A46)&gt;=1,ｺﾒﾃﾞｨｶﾙ!A46,"")</f>
        <v/>
      </c>
      <c r="B47" s="425" t="str">
        <f>IF(COUNTA(ｺﾒﾃﾞｨｶﾙ!B46)&gt;=1,ｺﾒﾃﾞｨｶﾙ!B46,"")</f>
        <v/>
      </c>
      <c r="C47" s="422" t="str">
        <f>IF(COUNTA(ｺﾒﾃﾞｨｶﾙ!C46)&gt;=1,ｺﾒﾃﾞｨｶﾙ!C46,"")</f>
        <v/>
      </c>
      <c r="D47" s="422" t="str">
        <f>IF(COUNTA(ｺﾒﾃﾞｨｶﾙ!D46)&gt;=1,ｺﾒﾃﾞｨｶﾙ!D46,"")</f>
        <v/>
      </c>
      <c r="E47" s="422" t="str">
        <f>IF(COUNTA(ｺﾒﾃﾞｨｶﾙ!E46)&gt;=1,ｺﾒﾃﾞｨｶﾙ!E46,"")</f>
        <v/>
      </c>
      <c r="F47" s="422" t="str">
        <f>IF(COUNTA(ｺﾒﾃﾞｨｶﾙ!F46)&gt;=1,ｺﾒﾃﾞｨｶﾙ!F46,"")</f>
        <v/>
      </c>
      <c r="G47" s="422" t="str">
        <f>IF(COUNTA(ｺﾒﾃﾞｨｶﾙ!G46)&gt;=1,ｺﾒﾃﾞｨｶﾙ!G46,"")</f>
        <v/>
      </c>
      <c r="H47" s="422" t="str">
        <f>IF(COUNTA(ｺﾒﾃﾞｨｶﾙ!H46)&gt;=1,ｺﾒﾃﾞｨｶﾙ!H46,"")</f>
        <v/>
      </c>
      <c r="I47" s="422" t="str">
        <f>IF(COUNTA(ｺﾒﾃﾞｨｶﾙ!I46)&gt;=1,ｺﾒﾃﾞｨｶﾙ!I46,"")</f>
        <v/>
      </c>
      <c r="J47" s="422" t="str">
        <f>IF(COUNTA(ｺﾒﾃﾞｨｶﾙ!J46)&gt;=1,ｺﾒﾃﾞｨｶﾙ!J46,"")</f>
        <v/>
      </c>
      <c r="K47" s="422" t="str">
        <f>IF(COUNTA(ｺﾒﾃﾞｨｶﾙ!K46)&gt;=1,ｺﾒﾃﾞｨｶﾙ!K46,"")</f>
        <v/>
      </c>
      <c r="L47" s="426" t="str">
        <f>IF(COUNTA(ｺﾒﾃﾞｨｶﾙ!L46)&gt;=1,ｺﾒﾃﾞｨｶﾙ!L46,"")</f>
        <v/>
      </c>
      <c r="M47" s="449" t="str">
        <f>IF(COUNTA(ｺﾒﾃﾞｨｶﾙ!M46)&gt;=1,ｺﾒﾃﾞｨｶﾙ!M46,"")</f>
        <v/>
      </c>
      <c r="N47" s="443" t="str">
        <f>IF(COUNTA(ｺﾒﾃﾞｨｶﾙ!N46)&gt;=1,ｺﾒﾃﾞｨｶﾙ!N46,"")</f>
        <v/>
      </c>
      <c r="O47" s="444">
        <f>SUM(ｺﾒﾃﾞｨｶﾙ!P46:V46)</f>
        <v>0</v>
      </c>
      <c r="P47" s="445" t="str">
        <f>IF(O47&lt;基本!$D$9,"非常勤","常勤")</f>
        <v>常勤</v>
      </c>
      <c r="Q47" s="446">
        <f>IF(P47="非常勤",O47/基本!$D$9,1)</f>
        <v>1</v>
      </c>
      <c r="R47" s="401" t="e">
        <f>IF(DAYS360(T47,メイン!$N$3)&lt;500,"新"," ")</f>
        <v>#VALUE!</v>
      </c>
      <c r="S47" s="447"/>
      <c r="T47" s="474" t="str">
        <f>IF(COUNTA(ｺﾒﾃﾞｨｶﾙ!O46)&gt;=1,ｺﾒﾃﾞｨｶﾙ!O46,"")</f>
        <v/>
      </c>
      <c r="U47" s="475"/>
      <c r="V47" s="475"/>
      <c r="W47" s="475"/>
      <c r="X47" s="477">
        <f t="shared" si="0"/>
        <v>0</v>
      </c>
      <c r="Y47" s="477">
        <f t="shared" si="1"/>
        <v>0</v>
      </c>
      <c r="Z47" s="477">
        <f t="shared" si="2"/>
        <v>0</v>
      </c>
      <c r="AA47" s="477">
        <f t="shared" si="3"/>
        <v>0</v>
      </c>
      <c r="AB47" s="477">
        <f t="shared" si="4"/>
        <v>0</v>
      </c>
      <c r="AC47" s="477">
        <f t="shared" si="5"/>
        <v>0</v>
      </c>
      <c r="AD47" s="477">
        <f t="shared" si="6"/>
        <v>0</v>
      </c>
      <c r="AE47" s="477">
        <f t="shared" si="7"/>
        <v>0</v>
      </c>
      <c r="AF47" s="477">
        <f t="shared" si="8"/>
        <v>0</v>
      </c>
      <c r="AG47" s="477">
        <f t="shared" si="9"/>
        <v>0</v>
      </c>
      <c r="AH47" s="477">
        <f t="shared" si="10"/>
        <v>0</v>
      </c>
      <c r="AI47" s="477">
        <f t="shared" si="11"/>
        <v>0</v>
      </c>
      <c r="AJ47" s="477">
        <f t="shared" si="12"/>
        <v>0</v>
      </c>
      <c r="AK47" s="477">
        <f t="shared" si="13"/>
        <v>0</v>
      </c>
      <c r="AL47" s="477">
        <f t="shared" si="14"/>
        <v>0</v>
      </c>
      <c r="AM47" s="477">
        <f t="shared" si="15"/>
        <v>0</v>
      </c>
      <c r="AN47" s="477">
        <f t="shared" si="16"/>
        <v>0</v>
      </c>
      <c r="AO47" s="477">
        <f t="shared" si="17"/>
        <v>0</v>
      </c>
      <c r="AP47" s="477">
        <f t="shared" si="18"/>
        <v>0</v>
      </c>
      <c r="AQ47" s="477">
        <f t="shared" si="19"/>
        <v>0</v>
      </c>
      <c r="AR47" s="477">
        <f t="shared" si="20"/>
        <v>0</v>
      </c>
      <c r="AS47" s="477">
        <f t="shared" si="21"/>
        <v>0</v>
      </c>
      <c r="AT47" s="477">
        <f t="shared" si="22"/>
        <v>0</v>
      </c>
      <c r="AU47" s="477">
        <f t="shared" si="23"/>
        <v>0</v>
      </c>
      <c r="AV47" s="477">
        <f t="shared" si="24"/>
        <v>0</v>
      </c>
      <c r="AW47" s="477">
        <f t="shared" si="25"/>
        <v>0</v>
      </c>
      <c r="AX47" s="477">
        <f t="shared" si="26"/>
        <v>0</v>
      </c>
      <c r="AY47" s="477">
        <f t="shared" si="27"/>
        <v>0</v>
      </c>
      <c r="AZ47" s="477">
        <f t="shared" si="28"/>
        <v>0</v>
      </c>
      <c r="BA47" s="477">
        <f t="shared" si="29"/>
        <v>0</v>
      </c>
      <c r="BB47" s="477">
        <f t="shared" si="30"/>
        <v>0</v>
      </c>
      <c r="BC47" s="477">
        <f t="shared" si="31"/>
        <v>0</v>
      </c>
      <c r="BD47" s="477">
        <f t="shared" si="32"/>
        <v>0</v>
      </c>
      <c r="BE47" s="477"/>
    </row>
    <row r="48" spans="1:57" ht="13.5" customHeight="1">
      <c r="A48" s="448" t="str">
        <f>IF(COUNTA(ｺﾒﾃﾞｨｶﾙ!A47)&gt;=1,ｺﾒﾃﾞｨｶﾙ!A47,"")</f>
        <v/>
      </c>
      <c r="B48" s="425" t="str">
        <f>IF(COUNTA(ｺﾒﾃﾞｨｶﾙ!B47)&gt;=1,ｺﾒﾃﾞｨｶﾙ!B47,"")</f>
        <v/>
      </c>
      <c r="C48" s="422" t="str">
        <f>IF(COUNTA(ｺﾒﾃﾞｨｶﾙ!C47)&gt;=1,ｺﾒﾃﾞｨｶﾙ!C47,"")</f>
        <v/>
      </c>
      <c r="D48" s="422" t="str">
        <f>IF(COUNTA(ｺﾒﾃﾞｨｶﾙ!D47)&gt;=1,ｺﾒﾃﾞｨｶﾙ!D47,"")</f>
        <v/>
      </c>
      <c r="E48" s="422" t="str">
        <f>IF(COUNTA(ｺﾒﾃﾞｨｶﾙ!E47)&gt;=1,ｺﾒﾃﾞｨｶﾙ!E47,"")</f>
        <v/>
      </c>
      <c r="F48" s="422" t="str">
        <f>IF(COUNTA(ｺﾒﾃﾞｨｶﾙ!F47)&gt;=1,ｺﾒﾃﾞｨｶﾙ!F47,"")</f>
        <v/>
      </c>
      <c r="G48" s="422" t="str">
        <f>IF(COUNTA(ｺﾒﾃﾞｨｶﾙ!G47)&gt;=1,ｺﾒﾃﾞｨｶﾙ!G47,"")</f>
        <v/>
      </c>
      <c r="H48" s="422" t="str">
        <f>IF(COUNTA(ｺﾒﾃﾞｨｶﾙ!H47)&gt;=1,ｺﾒﾃﾞｨｶﾙ!H47,"")</f>
        <v/>
      </c>
      <c r="I48" s="422" t="str">
        <f>IF(COUNTA(ｺﾒﾃﾞｨｶﾙ!I47)&gt;=1,ｺﾒﾃﾞｨｶﾙ!I47,"")</f>
        <v/>
      </c>
      <c r="J48" s="422" t="str">
        <f>IF(COUNTA(ｺﾒﾃﾞｨｶﾙ!J47)&gt;=1,ｺﾒﾃﾞｨｶﾙ!J47,"")</f>
        <v/>
      </c>
      <c r="K48" s="422" t="str">
        <f>IF(COUNTA(ｺﾒﾃﾞｨｶﾙ!K47)&gt;=1,ｺﾒﾃﾞｨｶﾙ!K47,"")</f>
        <v/>
      </c>
      <c r="L48" s="426" t="str">
        <f>IF(COUNTA(ｺﾒﾃﾞｨｶﾙ!L47)&gt;=1,ｺﾒﾃﾞｨｶﾙ!L47,"")</f>
        <v/>
      </c>
      <c r="M48" s="449" t="str">
        <f>IF(COUNTA(ｺﾒﾃﾞｨｶﾙ!M47)&gt;=1,ｺﾒﾃﾞｨｶﾙ!M47,"")</f>
        <v/>
      </c>
      <c r="N48" s="443" t="str">
        <f>IF(COUNTA(ｺﾒﾃﾞｨｶﾙ!N47)&gt;=1,ｺﾒﾃﾞｨｶﾙ!N47,"")</f>
        <v/>
      </c>
      <c r="O48" s="444">
        <f>SUM(ｺﾒﾃﾞｨｶﾙ!P47:V47)</f>
        <v>0</v>
      </c>
      <c r="P48" s="445" t="str">
        <f>IF(O48&lt;基本!$D$9,"非常勤","常勤")</f>
        <v>常勤</v>
      </c>
      <c r="Q48" s="446">
        <f>IF(P48="非常勤",O48/基本!$D$9,1)</f>
        <v>1</v>
      </c>
      <c r="R48" s="401" t="e">
        <f>IF(DAYS360(T48,メイン!$N$3)&lt;500,"新"," ")</f>
        <v>#VALUE!</v>
      </c>
      <c r="S48" s="447"/>
      <c r="T48" s="474" t="str">
        <f>IF(COUNTA(ｺﾒﾃﾞｨｶﾙ!O47)&gt;=1,ｺﾒﾃﾞｨｶﾙ!O47,"")</f>
        <v/>
      </c>
      <c r="U48" s="475"/>
      <c r="V48" s="475"/>
      <c r="W48" s="475"/>
      <c r="X48" s="477">
        <f t="shared" si="0"/>
        <v>0</v>
      </c>
      <c r="Y48" s="477">
        <f t="shared" si="1"/>
        <v>0</v>
      </c>
      <c r="Z48" s="477">
        <f t="shared" si="2"/>
        <v>0</v>
      </c>
      <c r="AA48" s="477">
        <f t="shared" si="3"/>
        <v>0</v>
      </c>
      <c r="AB48" s="477">
        <f t="shared" si="4"/>
        <v>0</v>
      </c>
      <c r="AC48" s="477">
        <f t="shared" si="5"/>
        <v>0</v>
      </c>
      <c r="AD48" s="477">
        <f t="shared" si="6"/>
        <v>0</v>
      </c>
      <c r="AE48" s="477">
        <f t="shared" si="7"/>
        <v>0</v>
      </c>
      <c r="AF48" s="477">
        <f t="shared" si="8"/>
        <v>0</v>
      </c>
      <c r="AG48" s="477">
        <f t="shared" si="9"/>
        <v>0</v>
      </c>
      <c r="AH48" s="477">
        <f t="shared" si="10"/>
        <v>0</v>
      </c>
      <c r="AI48" s="477">
        <f t="shared" si="11"/>
        <v>0</v>
      </c>
      <c r="AJ48" s="477">
        <f t="shared" si="12"/>
        <v>0</v>
      </c>
      <c r="AK48" s="477">
        <f t="shared" si="13"/>
        <v>0</v>
      </c>
      <c r="AL48" s="477">
        <f t="shared" si="14"/>
        <v>0</v>
      </c>
      <c r="AM48" s="477">
        <f t="shared" si="15"/>
        <v>0</v>
      </c>
      <c r="AN48" s="477">
        <f t="shared" si="16"/>
        <v>0</v>
      </c>
      <c r="AO48" s="477">
        <f t="shared" si="17"/>
        <v>0</v>
      </c>
      <c r="AP48" s="477">
        <f t="shared" si="18"/>
        <v>0</v>
      </c>
      <c r="AQ48" s="477">
        <f t="shared" si="19"/>
        <v>0</v>
      </c>
      <c r="AR48" s="477">
        <f t="shared" si="20"/>
        <v>0</v>
      </c>
      <c r="AS48" s="477">
        <f t="shared" si="21"/>
        <v>0</v>
      </c>
      <c r="AT48" s="477">
        <f t="shared" si="22"/>
        <v>0</v>
      </c>
      <c r="AU48" s="477">
        <f t="shared" si="23"/>
        <v>0</v>
      </c>
      <c r="AV48" s="477">
        <f t="shared" si="24"/>
        <v>0</v>
      </c>
      <c r="AW48" s="477">
        <f t="shared" si="25"/>
        <v>0</v>
      </c>
      <c r="AX48" s="477">
        <f t="shared" si="26"/>
        <v>0</v>
      </c>
      <c r="AY48" s="477">
        <f t="shared" si="27"/>
        <v>0</v>
      </c>
      <c r="AZ48" s="477">
        <f t="shared" si="28"/>
        <v>0</v>
      </c>
      <c r="BA48" s="477">
        <f t="shared" si="29"/>
        <v>0</v>
      </c>
      <c r="BB48" s="477">
        <f t="shared" si="30"/>
        <v>0</v>
      </c>
      <c r="BC48" s="477">
        <f t="shared" si="31"/>
        <v>0</v>
      </c>
      <c r="BD48" s="477">
        <f t="shared" si="32"/>
        <v>0</v>
      </c>
      <c r="BE48" s="477"/>
    </row>
    <row r="49" spans="1:57" ht="13.5" customHeight="1">
      <c r="A49" s="448" t="str">
        <f>IF(COUNTA(ｺﾒﾃﾞｨｶﾙ!A48)&gt;=1,ｺﾒﾃﾞｨｶﾙ!A48,"")</f>
        <v/>
      </c>
      <c r="B49" s="425" t="str">
        <f>IF(COUNTA(ｺﾒﾃﾞｨｶﾙ!B48)&gt;=1,ｺﾒﾃﾞｨｶﾙ!B48,"")</f>
        <v/>
      </c>
      <c r="C49" s="422" t="str">
        <f>IF(COUNTA(ｺﾒﾃﾞｨｶﾙ!C48)&gt;=1,ｺﾒﾃﾞｨｶﾙ!C48,"")</f>
        <v/>
      </c>
      <c r="D49" s="422" t="str">
        <f>IF(COUNTA(ｺﾒﾃﾞｨｶﾙ!D48)&gt;=1,ｺﾒﾃﾞｨｶﾙ!D48,"")</f>
        <v/>
      </c>
      <c r="E49" s="422" t="str">
        <f>IF(COUNTA(ｺﾒﾃﾞｨｶﾙ!E48)&gt;=1,ｺﾒﾃﾞｨｶﾙ!E48,"")</f>
        <v/>
      </c>
      <c r="F49" s="422" t="str">
        <f>IF(COUNTA(ｺﾒﾃﾞｨｶﾙ!F48)&gt;=1,ｺﾒﾃﾞｨｶﾙ!F48,"")</f>
        <v/>
      </c>
      <c r="G49" s="422" t="str">
        <f>IF(COUNTA(ｺﾒﾃﾞｨｶﾙ!G48)&gt;=1,ｺﾒﾃﾞｨｶﾙ!G48,"")</f>
        <v/>
      </c>
      <c r="H49" s="422" t="str">
        <f>IF(COUNTA(ｺﾒﾃﾞｨｶﾙ!H48)&gt;=1,ｺﾒﾃﾞｨｶﾙ!H48,"")</f>
        <v/>
      </c>
      <c r="I49" s="422" t="str">
        <f>IF(COUNTA(ｺﾒﾃﾞｨｶﾙ!I48)&gt;=1,ｺﾒﾃﾞｨｶﾙ!I48,"")</f>
        <v/>
      </c>
      <c r="J49" s="422" t="str">
        <f>IF(COUNTA(ｺﾒﾃﾞｨｶﾙ!J48)&gt;=1,ｺﾒﾃﾞｨｶﾙ!J48,"")</f>
        <v/>
      </c>
      <c r="K49" s="422" t="str">
        <f>IF(COUNTA(ｺﾒﾃﾞｨｶﾙ!K48)&gt;=1,ｺﾒﾃﾞｨｶﾙ!K48,"")</f>
        <v/>
      </c>
      <c r="L49" s="426" t="str">
        <f>IF(COUNTA(ｺﾒﾃﾞｨｶﾙ!L48)&gt;=1,ｺﾒﾃﾞｨｶﾙ!L48,"")</f>
        <v/>
      </c>
      <c r="M49" s="449" t="str">
        <f>IF(COUNTA(ｺﾒﾃﾞｨｶﾙ!M48)&gt;=1,ｺﾒﾃﾞｨｶﾙ!M48,"")</f>
        <v/>
      </c>
      <c r="N49" s="443" t="str">
        <f>IF(COUNTA(ｺﾒﾃﾞｨｶﾙ!N48)&gt;=1,ｺﾒﾃﾞｨｶﾙ!N48,"")</f>
        <v/>
      </c>
      <c r="O49" s="444">
        <f>SUM(ｺﾒﾃﾞｨｶﾙ!P48:V48)</f>
        <v>0</v>
      </c>
      <c r="P49" s="445" t="str">
        <f>IF(O49&lt;基本!$D$9,"非常勤","常勤")</f>
        <v>常勤</v>
      </c>
      <c r="Q49" s="446">
        <f>IF(P49="非常勤",O49/基本!$D$9,1)</f>
        <v>1</v>
      </c>
      <c r="R49" s="401" t="e">
        <f>IF(DAYS360(T49,メイン!$N$3)&lt;500,"新"," ")</f>
        <v>#VALUE!</v>
      </c>
      <c r="S49" s="447"/>
      <c r="T49" s="474" t="str">
        <f>IF(COUNTA(ｺﾒﾃﾞｨｶﾙ!O48)&gt;=1,ｺﾒﾃﾞｨｶﾙ!O48,"")</f>
        <v/>
      </c>
      <c r="U49" s="475"/>
      <c r="V49" s="475"/>
      <c r="W49" s="475"/>
      <c r="X49" s="477">
        <f t="shared" si="0"/>
        <v>0</v>
      </c>
      <c r="Y49" s="477">
        <f t="shared" si="1"/>
        <v>0</v>
      </c>
      <c r="Z49" s="477">
        <f t="shared" si="2"/>
        <v>0</v>
      </c>
      <c r="AA49" s="477">
        <f t="shared" si="3"/>
        <v>0</v>
      </c>
      <c r="AB49" s="477">
        <f t="shared" si="4"/>
        <v>0</v>
      </c>
      <c r="AC49" s="477">
        <f t="shared" si="5"/>
        <v>0</v>
      </c>
      <c r="AD49" s="477">
        <f t="shared" si="6"/>
        <v>0</v>
      </c>
      <c r="AE49" s="477">
        <f t="shared" si="7"/>
        <v>0</v>
      </c>
      <c r="AF49" s="477">
        <f t="shared" si="8"/>
        <v>0</v>
      </c>
      <c r="AG49" s="477">
        <f t="shared" si="9"/>
        <v>0</v>
      </c>
      <c r="AH49" s="477">
        <f t="shared" si="10"/>
        <v>0</v>
      </c>
      <c r="AI49" s="477">
        <f t="shared" si="11"/>
        <v>0</v>
      </c>
      <c r="AJ49" s="477">
        <f t="shared" si="12"/>
        <v>0</v>
      </c>
      <c r="AK49" s="477">
        <f t="shared" si="13"/>
        <v>0</v>
      </c>
      <c r="AL49" s="477">
        <f t="shared" si="14"/>
        <v>0</v>
      </c>
      <c r="AM49" s="477">
        <f t="shared" si="15"/>
        <v>0</v>
      </c>
      <c r="AN49" s="477">
        <f t="shared" si="16"/>
        <v>0</v>
      </c>
      <c r="AO49" s="477">
        <f t="shared" si="17"/>
        <v>0</v>
      </c>
      <c r="AP49" s="477">
        <f t="shared" si="18"/>
        <v>0</v>
      </c>
      <c r="AQ49" s="477">
        <f t="shared" si="19"/>
        <v>0</v>
      </c>
      <c r="AR49" s="477">
        <f t="shared" si="20"/>
        <v>0</v>
      </c>
      <c r="AS49" s="477">
        <f t="shared" si="21"/>
        <v>0</v>
      </c>
      <c r="AT49" s="477">
        <f t="shared" si="22"/>
        <v>0</v>
      </c>
      <c r="AU49" s="477">
        <f t="shared" si="23"/>
        <v>0</v>
      </c>
      <c r="AV49" s="477">
        <f t="shared" si="24"/>
        <v>0</v>
      </c>
      <c r="AW49" s="477">
        <f t="shared" si="25"/>
        <v>0</v>
      </c>
      <c r="AX49" s="477">
        <f t="shared" si="26"/>
        <v>0</v>
      </c>
      <c r="AY49" s="477">
        <f t="shared" si="27"/>
        <v>0</v>
      </c>
      <c r="AZ49" s="477">
        <f t="shared" si="28"/>
        <v>0</v>
      </c>
      <c r="BA49" s="477">
        <f t="shared" si="29"/>
        <v>0</v>
      </c>
      <c r="BB49" s="477">
        <f t="shared" si="30"/>
        <v>0</v>
      </c>
      <c r="BC49" s="477">
        <f t="shared" si="31"/>
        <v>0</v>
      </c>
      <c r="BD49" s="477">
        <f t="shared" si="32"/>
        <v>0</v>
      </c>
      <c r="BE49" s="477"/>
    </row>
    <row r="50" spans="1:57" ht="13.5" customHeight="1">
      <c r="A50" s="448" t="str">
        <f>IF(COUNTA(ｺﾒﾃﾞｨｶﾙ!A49)&gt;=1,ｺﾒﾃﾞｨｶﾙ!A49,"")</f>
        <v/>
      </c>
      <c r="B50" s="425" t="str">
        <f>IF(COUNTA(ｺﾒﾃﾞｨｶﾙ!B49)&gt;=1,ｺﾒﾃﾞｨｶﾙ!B49,"")</f>
        <v/>
      </c>
      <c r="C50" s="422" t="str">
        <f>IF(COUNTA(ｺﾒﾃﾞｨｶﾙ!C49)&gt;=1,ｺﾒﾃﾞｨｶﾙ!C49,"")</f>
        <v/>
      </c>
      <c r="D50" s="422" t="str">
        <f>IF(COUNTA(ｺﾒﾃﾞｨｶﾙ!D49)&gt;=1,ｺﾒﾃﾞｨｶﾙ!D49,"")</f>
        <v/>
      </c>
      <c r="E50" s="422" t="str">
        <f>IF(COUNTA(ｺﾒﾃﾞｨｶﾙ!E49)&gt;=1,ｺﾒﾃﾞｨｶﾙ!E49,"")</f>
        <v/>
      </c>
      <c r="F50" s="422" t="str">
        <f>IF(COUNTA(ｺﾒﾃﾞｨｶﾙ!F49)&gt;=1,ｺﾒﾃﾞｨｶﾙ!F49,"")</f>
        <v/>
      </c>
      <c r="G50" s="422" t="str">
        <f>IF(COUNTA(ｺﾒﾃﾞｨｶﾙ!G49)&gt;=1,ｺﾒﾃﾞｨｶﾙ!G49,"")</f>
        <v/>
      </c>
      <c r="H50" s="422" t="str">
        <f>IF(COUNTA(ｺﾒﾃﾞｨｶﾙ!H49)&gt;=1,ｺﾒﾃﾞｨｶﾙ!H49,"")</f>
        <v/>
      </c>
      <c r="I50" s="422" t="str">
        <f>IF(COUNTA(ｺﾒﾃﾞｨｶﾙ!I49)&gt;=1,ｺﾒﾃﾞｨｶﾙ!I49,"")</f>
        <v/>
      </c>
      <c r="J50" s="422" t="str">
        <f>IF(COUNTA(ｺﾒﾃﾞｨｶﾙ!J49)&gt;=1,ｺﾒﾃﾞｨｶﾙ!J49,"")</f>
        <v/>
      </c>
      <c r="K50" s="422" t="str">
        <f>IF(COUNTA(ｺﾒﾃﾞｨｶﾙ!K49)&gt;=1,ｺﾒﾃﾞｨｶﾙ!K49,"")</f>
        <v/>
      </c>
      <c r="L50" s="426" t="str">
        <f>IF(COUNTA(ｺﾒﾃﾞｨｶﾙ!L49)&gt;=1,ｺﾒﾃﾞｨｶﾙ!L49,"")</f>
        <v/>
      </c>
      <c r="M50" s="449" t="str">
        <f>IF(COUNTA(ｺﾒﾃﾞｨｶﾙ!M49)&gt;=1,ｺﾒﾃﾞｨｶﾙ!M49,"")</f>
        <v/>
      </c>
      <c r="N50" s="443" t="str">
        <f>IF(COUNTA(ｺﾒﾃﾞｨｶﾙ!N49)&gt;=1,ｺﾒﾃﾞｨｶﾙ!N49,"")</f>
        <v/>
      </c>
      <c r="O50" s="444">
        <f>SUM(ｺﾒﾃﾞｨｶﾙ!P49:V49)</f>
        <v>0</v>
      </c>
      <c r="P50" s="445" t="str">
        <f>IF(O50&lt;基本!$D$9,"非常勤","常勤")</f>
        <v>常勤</v>
      </c>
      <c r="Q50" s="446">
        <f>IF(P50="非常勤",O50/基本!$D$9,1)</f>
        <v>1</v>
      </c>
      <c r="R50" s="401" t="e">
        <f>IF(DAYS360(T50,メイン!$N$3)&lt;500,"新"," ")</f>
        <v>#VALUE!</v>
      </c>
      <c r="S50" s="447"/>
      <c r="T50" s="474" t="str">
        <f>IF(COUNTA(ｺﾒﾃﾞｨｶﾙ!O49)&gt;=1,ｺﾒﾃﾞｨｶﾙ!O49,"")</f>
        <v/>
      </c>
      <c r="U50" s="475"/>
      <c r="V50" s="475"/>
      <c r="W50" s="475"/>
      <c r="X50" s="477">
        <f t="shared" si="0"/>
        <v>0</v>
      </c>
      <c r="Y50" s="477">
        <f t="shared" si="1"/>
        <v>0</v>
      </c>
      <c r="Z50" s="477">
        <f t="shared" si="2"/>
        <v>0</v>
      </c>
      <c r="AA50" s="477">
        <f t="shared" si="3"/>
        <v>0</v>
      </c>
      <c r="AB50" s="477">
        <f t="shared" si="4"/>
        <v>0</v>
      </c>
      <c r="AC50" s="477">
        <f t="shared" si="5"/>
        <v>0</v>
      </c>
      <c r="AD50" s="477">
        <f t="shared" si="6"/>
        <v>0</v>
      </c>
      <c r="AE50" s="477">
        <f t="shared" si="7"/>
        <v>0</v>
      </c>
      <c r="AF50" s="477">
        <f t="shared" si="8"/>
        <v>0</v>
      </c>
      <c r="AG50" s="477">
        <f t="shared" si="9"/>
        <v>0</v>
      </c>
      <c r="AH50" s="477">
        <f t="shared" si="10"/>
        <v>0</v>
      </c>
      <c r="AI50" s="477">
        <f t="shared" si="11"/>
        <v>0</v>
      </c>
      <c r="AJ50" s="477">
        <f t="shared" si="12"/>
        <v>0</v>
      </c>
      <c r="AK50" s="477">
        <f t="shared" si="13"/>
        <v>0</v>
      </c>
      <c r="AL50" s="477">
        <f t="shared" si="14"/>
        <v>0</v>
      </c>
      <c r="AM50" s="477">
        <f t="shared" si="15"/>
        <v>0</v>
      </c>
      <c r="AN50" s="477">
        <f t="shared" si="16"/>
        <v>0</v>
      </c>
      <c r="AO50" s="477">
        <f t="shared" si="17"/>
        <v>0</v>
      </c>
      <c r="AP50" s="477">
        <f t="shared" si="18"/>
        <v>0</v>
      </c>
      <c r="AQ50" s="477">
        <f t="shared" si="19"/>
        <v>0</v>
      </c>
      <c r="AR50" s="477">
        <f t="shared" si="20"/>
        <v>0</v>
      </c>
      <c r="AS50" s="477">
        <f t="shared" si="21"/>
        <v>0</v>
      </c>
      <c r="AT50" s="477">
        <f t="shared" si="22"/>
        <v>0</v>
      </c>
      <c r="AU50" s="477">
        <f t="shared" si="23"/>
        <v>0</v>
      </c>
      <c r="AV50" s="477">
        <f t="shared" si="24"/>
        <v>0</v>
      </c>
      <c r="AW50" s="477">
        <f t="shared" si="25"/>
        <v>0</v>
      </c>
      <c r="AX50" s="477">
        <f t="shared" si="26"/>
        <v>0</v>
      </c>
      <c r="AY50" s="477">
        <f t="shared" si="27"/>
        <v>0</v>
      </c>
      <c r="AZ50" s="477">
        <f t="shared" si="28"/>
        <v>0</v>
      </c>
      <c r="BA50" s="477">
        <f t="shared" si="29"/>
        <v>0</v>
      </c>
      <c r="BB50" s="477">
        <f t="shared" si="30"/>
        <v>0</v>
      </c>
      <c r="BC50" s="477">
        <f t="shared" si="31"/>
        <v>0</v>
      </c>
      <c r="BD50" s="477">
        <f t="shared" si="32"/>
        <v>0</v>
      </c>
      <c r="BE50" s="477"/>
    </row>
    <row r="51" spans="1:57" ht="13.5" customHeight="1">
      <c r="A51" s="448" t="str">
        <f>IF(COUNTA(ｺﾒﾃﾞｨｶﾙ!A50)&gt;=1,ｺﾒﾃﾞｨｶﾙ!A50,"")</f>
        <v/>
      </c>
      <c r="B51" s="425" t="str">
        <f>IF(COUNTA(ｺﾒﾃﾞｨｶﾙ!B50)&gt;=1,ｺﾒﾃﾞｨｶﾙ!B50,"")</f>
        <v/>
      </c>
      <c r="C51" s="422" t="str">
        <f>IF(COUNTA(ｺﾒﾃﾞｨｶﾙ!C50)&gt;=1,ｺﾒﾃﾞｨｶﾙ!C50,"")</f>
        <v/>
      </c>
      <c r="D51" s="422" t="str">
        <f>IF(COUNTA(ｺﾒﾃﾞｨｶﾙ!D50)&gt;=1,ｺﾒﾃﾞｨｶﾙ!D50,"")</f>
        <v/>
      </c>
      <c r="E51" s="422" t="str">
        <f>IF(COUNTA(ｺﾒﾃﾞｨｶﾙ!E50)&gt;=1,ｺﾒﾃﾞｨｶﾙ!E50,"")</f>
        <v/>
      </c>
      <c r="F51" s="422" t="str">
        <f>IF(COUNTA(ｺﾒﾃﾞｨｶﾙ!F50)&gt;=1,ｺﾒﾃﾞｨｶﾙ!F50,"")</f>
        <v/>
      </c>
      <c r="G51" s="422" t="str">
        <f>IF(COUNTA(ｺﾒﾃﾞｨｶﾙ!G50)&gt;=1,ｺﾒﾃﾞｨｶﾙ!G50,"")</f>
        <v/>
      </c>
      <c r="H51" s="422" t="str">
        <f>IF(COUNTA(ｺﾒﾃﾞｨｶﾙ!H50)&gt;=1,ｺﾒﾃﾞｨｶﾙ!H50,"")</f>
        <v/>
      </c>
      <c r="I51" s="422" t="str">
        <f>IF(COUNTA(ｺﾒﾃﾞｨｶﾙ!I50)&gt;=1,ｺﾒﾃﾞｨｶﾙ!I50,"")</f>
        <v/>
      </c>
      <c r="J51" s="422" t="str">
        <f>IF(COUNTA(ｺﾒﾃﾞｨｶﾙ!J50)&gt;=1,ｺﾒﾃﾞｨｶﾙ!J50,"")</f>
        <v/>
      </c>
      <c r="K51" s="422" t="str">
        <f>IF(COUNTA(ｺﾒﾃﾞｨｶﾙ!K50)&gt;=1,ｺﾒﾃﾞｨｶﾙ!K50,"")</f>
        <v/>
      </c>
      <c r="L51" s="426" t="str">
        <f>IF(COUNTA(ｺﾒﾃﾞｨｶﾙ!L50)&gt;=1,ｺﾒﾃﾞｨｶﾙ!L50,"")</f>
        <v/>
      </c>
      <c r="M51" s="449" t="str">
        <f>IF(COUNTA(ｺﾒﾃﾞｨｶﾙ!M50)&gt;=1,ｺﾒﾃﾞｨｶﾙ!M50,"")</f>
        <v/>
      </c>
      <c r="N51" s="443" t="str">
        <f>IF(COUNTA(ｺﾒﾃﾞｨｶﾙ!N50)&gt;=1,ｺﾒﾃﾞｨｶﾙ!N50,"")</f>
        <v/>
      </c>
      <c r="O51" s="444">
        <f>SUM(ｺﾒﾃﾞｨｶﾙ!P50:V50)</f>
        <v>0</v>
      </c>
      <c r="P51" s="445" t="str">
        <f>IF(O51&lt;基本!$D$9,"非常勤","常勤")</f>
        <v>常勤</v>
      </c>
      <c r="Q51" s="446">
        <f>IF(P51="非常勤",O51/基本!$D$9,1)</f>
        <v>1</v>
      </c>
      <c r="R51" s="401" t="e">
        <f>IF(DAYS360(T51,メイン!$N$3)&lt;500,"新"," ")</f>
        <v>#VALUE!</v>
      </c>
      <c r="S51" s="447"/>
      <c r="T51" s="474" t="str">
        <f>IF(COUNTA(ｺﾒﾃﾞｨｶﾙ!O50)&gt;=1,ｺﾒﾃﾞｨｶﾙ!O50,"")</f>
        <v/>
      </c>
      <c r="U51" s="475"/>
      <c r="V51" s="475"/>
      <c r="W51" s="475"/>
      <c r="X51" s="477">
        <f t="shared" si="0"/>
        <v>0</v>
      </c>
      <c r="Y51" s="477">
        <f t="shared" si="1"/>
        <v>0</v>
      </c>
      <c r="Z51" s="477">
        <f t="shared" si="2"/>
        <v>0</v>
      </c>
      <c r="AA51" s="477">
        <f t="shared" si="3"/>
        <v>0</v>
      </c>
      <c r="AB51" s="477">
        <f t="shared" si="4"/>
        <v>0</v>
      </c>
      <c r="AC51" s="477">
        <f t="shared" si="5"/>
        <v>0</v>
      </c>
      <c r="AD51" s="477">
        <f t="shared" si="6"/>
        <v>0</v>
      </c>
      <c r="AE51" s="477">
        <f t="shared" si="7"/>
        <v>0</v>
      </c>
      <c r="AF51" s="477">
        <f t="shared" si="8"/>
        <v>0</v>
      </c>
      <c r="AG51" s="477">
        <f t="shared" si="9"/>
        <v>0</v>
      </c>
      <c r="AH51" s="477">
        <f t="shared" si="10"/>
        <v>0</v>
      </c>
      <c r="AI51" s="477">
        <f t="shared" si="11"/>
        <v>0</v>
      </c>
      <c r="AJ51" s="477">
        <f t="shared" si="12"/>
        <v>0</v>
      </c>
      <c r="AK51" s="477">
        <f t="shared" si="13"/>
        <v>0</v>
      </c>
      <c r="AL51" s="477">
        <f t="shared" si="14"/>
        <v>0</v>
      </c>
      <c r="AM51" s="477">
        <f t="shared" si="15"/>
        <v>0</v>
      </c>
      <c r="AN51" s="477">
        <f t="shared" si="16"/>
        <v>0</v>
      </c>
      <c r="AO51" s="477">
        <f t="shared" si="17"/>
        <v>0</v>
      </c>
      <c r="AP51" s="477">
        <f t="shared" si="18"/>
        <v>0</v>
      </c>
      <c r="AQ51" s="477">
        <f t="shared" si="19"/>
        <v>0</v>
      </c>
      <c r="AR51" s="477">
        <f t="shared" si="20"/>
        <v>0</v>
      </c>
      <c r="AS51" s="477">
        <f t="shared" si="21"/>
        <v>0</v>
      </c>
      <c r="AT51" s="477">
        <f t="shared" si="22"/>
        <v>0</v>
      </c>
      <c r="AU51" s="477">
        <f t="shared" si="23"/>
        <v>0</v>
      </c>
      <c r="AV51" s="477">
        <f t="shared" si="24"/>
        <v>0</v>
      </c>
      <c r="AW51" s="477">
        <f t="shared" si="25"/>
        <v>0</v>
      </c>
      <c r="AX51" s="477">
        <f t="shared" si="26"/>
        <v>0</v>
      </c>
      <c r="AY51" s="477">
        <f t="shared" si="27"/>
        <v>0</v>
      </c>
      <c r="AZ51" s="477">
        <f t="shared" si="28"/>
        <v>0</v>
      </c>
      <c r="BA51" s="477">
        <f t="shared" si="29"/>
        <v>0</v>
      </c>
      <c r="BB51" s="477">
        <f t="shared" si="30"/>
        <v>0</v>
      </c>
      <c r="BC51" s="477">
        <f t="shared" si="31"/>
        <v>0</v>
      </c>
      <c r="BD51" s="477">
        <f t="shared" si="32"/>
        <v>0</v>
      </c>
      <c r="BE51" s="477"/>
    </row>
    <row r="52" spans="1:57" ht="13.5" customHeight="1">
      <c r="A52" s="448" t="str">
        <f>IF(COUNTA(ｺﾒﾃﾞｨｶﾙ!A51)&gt;=1,ｺﾒﾃﾞｨｶﾙ!A51,"")</f>
        <v/>
      </c>
      <c r="B52" s="425" t="str">
        <f>IF(COUNTA(ｺﾒﾃﾞｨｶﾙ!B51)&gt;=1,ｺﾒﾃﾞｨｶﾙ!B51,"")</f>
        <v/>
      </c>
      <c r="C52" s="422" t="str">
        <f>IF(COUNTA(ｺﾒﾃﾞｨｶﾙ!C51)&gt;=1,ｺﾒﾃﾞｨｶﾙ!C51,"")</f>
        <v/>
      </c>
      <c r="D52" s="422" t="str">
        <f>IF(COUNTA(ｺﾒﾃﾞｨｶﾙ!D51)&gt;=1,ｺﾒﾃﾞｨｶﾙ!D51,"")</f>
        <v/>
      </c>
      <c r="E52" s="422" t="str">
        <f>IF(COUNTA(ｺﾒﾃﾞｨｶﾙ!E51)&gt;=1,ｺﾒﾃﾞｨｶﾙ!E51,"")</f>
        <v/>
      </c>
      <c r="F52" s="422" t="str">
        <f>IF(COUNTA(ｺﾒﾃﾞｨｶﾙ!F51)&gt;=1,ｺﾒﾃﾞｨｶﾙ!F51,"")</f>
        <v/>
      </c>
      <c r="G52" s="422" t="str">
        <f>IF(COUNTA(ｺﾒﾃﾞｨｶﾙ!G51)&gt;=1,ｺﾒﾃﾞｨｶﾙ!G51,"")</f>
        <v/>
      </c>
      <c r="H52" s="422" t="str">
        <f>IF(COUNTA(ｺﾒﾃﾞｨｶﾙ!H51)&gt;=1,ｺﾒﾃﾞｨｶﾙ!H51,"")</f>
        <v/>
      </c>
      <c r="I52" s="422" t="str">
        <f>IF(COUNTA(ｺﾒﾃﾞｨｶﾙ!I51)&gt;=1,ｺﾒﾃﾞｨｶﾙ!I51,"")</f>
        <v/>
      </c>
      <c r="J52" s="422" t="str">
        <f>IF(COUNTA(ｺﾒﾃﾞｨｶﾙ!J51)&gt;=1,ｺﾒﾃﾞｨｶﾙ!J51,"")</f>
        <v/>
      </c>
      <c r="K52" s="422" t="str">
        <f>IF(COUNTA(ｺﾒﾃﾞｨｶﾙ!K51)&gt;=1,ｺﾒﾃﾞｨｶﾙ!K51,"")</f>
        <v/>
      </c>
      <c r="L52" s="426" t="str">
        <f>IF(COUNTA(ｺﾒﾃﾞｨｶﾙ!L51)&gt;=1,ｺﾒﾃﾞｨｶﾙ!L51,"")</f>
        <v/>
      </c>
      <c r="M52" s="449" t="str">
        <f>IF(COUNTA(ｺﾒﾃﾞｨｶﾙ!M51)&gt;=1,ｺﾒﾃﾞｨｶﾙ!M51,"")</f>
        <v/>
      </c>
      <c r="N52" s="443" t="str">
        <f>IF(COUNTA(ｺﾒﾃﾞｨｶﾙ!N51)&gt;=1,ｺﾒﾃﾞｨｶﾙ!N51,"")</f>
        <v/>
      </c>
      <c r="O52" s="444">
        <f>SUM(ｺﾒﾃﾞｨｶﾙ!P51:V51)</f>
        <v>0</v>
      </c>
      <c r="P52" s="445" t="str">
        <f>IF(O52&lt;基本!$D$9,"非常勤","常勤")</f>
        <v>常勤</v>
      </c>
      <c r="Q52" s="446">
        <f>IF(P52="非常勤",O52/基本!$D$9,1)</f>
        <v>1</v>
      </c>
      <c r="R52" s="401" t="e">
        <f>IF(DAYS360(T52,メイン!$N$3)&lt;500,"新"," ")</f>
        <v>#VALUE!</v>
      </c>
      <c r="S52" s="447"/>
      <c r="T52" s="474" t="str">
        <f>IF(COUNTA(ｺﾒﾃﾞｨｶﾙ!O51)&gt;=1,ｺﾒﾃﾞｨｶﾙ!O51,"")</f>
        <v/>
      </c>
      <c r="U52" s="475"/>
      <c r="V52" s="475"/>
      <c r="W52" s="475"/>
      <c r="X52" s="477">
        <f t="shared" si="0"/>
        <v>0</v>
      </c>
      <c r="Y52" s="477">
        <f t="shared" si="1"/>
        <v>0</v>
      </c>
      <c r="Z52" s="477">
        <f t="shared" si="2"/>
        <v>0</v>
      </c>
      <c r="AA52" s="477">
        <f t="shared" si="3"/>
        <v>0</v>
      </c>
      <c r="AB52" s="477">
        <f t="shared" si="4"/>
        <v>0</v>
      </c>
      <c r="AC52" s="477">
        <f t="shared" si="5"/>
        <v>0</v>
      </c>
      <c r="AD52" s="477">
        <f t="shared" si="6"/>
        <v>0</v>
      </c>
      <c r="AE52" s="477">
        <f t="shared" si="7"/>
        <v>0</v>
      </c>
      <c r="AF52" s="477">
        <f t="shared" si="8"/>
        <v>0</v>
      </c>
      <c r="AG52" s="477">
        <f t="shared" si="9"/>
        <v>0</v>
      </c>
      <c r="AH52" s="477">
        <f t="shared" si="10"/>
        <v>0</v>
      </c>
      <c r="AI52" s="477">
        <f t="shared" si="11"/>
        <v>0</v>
      </c>
      <c r="AJ52" s="477">
        <f t="shared" si="12"/>
        <v>0</v>
      </c>
      <c r="AK52" s="477">
        <f t="shared" si="13"/>
        <v>0</v>
      </c>
      <c r="AL52" s="477">
        <f t="shared" si="14"/>
        <v>0</v>
      </c>
      <c r="AM52" s="477">
        <f t="shared" si="15"/>
        <v>0</v>
      </c>
      <c r="AN52" s="477">
        <f t="shared" si="16"/>
        <v>0</v>
      </c>
      <c r="AO52" s="477">
        <f t="shared" si="17"/>
        <v>0</v>
      </c>
      <c r="AP52" s="477">
        <f t="shared" si="18"/>
        <v>0</v>
      </c>
      <c r="AQ52" s="477">
        <f t="shared" si="19"/>
        <v>0</v>
      </c>
      <c r="AR52" s="477">
        <f t="shared" si="20"/>
        <v>0</v>
      </c>
      <c r="AS52" s="477">
        <f t="shared" si="21"/>
        <v>0</v>
      </c>
      <c r="AT52" s="477">
        <f t="shared" si="22"/>
        <v>0</v>
      </c>
      <c r="AU52" s="477">
        <f t="shared" si="23"/>
        <v>0</v>
      </c>
      <c r="AV52" s="477">
        <f t="shared" si="24"/>
        <v>0</v>
      </c>
      <c r="AW52" s="477">
        <f t="shared" si="25"/>
        <v>0</v>
      </c>
      <c r="AX52" s="477">
        <f t="shared" si="26"/>
        <v>0</v>
      </c>
      <c r="AY52" s="477">
        <f t="shared" si="27"/>
        <v>0</v>
      </c>
      <c r="AZ52" s="477">
        <f t="shared" si="28"/>
        <v>0</v>
      </c>
      <c r="BA52" s="477">
        <f t="shared" si="29"/>
        <v>0</v>
      </c>
      <c r="BB52" s="477">
        <f t="shared" si="30"/>
        <v>0</v>
      </c>
      <c r="BC52" s="477">
        <f t="shared" si="31"/>
        <v>0</v>
      </c>
      <c r="BD52" s="477">
        <f t="shared" si="32"/>
        <v>0</v>
      </c>
      <c r="BE52" s="477"/>
    </row>
    <row r="53" spans="1:57" ht="13.5" customHeight="1">
      <c r="A53" s="448" t="str">
        <f>IF(COUNTA(ｺﾒﾃﾞｨｶﾙ!A52)&gt;=1,ｺﾒﾃﾞｨｶﾙ!A52,"")</f>
        <v/>
      </c>
      <c r="B53" s="425" t="str">
        <f>IF(COUNTA(ｺﾒﾃﾞｨｶﾙ!B52)&gt;=1,ｺﾒﾃﾞｨｶﾙ!B52,"")</f>
        <v/>
      </c>
      <c r="C53" s="422" t="str">
        <f>IF(COUNTA(ｺﾒﾃﾞｨｶﾙ!C52)&gt;=1,ｺﾒﾃﾞｨｶﾙ!C52,"")</f>
        <v/>
      </c>
      <c r="D53" s="422" t="str">
        <f>IF(COUNTA(ｺﾒﾃﾞｨｶﾙ!D52)&gt;=1,ｺﾒﾃﾞｨｶﾙ!D52,"")</f>
        <v/>
      </c>
      <c r="E53" s="422" t="str">
        <f>IF(COUNTA(ｺﾒﾃﾞｨｶﾙ!E52)&gt;=1,ｺﾒﾃﾞｨｶﾙ!E52,"")</f>
        <v/>
      </c>
      <c r="F53" s="422" t="str">
        <f>IF(COUNTA(ｺﾒﾃﾞｨｶﾙ!F52)&gt;=1,ｺﾒﾃﾞｨｶﾙ!F52,"")</f>
        <v/>
      </c>
      <c r="G53" s="422" t="str">
        <f>IF(COUNTA(ｺﾒﾃﾞｨｶﾙ!G52)&gt;=1,ｺﾒﾃﾞｨｶﾙ!G52,"")</f>
        <v/>
      </c>
      <c r="H53" s="422" t="str">
        <f>IF(COUNTA(ｺﾒﾃﾞｨｶﾙ!H52)&gt;=1,ｺﾒﾃﾞｨｶﾙ!H52,"")</f>
        <v/>
      </c>
      <c r="I53" s="422" t="str">
        <f>IF(COUNTA(ｺﾒﾃﾞｨｶﾙ!I52)&gt;=1,ｺﾒﾃﾞｨｶﾙ!I52,"")</f>
        <v/>
      </c>
      <c r="J53" s="422" t="str">
        <f>IF(COUNTA(ｺﾒﾃﾞｨｶﾙ!J52)&gt;=1,ｺﾒﾃﾞｨｶﾙ!J52,"")</f>
        <v/>
      </c>
      <c r="K53" s="422" t="str">
        <f>IF(COUNTA(ｺﾒﾃﾞｨｶﾙ!K52)&gt;=1,ｺﾒﾃﾞｨｶﾙ!K52,"")</f>
        <v/>
      </c>
      <c r="L53" s="426" t="str">
        <f>IF(COUNTA(ｺﾒﾃﾞｨｶﾙ!L52)&gt;=1,ｺﾒﾃﾞｨｶﾙ!L52,"")</f>
        <v/>
      </c>
      <c r="M53" s="449" t="str">
        <f>IF(COUNTA(ｺﾒﾃﾞｨｶﾙ!M52)&gt;=1,ｺﾒﾃﾞｨｶﾙ!M52,"")</f>
        <v/>
      </c>
      <c r="N53" s="443" t="str">
        <f>IF(COUNTA(ｺﾒﾃﾞｨｶﾙ!N52)&gt;=1,ｺﾒﾃﾞｨｶﾙ!N52,"")</f>
        <v/>
      </c>
      <c r="O53" s="444">
        <f>SUM(ｺﾒﾃﾞｨｶﾙ!P52:V52)</f>
        <v>0</v>
      </c>
      <c r="P53" s="445" t="str">
        <f>IF(O53&lt;基本!$D$9,"非常勤","常勤")</f>
        <v>常勤</v>
      </c>
      <c r="Q53" s="446">
        <f>IF(P53="非常勤",O53/基本!$D$9,1)</f>
        <v>1</v>
      </c>
      <c r="R53" s="401" t="e">
        <f>IF(DAYS360(T53,メイン!$N$3)&lt;500,"新"," ")</f>
        <v>#VALUE!</v>
      </c>
      <c r="S53" s="447"/>
      <c r="T53" s="474" t="str">
        <f>IF(COUNTA(ｺﾒﾃﾞｨｶﾙ!O52)&gt;=1,ｺﾒﾃﾞｨｶﾙ!O52,"")</f>
        <v/>
      </c>
      <c r="U53" s="475"/>
      <c r="V53" s="475"/>
      <c r="W53" s="475"/>
      <c r="X53" s="477">
        <f t="shared" si="0"/>
        <v>0</v>
      </c>
      <c r="Y53" s="477">
        <f t="shared" si="1"/>
        <v>0</v>
      </c>
      <c r="Z53" s="477">
        <f t="shared" si="2"/>
        <v>0</v>
      </c>
      <c r="AA53" s="477">
        <f t="shared" si="3"/>
        <v>0</v>
      </c>
      <c r="AB53" s="477">
        <f t="shared" si="4"/>
        <v>0</v>
      </c>
      <c r="AC53" s="477">
        <f t="shared" si="5"/>
        <v>0</v>
      </c>
      <c r="AD53" s="477">
        <f t="shared" si="6"/>
        <v>0</v>
      </c>
      <c r="AE53" s="477">
        <f t="shared" si="7"/>
        <v>0</v>
      </c>
      <c r="AF53" s="477">
        <f t="shared" si="8"/>
        <v>0</v>
      </c>
      <c r="AG53" s="477">
        <f t="shared" si="9"/>
        <v>0</v>
      </c>
      <c r="AH53" s="477">
        <f t="shared" si="10"/>
        <v>0</v>
      </c>
      <c r="AI53" s="477">
        <f t="shared" si="11"/>
        <v>0</v>
      </c>
      <c r="AJ53" s="477">
        <f t="shared" si="12"/>
        <v>0</v>
      </c>
      <c r="AK53" s="477">
        <f t="shared" si="13"/>
        <v>0</v>
      </c>
      <c r="AL53" s="477">
        <f t="shared" si="14"/>
        <v>0</v>
      </c>
      <c r="AM53" s="477">
        <f t="shared" si="15"/>
        <v>0</v>
      </c>
      <c r="AN53" s="477">
        <f t="shared" si="16"/>
        <v>0</v>
      </c>
      <c r="AO53" s="477">
        <f t="shared" si="17"/>
        <v>0</v>
      </c>
      <c r="AP53" s="477">
        <f t="shared" si="18"/>
        <v>0</v>
      </c>
      <c r="AQ53" s="477">
        <f t="shared" si="19"/>
        <v>0</v>
      </c>
      <c r="AR53" s="477">
        <f t="shared" si="20"/>
        <v>0</v>
      </c>
      <c r="AS53" s="477">
        <f t="shared" si="21"/>
        <v>0</v>
      </c>
      <c r="AT53" s="477">
        <f t="shared" si="22"/>
        <v>0</v>
      </c>
      <c r="AU53" s="477">
        <f t="shared" si="23"/>
        <v>0</v>
      </c>
      <c r="AV53" s="477">
        <f t="shared" si="24"/>
        <v>0</v>
      </c>
      <c r="AW53" s="477">
        <f t="shared" si="25"/>
        <v>0</v>
      </c>
      <c r="AX53" s="477">
        <f t="shared" si="26"/>
        <v>0</v>
      </c>
      <c r="AY53" s="477">
        <f t="shared" si="27"/>
        <v>0</v>
      </c>
      <c r="AZ53" s="477">
        <f t="shared" si="28"/>
        <v>0</v>
      </c>
      <c r="BA53" s="477">
        <f t="shared" si="29"/>
        <v>0</v>
      </c>
      <c r="BB53" s="477">
        <f t="shared" si="30"/>
        <v>0</v>
      </c>
      <c r="BC53" s="477">
        <f t="shared" si="31"/>
        <v>0</v>
      </c>
      <c r="BD53" s="477">
        <f t="shared" si="32"/>
        <v>0</v>
      </c>
      <c r="BE53" s="477"/>
    </row>
    <row r="54" spans="1:57" ht="13.5" customHeight="1">
      <c r="A54" s="448" t="str">
        <f>IF(COUNTA(ｺﾒﾃﾞｨｶﾙ!A53)&gt;=1,ｺﾒﾃﾞｨｶﾙ!A53,"")</f>
        <v/>
      </c>
      <c r="B54" s="425" t="str">
        <f>IF(COUNTA(ｺﾒﾃﾞｨｶﾙ!B53)&gt;=1,ｺﾒﾃﾞｨｶﾙ!B53,"")</f>
        <v/>
      </c>
      <c r="C54" s="422" t="str">
        <f>IF(COUNTA(ｺﾒﾃﾞｨｶﾙ!C53)&gt;=1,ｺﾒﾃﾞｨｶﾙ!C53,"")</f>
        <v/>
      </c>
      <c r="D54" s="422" t="str">
        <f>IF(COUNTA(ｺﾒﾃﾞｨｶﾙ!D53)&gt;=1,ｺﾒﾃﾞｨｶﾙ!D53,"")</f>
        <v/>
      </c>
      <c r="E54" s="422" t="str">
        <f>IF(COUNTA(ｺﾒﾃﾞｨｶﾙ!E53)&gt;=1,ｺﾒﾃﾞｨｶﾙ!E53,"")</f>
        <v/>
      </c>
      <c r="F54" s="422" t="str">
        <f>IF(COUNTA(ｺﾒﾃﾞｨｶﾙ!F53)&gt;=1,ｺﾒﾃﾞｨｶﾙ!F53,"")</f>
        <v/>
      </c>
      <c r="G54" s="422" t="str">
        <f>IF(COUNTA(ｺﾒﾃﾞｨｶﾙ!G53)&gt;=1,ｺﾒﾃﾞｨｶﾙ!G53,"")</f>
        <v/>
      </c>
      <c r="H54" s="422" t="str">
        <f>IF(COUNTA(ｺﾒﾃﾞｨｶﾙ!H53)&gt;=1,ｺﾒﾃﾞｨｶﾙ!H53,"")</f>
        <v/>
      </c>
      <c r="I54" s="422" t="str">
        <f>IF(COUNTA(ｺﾒﾃﾞｨｶﾙ!I53)&gt;=1,ｺﾒﾃﾞｨｶﾙ!I53,"")</f>
        <v/>
      </c>
      <c r="J54" s="422" t="str">
        <f>IF(COUNTA(ｺﾒﾃﾞｨｶﾙ!J53)&gt;=1,ｺﾒﾃﾞｨｶﾙ!J53,"")</f>
        <v/>
      </c>
      <c r="K54" s="422" t="str">
        <f>IF(COUNTA(ｺﾒﾃﾞｨｶﾙ!K53)&gt;=1,ｺﾒﾃﾞｨｶﾙ!K53,"")</f>
        <v/>
      </c>
      <c r="L54" s="426" t="str">
        <f>IF(COUNTA(ｺﾒﾃﾞｨｶﾙ!L53)&gt;=1,ｺﾒﾃﾞｨｶﾙ!L53,"")</f>
        <v/>
      </c>
      <c r="M54" s="449" t="str">
        <f>IF(COUNTA(ｺﾒﾃﾞｨｶﾙ!M53)&gt;=1,ｺﾒﾃﾞｨｶﾙ!M53,"")</f>
        <v/>
      </c>
      <c r="N54" s="443" t="str">
        <f>IF(COUNTA(ｺﾒﾃﾞｨｶﾙ!N53)&gt;=1,ｺﾒﾃﾞｨｶﾙ!N53,"")</f>
        <v/>
      </c>
      <c r="O54" s="444">
        <f>SUM(ｺﾒﾃﾞｨｶﾙ!P53:V53)</f>
        <v>0</v>
      </c>
      <c r="P54" s="445" t="str">
        <f>IF(O54&lt;基本!$D$9,"非常勤","常勤")</f>
        <v>常勤</v>
      </c>
      <c r="Q54" s="446">
        <f>IF(P54="非常勤",O54/基本!$D$9,1)</f>
        <v>1</v>
      </c>
      <c r="R54" s="401" t="e">
        <f>IF(DAYS360(T54,メイン!$N$3)&lt;500,"新"," ")</f>
        <v>#VALUE!</v>
      </c>
      <c r="S54" s="447"/>
      <c r="T54" s="474" t="str">
        <f>IF(COUNTA(ｺﾒﾃﾞｨｶﾙ!O53)&gt;=1,ｺﾒﾃﾞｨｶﾙ!O53,"")</f>
        <v/>
      </c>
      <c r="U54" s="475"/>
      <c r="V54" s="475"/>
      <c r="W54" s="475"/>
      <c r="X54" s="477">
        <f t="shared" si="0"/>
        <v>0</v>
      </c>
      <c r="Y54" s="477">
        <f t="shared" si="1"/>
        <v>0</v>
      </c>
      <c r="Z54" s="477">
        <f t="shared" si="2"/>
        <v>0</v>
      </c>
      <c r="AA54" s="477">
        <f t="shared" si="3"/>
        <v>0</v>
      </c>
      <c r="AB54" s="477">
        <f t="shared" si="4"/>
        <v>0</v>
      </c>
      <c r="AC54" s="477">
        <f t="shared" si="5"/>
        <v>0</v>
      </c>
      <c r="AD54" s="477">
        <f t="shared" si="6"/>
        <v>0</v>
      </c>
      <c r="AE54" s="477">
        <f t="shared" si="7"/>
        <v>0</v>
      </c>
      <c r="AF54" s="477">
        <f t="shared" si="8"/>
        <v>0</v>
      </c>
      <c r="AG54" s="477">
        <f t="shared" si="9"/>
        <v>0</v>
      </c>
      <c r="AH54" s="477">
        <f t="shared" si="10"/>
        <v>0</v>
      </c>
      <c r="AI54" s="477">
        <f t="shared" si="11"/>
        <v>0</v>
      </c>
      <c r="AJ54" s="477">
        <f t="shared" si="12"/>
        <v>0</v>
      </c>
      <c r="AK54" s="477">
        <f t="shared" si="13"/>
        <v>0</v>
      </c>
      <c r="AL54" s="477">
        <f t="shared" si="14"/>
        <v>0</v>
      </c>
      <c r="AM54" s="477">
        <f t="shared" si="15"/>
        <v>0</v>
      </c>
      <c r="AN54" s="477">
        <f t="shared" si="16"/>
        <v>0</v>
      </c>
      <c r="AO54" s="477">
        <f t="shared" si="17"/>
        <v>0</v>
      </c>
      <c r="AP54" s="477">
        <f t="shared" si="18"/>
        <v>0</v>
      </c>
      <c r="AQ54" s="477">
        <f t="shared" si="19"/>
        <v>0</v>
      </c>
      <c r="AR54" s="477">
        <f t="shared" si="20"/>
        <v>0</v>
      </c>
      <c r="AS54" s="477">
        <f t="shared" si="21"/>
        <v>0</v>
      </c>
      <c r="AT54" s="477">
        <f t="shared" si="22"/>
        <v>0</v>
      </c>
      <c r="AU54" s="477">
        <f t="shared" si="23"/>
        <v>0</v>
      </c>
      <c r="AV54" s="477">
        <f t="shared" si="24"/>
        <v>0</v>
      </c>
      <c r="AW54" s="477">
        <f t="shared" si="25"/>
        <v>0</v>
      </c>
      <c r="AX54" s="477">
        <f t="shared" si="26"/>
        <v>0</v>
      </c>
      <c r="AY54" s="477">
        <f t="shared" si="27"/>
        <v>0</v>
      </c>
      <c r="AZ54" s="477">
        <f t="shared" si="28"/>
        <v>0</v>
      </c>
      <c r="BA54" s="477">
        <f t="shared" si="29"/>
        <v>0</v>
      </c>
      <c r="BB54" s="477">
        <f t="shared" si="30"/>
        <v>0</v>
      </c>
      <c r="BC54" s="477">
        <f t="shared" si="31"/>
        <v>0</v>
      </c>
      <c r="BD54" s="477">
        <f t="shared" si="32"/>
        <v>0</v>
      </c>
      <c r="BE54" s="477"/>
    </row>
    <row r="55" spans="1:57" ht="13.5" customHeight="1">
      <c r="A55" s="448" t="str">
        <f>IF(COUNTA(ｺﾒﾃﾞｨｶﾙ!A54)&gt;=1,ｺﾒﾃﾞｨｶﾙ!A54,"")</f>
        <v/>
      </c>
      <c r="B55" s="425" t="str">
        <f>IF(COUNTA(ｺﾒﾃﾞｨｶﾙ!B54)&gt;=1,ｺﾒﾃﾞｨｶﾙ!B54,"")</f>
        <v/>
      </c>
      <c r="C55" s="422" t="str">
        <f>IF(COUNTA(ｺﾒﾃﾞｨｶﾙ!C54)&gt;=1,ｺﾒﾃﾞｨｶﾙ!C54,"")</f>
        <v/>
      </c>
      <c r="D55" s="422" t="str">
        <f>IF(COUNTA(ｺﾒﾃﾞｨｶﾙ!D54)&gt;=1,ｺﾒﾃﾞｨｶﾙ!D54,"")</f>
        <v/>
      </c>
      <c r="E55" s="422" t="str">
        <f>IF(COUNTA(ｺﾒﾃﾞｨｶﾙ!E54)&gt;=1,ｺﾒﾃﾞｨｶﾙ!E54,"")</f>
        <v/>
      </c>
      <c r="F55" s="422" t="str">
        <f>IF(COUNTA(ｺﾒﾃﾞｨｶﾙ!F54)&gt;=1,ｺﾒﾃﾞｨｶﾙ!F54,"")</f>
        <v/>
      </c>
      <c r="G55" s="422" t="str">
        <f>IF(COUNTA(ｺﾒﾃﾞｨｶﾙ!G54)&gt;=1,ｺﾒﾃﾞｨｶﾙ!G54,"")</f>
        <v/>
      </c>
      <c r="H55" s="422" t="str">
        <f>IF(COUNTA(ｺﾒﾃﾞｨｶﾙ!H54)&gt;=1,ｺﾒﾃﾞｨｶﾙ!H54,"")</f>
        <v/>
      </c>
      <c r="I55" s="422" t="str">
        <f>IF(COUNTA(ｺﾒﾃﾞｨｶﾙ!I54)&gt;=1,ｺﾒﾃﾞｨｶﾙ!I54,"")</f>
        <v/>
      </c>
      <c r="J55" s="422" t="str">
        <f>IF(COUNTA(ｺﾒﾃﾞｨｶﾙ!J54)&gt;=1,ｺﾒﾃﾞｨｶﾙ!J54,"")</f>
        <v/>
      </c>
      <c r="K55" s="422" t="str">
        <f>IF(COUNTA(ｺﾒﾃﾞｨｶﾙ!K54)&gt;=1,ｺﾒﾃﾞｨｶﾙ!K54,"")</f>
        <v/>
      </c>
      <c r="L55" s="426" t="str">
        <f>IF(COUNTA(ｺﾒﾃﾞｨｶﾙ!L54)&gt;=1,ｺﾒﾃﾞｨｶﾙ!L54,"")</f>
        <v/>
      </c>
      <c r="M55" s="449" t="str">
        <f>IF(COUNTA(ｺﾒﾃﾞｨｶﾙ!M54)&gt;=1,ｺﾒﾃﾞｨｶﾙ!M54,"")</f>
        <v/>
      </c>
      <c r="N55" s="443" t="str">
        <f>IF(COUNTA(ｺﾒﾃﾞｨｶﾙ!N54)&gt;=1,ｺﾒﾃﾞｨｶﾙ!N54,"")</f>
        <v/>
      </c>
      <c r="O55" s="444">
        <f>SUM(ｺﾒﾃﾞｨｶﾙ!P54:V54)</f>
        <v>0</v>
      </c>
      <c r="P55" s="445" t="str">
        <f>IF(O55&lt;基本!$D$9,"非常勤","常勤")</f>
        <v>常勤</v>
      </c>
      <c r="Q55" s="446">
        <f>IF(P55="非常勤",O55/基本!$D$9,1)</f>
        <v>1</v>
      </c>
      <c r="R55" s="401" t="e">
        <f>IF(DAYS360(T55,メイン!$N$3)&lt;500,"新"," ")</f>
        <v>#VALUE!</v>
      </c>
      <c r="S55" s="447"/>
      <c r="T55" s="474" t="str">
        <f>IF(COUNTA(ｺﾒﾃﾞｨｶﾙ!O54)&gt;=1,ｺﾒﾃﾞｨｶﾙ!O54,"")</f>
        <v/>
      </c>
      <c r="U55" s="475"/>
      <c r="V55" s="475"/>
      <c r="W55" s="475"/>
      <c r="X55" s="477">
        <f t="shared" si="0"/>
        <v>0</v>
      </c>
      <c r="Y55" s="477">
        <f t="shared" si="1"/>
        <v>0</v>
      </c>
      <c r="Z55" s="477">
        <f t="shared" si="2"/>
        <v>0</v>
      </c>
      <c r="AA55" s="477">
        <f t="shared" si="3"/>
        <v>0</v>
      </c>
      <c r="AB55" s="477">
        <f t="shared" si="4"/>
        <v>0</v>
      </c>
      <c r="AC55" s="477">
        <f t="shared" si="5"/>
        <v>0</v>
      </c>
      <c r="AD55" s="477">
        <f t="shared" si="6"/>
        <v>0</v>
      </c>
      <c r="AE55" s="477">
        <f t="shared" si="7"/>
        <v>0</v>
      </c>
      <c r="AF55" s="477">
        <f t="shared" si="8"/>
        <v>0</v>
      </c>
      <c r="AG55" s="477">
        <f t="shared" si="9"/>
        <v>0</v>
      </c>
      <c r="AH55" s="477">
        <f t="shared" si="10"/>
        <v>0</v>
      </c>
      <c r="AI55" s="477">
        <f t="shared" si="11"/>
        <v>0</v>
      </c>
      <c r="AJ55" s="477">
        <f t="shared" si="12"/>
        <v>0</v>
      </c>
      <c r="AK55" s="477">
        <f t="shared" si="13"/>
        <v>0</v>
      </c>
      <c r="AL55" s="477">
        <f t="shared" si="14"/>
        <v>0</v>
      </c>
      <c r="AM55" s="477">
        <f t="shared" si="15"/>
        <v>0</v>
      </c>
      <c r="AN55" s="477">
        <f t="shared" si="16"/>
        <v>0</v>
      </c>
      <c r="AO55" s="477">
        <f t="shared" si="17"/>
        <v>0</v>
      </c>
      <c r="AP55" s="477">
        <f t="shared" si="18"/>
        <v>0</v>
      </c>
      <c r="AQ55" s="477">
        <f t="shared" si="19"/>
        <v>0</v>
      </c>
      <c r="AR55" s="477">
        <f t="shared" si="20"/>
        <v>0</v>
      </c>
      <c r="AS55" s="477">
        <f t="shared" si="21"/>
        <v>0</v>
      </c>
      <c r="AT55" s="477">
        <f t="shared" si="22"/>
        <v>0</v>
      </c>
      <c r="AU55" s="477">
        <f t="shared" si="23"/>
        <v>0</v>
      </c>
      <c r="AV55" s="477">
        <f t="shared" si="24"/>
        <v>0</v>
      </c>
      <c r="AW55" s="477">
        <f t="shared" si="25"/>
        <v>0</v>
      </c>
      <c r="AX55" s="477">
        <f t="shared" si="26"/>
        <v>0</v>
      </c>
      <c r="AY55" s="477">
        <f t="shared" si="27"/>
        <v>0</v>
      </c>
      <c r="AZ55" s="477">
        <f t="shared" si="28"/>
        <v>0</v>
      </c>
      <c r="BA55" s="477">
        <f t="shared" si="29"/>
        <v>0</v>
      </c>
      <c r="BB55" s="477">
        <f t="shared" si="30"/>
        <v>0</v>
      </c>
      <c r="BC55" s="477">
        <f t="shared" si="31"/>
        <v>0</v>
      </c>
      <c r="BD55" s="477">
        <f t="shared" si="32"/>
        <v>0</v>
      </c>
      <c r="BE55" s="477"/>
    </row>
    <row r="56" spans="1:57" ht="13.5" customHeight="1">
      <c r="A56" s="448" t="str">
        <f>IF(COUNTA(ｺﾒﾃﾞｨｶﾙ!A55)&gt;=1,ｺﾒﾃﾞｨｶﾙ!A55,"")</f>
        <v/>
      </c>
      <c r="B56" s="425" t="str">
        <f>IF(COUNTA(ｺﾒﾃﾞｨｶﾙ!B55)&gt;=1,ｺﾒﾃﾞｨｶﾙ!B55,"")</f>
        <v/>
      </c>
      <c r="C56" s="422" t="str">
        <f>IF(COUNTA(ｺﾒﾃﾞｨｶﾙ!C55)&gt;=1,ｺﾒﾃﾞｨｶﾙ!C55,"")</f>
        <v/>
      </c>
      <c r="D56" s="422" t="str">
        <f>IF(COUNTA(ｺﾒﾃﾞｨｶﾙ!D55)&gt;=1,ｺﾒﾃﾞｨｶﾙ!D55,"")</f>
        <v/>
      </c>
      <c r="E56" s="422" t="str">
        <f>IF(COUNTA(ｺﾒﾃﾞｨｶﾙ!E55)&gt;=1,ｺﾒﾃﾞｨｶﾙ!E55,"")</f>
        <v/>
      </c>
      <c r="F56" s="422" t="str">
        <f>IF(COUNTA(ｺﾒﾃﾞｨｶﾙ!F55)&gt;=1,ｺﾒﾃﾞｨｶﾙ!F55,"")</f>
        <v/>
      </c>
      <c r="G56" s="422" t="str">
        <f>IF(COUNTA(ｺﾒﾃﾞｨｶﾙ!G55)&gt;=1,ｺﾒﾃﾞｨｶﾙ!G55,"")</f>
        <v/>
      </c>
      <c r="H56" s="422" t="str">
        <f>IF(COUNTA(ｺﾒﾃﾞｨｶﾙ!H55)&gt;=1,ｺﾒﾃﾞｨｶﾙ!H55,"")</f>
        <v/>
      </c>
      <c r="I56" s="422" t="str">
        <f>IF(COUNTA(ｺﾒﾃﾞｨｶﾙ!I55)&gt;=1,ｺﾒﾃﾞｨｶﾙ!I55,"")</f>
        <v/>
      </c>
      <c r="J56" s="422" t="str">
        <f>IF(COUNTA(ｺﾒﾃﾞｨｶﾙ!J55)&gt;=1,ｺﾒﾃﾞｨｶﾙ!J55,"")</f>
        <v/>
      </c>
      <c r="K56" s="422" t="str">
        <f>IF(COUNTA(ｺﾒﾃﾞｨｶﾙ!K55)&gt;=1,ｺﾒﾃﾞｨｶﾙ!K55,"")</f>
        <v/>
      </c>
      <c r="L56" s="426" t="str">
        <f>IF(COUNTA(ｺﾒﾃﾞｨｶﾙ!L55)&gt;=1,ｺﾒﾃﾞｨｶﾙ!L55,"")</f>
        <v/>
      </c>
      <c r="M56" s="449" t="str">
        <f>IF(COUNTA(ｺﾒﾃﾞｨｶﾙ!M55)&gt;=1,ｺﾒﾃﾞｨｶﾙ!M55,"")</f>
        <v/>
      </c>
      <c r="N56" s="443" t="str">
        <f>IF(COUNTA(ｺﾒﾃﾞｨｶﾙ!N55)&gt;=1,ｺﾒﾃﾞｨｶﾙ!N55,"")</f>
        <v/>
      </c>
      <c r="O56" s="444">
        <f>SUM(ｺﾒﾃﾞｨｶﾙ!P55:V55)</f>
        <v>0</v>
      </c>
      <c r="P56" s="445" t="str">
        <f>IF(O56&lt;基本!$D$9,"非常勤","常勤")</f>
        <v>常勤</v>
      </c>
      <c r="Q56" s="446">
        <f>IF(P56="非常勤",O56/基本!$D$9,1)</f>
        <v>1</v>
      </c>
      <c r="R56" s="401" t="e">
        <f>IF(DAYS360(T56,メイン!$N$3)&lt;500,"新"," ")</f>
        <v>#VALUE!</v>
      </c>
      <c r="S56" s="447"/>
      <c r="T56" s="474" t="str">
        <f>IF(COUNTA(ｺﾒﾃﾞｨｶﾙ!O55)&gt;=1,ｺﾒﾃﾞｨｶﾙ!O55,"")</f>
        <v/>
      </c>
      <c r="U56" s="475"/>
      <c r="V56" s="475"/>
      <c r="W56" s="475"/>
      <c r="X56" s="477">
        <f t="shared" si="0"/>
        <v>0</v>
      </c>
      <c r="Y56" s="477">
        <f t="shared" si="1"/>
        <v>0</v>
      </c>
      <c r="Z56" s="477">
        <f t="shared" si="2"/>
        <v>0</v>
      </c>
      <c r="AA56" s="477">
        <f t="shared" si="3"/>
        <v>0</v>
      </c>
      <c r="AB56" s="477">
        <f t="shared" si="4"/>
        <v>0</v>
      </c>
      <c r="AC56" s="477">
        <f t="shared" si="5"/>
        <v>0</v>
      </c>
      <c r="AD56" s="477">
        <f t="shared" si="6"/>
        <v>0</v>
      </c>
      <c r="AE56" s="477">
        <f t="shared" si="7"/>
        <v>0</v>
      </c>
      <c r="AF56" s="477">
        <f t="shared" si="8"/>
        <v>0</v>
      </c>
      <c r="AG56" s="477">
        <f t="shared" si="9"/>
        <v>0</v>
      </c>
      <c r="AH56" s="477">
        <f t="shared" si="10"/>
        <v>0</v>
      </c>
      <c r="AI56" s="477">
        <f t="shared" si="11"/>
        <v>0</v>
      </c>
      <c r="AJ56" s="477">
        <f t="shared" si="12"/>
        <v>0</v>
      </c>
      <c r="AK56" s="477">
        <f t="shared" si="13"/>
        <v>0</v>
      </c>
      <c r="AL56" s="477">
        <f t="shared" si="14"/>
        <v>0</v>
      </c>
      <c r="AM56" s="477">
        <f t="shared" si="15"/>
        <v>0</v>
      </c>
      <c r="AN56" s="477">
        <f t="shared" si="16"/>
        <v>0</v>
      </c>
      <c r="AO56" s="477">
        <f t="shared" si="17"/>
        <v>0</v>
      </c>
      <c r="AP56" s="477">
        <f t="shared" si="18"/>
        <v>0</v>
      </c>
      <c r="AQ56" s="477">
        <f t="shared" si="19"/>
        <v>0</v>
      </c>
      <c r="AR56" s="477">
        <f t="shared" si="20"/>
        <v>0</v>
      </c>
      <c r="AS56" s="477">
        <f t="shared" si="21"/>
        <v>0</v>
      </c>
      <c r="AT56" s="477">
        <f t="shared" si="22"/>
        <v>0</v>
      </c>
      <c r="AU56" s="477">
        <f t="shared" si="23"/>
        <v>0</v>
      </c>
      <c r="AV56" s="477">
        <f t="shared" si="24"/>
        <v>0</v>
      </c>
      <c r="AW56" s="477">
        <f t="shared" si="25"/>
        <v>0</v>
      </c>
      <c r="AX56" s="477">
        <f t="shared" si="26"/>
        <v>0</v>
      </c>
      <c r="AY56" s="477">
        <f t="shared" si="27"/>
        <v>0</v>
      </c>
      <c r="AZ56" s="477">
        <f t="shared" si="28"/>
        <v>0</v>
      </c>
      <c r="BA56" s="477">
        <f t="shared" si="29"/>
        <v>0</v>
      </c>
      <c r="BB56" s="477">
        <f t="shared" si="30"/>
        <v>0</v>
      </c>
      <c r="BC56" s="477">
        <f t="shared" si="31"/>
        <v>0</v>
      </c>
      <c r="BD56" s="477">
        <f t="shared" si="32"/>
        <v>0</v>
      </c>
      <c r="BE56" s="477"/>
    </row>
    <row r="57" spans="1:57" ht="13.5" customHeight="1">
      <c r="A57" s="448" t="str">
        <f>IF(COUNTA(ｺﾒﾃﾞｨｶﾙ!A56)&gt;=1,ｺﾒﾃﾞｨｶﾙ!A56,"")</f>
        <v/>
      </c>
      <c r="B57" s="425" t="str">
        <f>IF(COUNTA(ｺﾒﾃﾞｨｶﾙ!B56)&gt;=1,ｺﾒﾃﾞｨｶﾙ!B56,"")</f>
        <v/>
      </c>
      <c r="C57" s="422" t="str">
        <f>IF(COUNTA(ｺﾒﾃﾞｨｶﾙ!C56)&gt;=1,ｺﾒﾃﾞｨｶﾙ!C56,"")</f>
        <v/>
      </c>
      <c r="D57" s="422" t="str">
        <f>IF(COUNTA(ｺﾒﾃﾞｨｶﾙ!D56)&gt;=1,ｺﾒﾃﾞｨｶﾙ!D56,"")</f>
        <v/>
      </c>
      <c r="E57" s="422" t="str">
        <f>IF(COUNTA(ｺﾒﾃﾞｨｶﾙ!E56)&gt;=1,ｺﾒﾃﾞｨｶﾙ!E56,"")</f>
        <v/>
      </c>
      <c r="F57" s="422" t="str">
        <f>IF(COUNTA(ｺﾒﾃﾞｨｶﾙ!F56)&gt;=1,ｺﾒﾃﾞｨｶﾙ!F56,"")</f>
        <v/>
      </c>
      <c r="G57" s="422" t="str">
        <f>IF(COUNTA(ｺﾒﾃﾞｨｶﾙ!G56)&gt;=1,ｺﾒﾃﾞｨｶﾙ!G56,"")</f>
        <v/>
      </c>
      <c r="H57" s="422" t="str">
        <f>IF(COUNTA(ｺﾒﾃﾞｨｶﾙ!H56)&gt;=1,ｺﾒﾃﾞｨｶﾙ!H56,"")</f>
        <v/>
      </c>
      <c r="I57" s="422" t="str">
        <f>IF(COUNTA(ｺﾒﾃﾞｨｶﾙ!I56)&gt;=1,ｺﾒﾃﾞｨｶﾙ!I56,"")</f>
        <v/>
      </c>
      <c r="J57" s="422" t="str">
        <f>IF(COUNTA(ｺﾒﾃﾞｨｶﾙ!J56)&gt;=1,ｺﾒﾃﾞｨｶﾙ!J56,"")</f>
        <v/>
      </c>
      <c r="K57" s="422" t="str">
        <f>IF(COUNTA(ｺﾒﾃﾞｨｶﾙ!K56)&gt;=1,ｺﾒﾃﾞｨｶﾙ!K56,"")</f>
        <v/>
      </c>
      <c r="L57" s="426" t="str">
        <f>IF(COUNTA(ｺﾒﾃﾞｨｶﾙ!L56)&gt;=1,ｺﾒﾃﾞｨｶﾙ!L56,"")</f>
        <v/>
      </c>
      <c r="M57" s="449" t="str">
        <f>IF(COUNTA(ｺﾒﾃﾞｨｶﾙ!M56)&gt;=1,ｺﾒﾃﾞｨｶﾙ!M56,"")</f>
        <v/>
      </c>
      <c r="N57" s="443" t="str">
        <f>IF(COUNTA(ｺﾒﾃﾞｨｶﾙ!N56)&gt;=1,ｺﾒﾃﾞｨｶﾙ!N56,"")</f>
        <v/>
      </c>
      <c r="O57" s="444">
        <f>SUM(ｺﾒﾃﾞｨｶﾙ!P56:V56)</f>
        <v>0</v>
      </c>
      <c r="P57" s="445" t="str">
        <f>IF(O57&lt;基本!$D$9,"非常勤","常勤")</f>
        <v>常勤</v>
      </c>
      <c r="Q57" s="446">
        <f>IF(P57="非常勤",O57/基本!$D$9,1)</f>
        <v>1</v>
      </c>
      <c r="R57" s="401" t="e">
        <f>IF(DAYS360(T57,メイン!$N$3)&lt;500,"新"," ")</f>
        <v>#VALUE!</v>
      </c>
      <c r="S57" s="447"/>
      <c r="T57" s="474" t="str">
        <f>IF(COUNTA(ｺﾒﾃﾞｨｶﾙ!O56)&gt;=1,ｺﾒﾃﾞｨｶﾙ!O56,"")</f>
        <v/>
      </c>
      <c r="U57" s="475"/>
      <c r="V57" s="475"/>
      <c r="W57" s="475"/>
      <c r="X57" s="477">
        <f t="shared" si="0"/>
        <v>0</v>
      </c>
      <c r="Y57" s="477">
        <f t="shared" si="1"/>
        <v>0</v>
      </c>
      <c r="Z57" s="477">
        <f t="shared" si="2"/>
        <v>0</v>
      </c>
      <c r="AA57" s="477">
        <f t="shared" si="3"/>
        <v>0</v>
      </c>
      <c r="AB57" s="477">
        <f t="shared" si="4"/>
        <v>0</v>
      </c>
      <c r="AC57" s="477">
        <f t="shared" si="5"/>
        <v>0</v>
      </c>
      <c r="AD57" s="477">
        <f t="shared" si="6"/>
        <v>0</v>
      </c>
      <c r="AE57" s="477">
        <f t="shared" si="7"/>
        <v>0</v>
      </c>
      <c r="AF57" s="477">
        <f t="shared" si="8"/>
        <v>0</v>
      </c>
      <c r="AG57" s="477">
        <f t="shared" si="9"/>
        <v>0</v>
      </c>
      <c r="AH57" s="477">
        <f t="shared" si="10"/>
        <v>0</v>
      </c>
      <c r="AI57" s="477">
        <f t="shared" si="11"/>
        <v>0</v>
      </c>
      <c r="AJ57" s="477">
        <f t="shared" si="12"/>
        <v>0</v>
      </c>
      <c r="AK57" s="477">
        <f t="shared" si="13"/>
        <v>0</v>
      </c>
      <c r="AL57" s="477">
        <f t="shared" si="14"/>
        <v>0</v>
      </c>
      <c r="AM57" s="477">
        <f t="shared" si="15"/>
        <v>0</v>
      </c>
      <c r="AN57" s="477">
        <f t="shared" si="16"/>
        <v>0</v>
      </c>
      <c r="AO57" s="477">
        <f t="shared" si="17"/>
        <v>0</v>
      </c>
      <c r="AP57" s="477">
        <f t="shared" si="18"/>
        <v>0</v>
      </c>
      <c r="AQ57" s="477">
        <f t="shared" si="19"/>
        <v>0</v>
      </c>
      <c r="AR57" s="477">
        <f t="shared" si="20"/>
        <v>0</v>
      </c>
      <c r="AS57" s="477">
        <f t="shared" si="21"/>
        <v>0</v>
      </c>
      <c r="AT57" s="477">
        <f t="shared" si="22"/>
        <v>0</v>
      </c>
      <c r="AU57" s="477">
        <f t="shared" si="23"/>
        <v>0</v>
      </c>
      <c r="AV57" s="477">
        <f t="shared" si="24"/>
        <v>0</v>
      </c>
      <c r="AW57" s="477">
        <f t="shared" si="25"/>
        <v>0</v>
      </c>
      <c r="AX57" s="477">
        <f t="shared" si="26"/>
        <v>0</v>
      </c>
      <c r="AY57" s="477">
        <f t="shared" si="27"/>
        <v>0</v>
      </c>
      <c r="AZ57" s="477">
        <f t="shared" si="28"/>
        <v>0</v>
      </c>
      <c r="BA57" s="477">
        <f t="shared" si="29"/>
        <v>0</v>
      </c>
      <c r="BB57" s="477">
        <f t="shared" si="30"/>
        <v>0</v>
      </c>
      <c r="BC57" s="477">
        <f t="shared" si="31"/>
        <v>0</v>
      </c>
      <c r="BD57" s="477">
        <f t="shared" si="32"/>
        <v>0</v>
      </c>
      <c r="BE57" s="477"/>
    </row>
    <row r="58" spans="1:57" ht="13.5" customHeight="1">
      <c r="A58" s="448" t="str">
        <f>IF(COUNTA(ｺﾒﾃﾞｨｶﾙ!A57)&gt;=1,ｺﾒﾃﾞｨｶﾙ!A57,"")</f>
        <v/>
      </c>
      <c r="B58" s="425" t="str">
        <f>IF(COUNTA(ｺﾒﾃﾞｨｶﾙ!B57)&gt;=1,ｺﾒﾃﾞｨｶﾙ!B57,"")</f>
        <v/>
      </c>
      <c r="C58" s="422" t="str">
        <f>IF(COUNTA(ｺﾒﾃﾞｨｶﾙ!C57)&gt;=1,ｺﾒﾃﾞｨｶﾙ!C57,"")</f>
        <v/>
      </c>
      <c r="D58" s="422" t="str">
        <f>IF(COUNTA(ｺﾒﾃﾞｨｶﾙ!D57)&gt;=1,ｺﾒﾃﾞｨｶﾙ!D57,"")</f>
        <v/>
      </c>
      <c r="E58" s="422" t="str">
        <f>IF(COUNTA(ｺﾒﾃﾞｨｶﾙ!E57)&gt;=1,ｺﾒﾃﾞｨｶﾙ!E57,"")</f>
        <v/>
      </c>
      <c r="F58" s="422" t="str">
        <f>IF(COUNTA(ｺﾒﾃﾞｨｶﾙ!F57)&gt;=1,ｺﾒﾃﾞｨｶﾙ!F57,"")</f>
        <v/>
      </c>
      <c r="G58" s="422" t="str">
        <f>IF(COUNTA(ｺﾒﾃﾞｨｶﾙ!G57)&gt;=1,ｺﾒﾃﾞｨｶﾙ!G57,"")</f>
        <v/>
      </c>
      <c r="H58" s="422" t="str">
        <f>IF(COUNTA(ｺﾒﾃﾞｨｶﾙ!H57)&gt;=1,ｺﾒﾃﾞｨｶﾙ!H57,"")</f>
        <v/>
      </c>
      <c r="I58" s="422" t="str">
        <f>IF(COUNTA(ｺﾒﾃﾞｨｶﾙ!I57)&gt;=1,ｺﾒﾃﾞｨｶﾙ!I57,"")</f>
        <v/>
      </c>
      <c r="J58" s="422" t="str">
        <f>IF(COUNTA(ｺﾒﾃﾞｨｶﾙ!J57)&gt;=1,ｺﾒﾃﾞｨｶﾙ!J57,"")</f>
        <v/>
      </c>
      <c r="K58" s="422" t="str">
        <f>IF(COUNTA(ｺﾒﾃﾞｨｶﾙ!K57)&gt;=1,ｺﾒﾃﾞｨｶﾙ!K57,"")</f>
        <v/>
      </c>
      <c r="L58" s="426" t="str">
        <f>IF(COUNTA(ｺﾒﾃﾞｨｶﾙ!L57)&gt;=1,ｺﾒﾃﾞｨｶﾙ!L57,"")</f>
        <v/>
      </c>
      <c r="M58" s="449" t="str">
        <f>IF(COUNTA(ｺﾒﾃﾞｨｶﾙ!M57)&gt;=1,ｺﾒﾃﾞｨｶﾙ!M57,"")</f>
        <v/>
      </c>
      <c r="N58" s="443" t="str">
        <f>IF(COUNTA(ｺﾒﾃﾞｨｶﾙ!N57)&gt;=1,ｺﾒﾃﾞｨｶﾙ!N57,"")</f>
        <v/>
      </c>
      <c r="O58" s="444">
        <f>SUM(ｺﾒﾃﾞｨｶﾙ!P57:V57)</f>
        <v>0</v>
      </c>
      <c r="P58" s="445" t="str">
        <f>IF(O58&lt;基本!$D$9,"非常勤","常勤")</f>
        <v>常勤</v>
      </c>
      <c r="Q58" s="446">
        <f>IF(P58="非常勤",O58/基本!$D$9,1)</f>
        <v>1</v>
      </c>
      <c r="R58" s="401" t="e">
        <f>IF(DAYS360(T58,メイン!$N$3)&lt;500,"新"," ")</f>
        <v>#VALUE!</v>
      </c>
      <c r="S58" s="447"/>
      <c r="T58" s="474" t="str">
        <f>IF(COUNTA(ｺﾒﾃﾞｨｶﾙ!O57)&gt;=1,ｺﾒﾃﾞｨｶﾙ!O57,"")</f>
        <v/>
      </c>
      <c r="U58" s="475"/>
      <c r="V58" s="475"/>
      <c r="W58" s="475"/>
      <c r="X58" s="477">
        <f t="shared" si="0"/>
        <v>0</v>
      </c>
      <c r="Y58" s="477">
        <f t="shared" si="1"/>
        <v>0</v>
      </c>
      <c r="Z58" s="477">
        <f t="shared" si="2"/>
        <v>0</v>
      </c>
      <c r="AA58" s="477">
        <f t="shared" si="3"/>
        <v>0</v>
      </c>
      <c r="AB58" s="477">
        <f t="shared" si="4"/>
        <v>0</v>
      </c>
      <c r="AC58" s="477">
        <f t="shared" si="5"/>
        <v>0</v>
      </c>
      <c r="AD58" s="477">
        <f t="shared" si="6"/>
        <v>0</v>
      </c>
      <c r="AE58" s="477">
        <f t="shared" si="7"/>
        <v>0</v>
      </c>
      <c r="AF58" s="477">
        <f t="shared" si="8"/>
        <v>0</v>
      </c>
      <c r="AG58" s="477">
        <f t="shared" si="9"/>
        <v>0</v>
      </c>
      <c r="AH58" s="477">
        <f t="shared" si="10"/>
        <v>0</v>
      </c>
      <c r="AI58" s="477">
        <f t="shared" si="11"/>
        <v>0</v>
      </c>
      <c r="AJ58" s="477">
        <f t="shared" si="12"/>
        <v>0</v>
      </c>
      <c r="AK58" s="477">
        <f t="shared" si="13"/>
        <v>0</v>
      </c>
      <c r="AL58" s="477">
        <f t="shared" si="14"/>
        <v>0</v>
      </c>
      <c r="AM58" s="477">
        <f t="shared" si="15"/>
        <v>0</v>
      </c>
      <c r="AN58" s="477">
        <f t="shared" si="16"/>
        <v>0</v>
      </c>
      <c r="AO58" s="477">
        <f t="shared" si="17"/>
        <v>0</v>
      </c>
      <c r="AP58" s="477">
        <f t="shared" si="18"/>
        <v>0</v>
      </c>
      <c r="AQ58" s="477">
        <f t="shared" si="19"/>
        <v>0</v>
      </c>
      <c r="AR58" s="477">
        <f t="shared" si="20"/>
        <v>0</v>
      </c>
      <c r="AS58" s="477">
        <f t="shared" si="21"/>
        <v>0</v>
      </c>
      <c r="AT58" s="477">
        <f t="shared" si="22"/>
        <v>0</v>
      </c>
      <c r="AU58" s="477">
        <f t="shared" si="23"/>
        <v>0</v>
      </c>
      <c r="AV58" s="477">
        <f t="shared" si="24"/>
        <v>0</v>
      </c>
      <c r="AW58" s="477">
        <f t="shared" si="25"/>
        <v>0</v>
      </c>
      <c r="AX58" s="477">
        <f t="shared" si="26"/>
        <v>0</v>
      </c>
      <c r="AY58" s="477">
        <f t="shared" si="27"/>
        <v>0</v>
      </c>
      <c r="AZ58" s="477">
        <f t="shared" si="28"/>
        <v>0</v>
      </c>
      <c r="BA58" s="477">
        <f t="shared" si="29"/>
        <v>0</v>
      </c>
      <c r="BB58" s="477">
        <f t="shared" si="30"/>
        <v>0</v>
      </c>
      <c r="BC58" s="477">
        <f t="shared" si="31"/>
        <v>0</v>
      </c>
      <c r="BD58" s="477">
        <f t="shared" si="32"/>
        <v>0</v>
      </c>
      <c r="BE58" s="477"/>
    </row>
    <row r="59" spans="1:57" ht="13.5" customHeight="1">
      <c r="A59" s="448" t="str">
        <f>IF(COUNTA(ｺﾒﾃﾞｨｶﾙ!A58)&gt;=1,ｺﾒﾃﾞｨｶﾙ!A58,"")</f>
        <v/>
      </c>
      <c r="B59" s="425" t="str">
        <f>IF(COUNTA(ｺﾒﾃﾞｨｶﾙ!B58)&gt;=1,ｺﾒﾃﾞｨｶﾙ!B58,"")</f>
        <v/>
      </c>
      <c r="C59" s="422" t="str">
        <f>IF(COUNTA(ｺﾒﾃﾞｨｶﾙ!C58)&gt;=1,ｺﾒﾃﾞｨｶﾙ!C58,"")</f>
        <v/>
      </c>
      <c r="D59" s="422" t="str">
        <f>IF(COUNTA(ｺﾒﾃﾞｨｶﾙ!D58)&gt;=1,ｺﾒﾃﾞｨｶﾙ!D58,"")</f>
        <v/>
      </c>
      <c r="E59" s="422" t="str">
        <f>IF(COUNTA(ｺﾒﾃﾞｨｶﾙ!E58)&gt;=1,ｺﾒﾃﾞｨｶﾙ!E58,"")</f>
        <v/>
      </c>
      <c r="F59" s="422" t="str">
        <f>IF(COUNTA(ｺﾒﾃﾞｨｶﾙ!F58)&gt;=1,ｺﾒﾃﾞｨｶﾙ!F58,"")</f>
        <v/>
      </c>
      <c r="G59" s="422" t="str">
        <f>IF(COUNTA(ｺﾒﾃﾞｨｶﾙ!G58)&gt;=1,ｺﾒﾃﾞｨｶﾙ!G58,"")</f>
        <v/>
      </c>
      <c r="H59" s="422" t="str">
        <f>IF(COUNTA(ｺﾒﾃﾞｨｶﾙ!H58)&gt;=1,ｺﾒﾃﾞｨｶﾙ!H58,"")</f>
        <v/>
      </c>
      <c r="I59" s="422" t="str">
        <f>IF(COUNTA(ｺﾒﾃﾞｨｶﾙ!I58)&gt;=1,ｺﾒﾃﾞｨｶﾙ!I58,"")</f>
        <v/>
      </c>
      <c r="J59" s="422" t="str">
        <f>IF(COUNTA(ｺﾒﾃﾞｨｶﾙ!J58)&gt;=1,ｺﾒﾃﾞｨｶﾙ!J58,"")</f>
        <v/>
      </c>
      <c r="K59" s="422" t="str">
        <f>IF(COUNTA(ｺﾒﾃﾞｨｶﾙ!K58)&gt;=1,ｺﾒﾃﾞｨｶﾙ!K58,"")</f>
        <v/>
      </c>
      <c r="L59" s="426" t="str">
        <f>IF(COUNTA(ｺﾒﾃﾞｨｶﾙ!L58)&gt;=1,ｺﾒﾃﾞｨｶﾙ!L58,"")</f>
        <v/>
      </c>
      <c r="M59" s="449" t="str">
        <f>IF(COUNTA(ｺﾒﾃﾞｨｶﾙ!M58)&gt;=1,ｺﾒﾃﾞｨｶﾙ!M58,"")</f>
        <v/>
      </c>
      <c r="N59" s="443" t="str">
        <f>IF(COUNTA(ｺﾒﾃﾞｨｶﾙ!N58)&gt;=1,ｺﾒﾃﾞｨｶﾙ!N58,"")</f>
        <v/>
      </c>
      <c r="O59" s="444">
        <f>SUM(ｺﾒﾃﾞｨｶﾙ!P58:V58)</f>
        <v>0</v>
      </c>
      <c r="P59" s="445" t="str">
        <f>IF(O59&lt;基本!$D$9,"非常勤","常勤")</f>
        <v>常勤</v>
      </c>
      <c r="Q59" s="446">
        <f>IF(P59="非常勤",O59/基本!$D$9,1)</f>
        <v>1</v>
      </c>
      <c r="R59" s="401" t="e">
        <f>IF(DAYS360(T59,メイン!$N$3)&lt;500,"新"," ")</f>
        <v>#VALUE!</v>
      </c>
      <c r="S59" s="447"/>
      <c r="T59" s="474" t="str">
        <f>IF(COUNTA(ｺﾒﾃﾞｨｶﾙ!O58)&gt;=1,ｺﾒﾃﾞｨｶﾙ!O58,"")</f>
        <v/>
      </c>
      <c r="U59" s="475"/>
      <c r="V59" s="475"/>
      <c r="W59" s="475"/>
      <c r="X59" s="477">
        <f t="shared" si="0"/>
        <v>0</v>
      </c>
      <c r="Y59" s="477">
        <f t="shared" si="1"/>
        <v>0</v>
      </c>
      <c r="Z59" s="477">
        <f t="shared" si="2"/>
        <v>0</v>
      </c>
      <c r="AA59" s="477">
        <f t="shared" si="3"/>
        <v>0</v>
      </c>
      <c r="AB59" s="477">
        <f t="shared" si="4"/>
        <v>0</v>
      </c>
      <c r="AC59" s="477">
        <f t="shared" si="5"/>
        <v>0</v>
      </c>
      <c r="AD59" s="477">
        <f t="shared" si="6"/>
        <v>0</v>
      </c>
      <c r="AE59" s="477">
        <f t="shared" si="7"/>
        <v>0</v>
      </c>
      <c r="AF59" s="477">
        <f t="shared" si="8"/>
        <v>0</v>
      </c>
      <c r="AG59" s="477">
        <f t="shared" si="9"/>
        <v>0</v>
      </c>
      <c r="AH59" s="477">
        <f t="shared" si="10"/>
        <v>0</v>
      </c>
      <c r="AI59" s="477">
        <f t="shared" si="11"/>
        <v>0</v>
      </c>
      <c r="AJ59" s="477">
        <f t="shared" si="12"/>
        <v>0</v>
      </c>
      <c r="AK59" s="477">
        <f t="shared" si="13"/>
        <v>0</v>
      </c>
      <c r="AL59" s="477">
        <f t="shared" si="14"/>
        <v>0</v>
      </c>
      <c r="AM59" s="477">
        <f t="shared" si="15"/>
        <v>0</v>
      </c>
      <c r="AN59" s="477">
        <f t="shared" si="16"/>
        <v>0</v>
      </c>
      <c r="AO59" s="477">
        <f t="shared" si="17"/>
        <v>0</v>
      </c>
      <c r="AP59" s="477">
        <f t="shared" si="18"/>
        <v>0</v>
      </c>
      <c r="AQ59" s="477">
        <f t="shared" si="19"/>
        <v>0</v>
      </c>
      <c r="AR59" s="477">
        <f t="shared" si="20"/>
        <v>0</v>
      </c>
      <c r="AS59" s="477">
        <f t="shared" si="21"/>
        <v>0</v>
      </c>
      <c r="AT59" s="477">
        <f t="shared" si="22"/>
        <v>0</v>
      </c>
      <c r="AU59" s="477">
        <f t="shared" si="23"/>
        <v>0</v>
      </c>
      <c r="AV59" s="477">
        <f t="shared" si="24"/>
        <v>0</v>
      </c>
      <c r="AW59" s="477">
        <f t="shared" si="25"/>
        <v>0</v>
      </c>
      <c r="AX59" s="477">
        <f t="shared" si="26"/>
        <v>0</v>
      </c>
      <c r="AY59" s="477">
        <f t="shared" si="27"/>
        <v>0</v>
      </c>
      <c r="AZ59" s="477">
        <f t="shared" si="28"/>
        <v>0</v>
      </c>
      <c r="BA59" s="477">
        <f t="shared" si="29"/>
        <v>0</v>
      </c>
      <c r="BB59" s="477">
        <f t="shared" si="30"/>
        <v>0</v>
      </c>
      <c r="BC59" s="477">
        <f t="shared" si="31"/>
        <v>0</v>
      </c>
      <c r="BD59" s="477">
        <f t="shared" si="32"/>
        <v>0</v>
      </c>
      <c r="BE59" s="477"/>
    </row>
    <row r="60" spans="1:57" ht="13.5" customHeight="1">
      <c r="A60" s="448" t="str">
        <f>IF(COUNTA(ｺﾒﾃﾞｨｶﾙ!A59)&gt;=1,ｺﾒﾃﾞｨｶﾙ!A59,"")</f>
        <v/>
      </c>
      <c r="B60" s="425" t="str">
        <f>IF(COUNTA(ｺﾒﾃﾞｨｶﾙ!B59)&gt;=1,ｺﾒﾃﾞｨｶﾙ!B59,"")</f>
        <v/>
      </c>
      <c r="C60" s="422" t="str">
        <f>IF(COUNTA(ｺﾒﾃﾞｨｶﾙ!C59)&gt;=1,ｺﾒﾃﾞｨｶﾙ!C59,"")</f>
        <v/>
      </c>
      <c r="D60" s="422" t="str">
        <f>IF(COUNTA(ｺﾒﾃﾞｨｶﾙ!D59)&gt;=1,ｺﾒﾃﾞｨｶﾙ!D59,"")</f>
        <v/>
      </c>
      <c r="E60" s="422" t="str">
        <f>IF(COUNTA(ｺﾒﾃﾞｨｶﾙ!E59)&gt;=1,ｺﾒﾃﾞｨｶﾙ!E59,"")</f>
        <v/>
      </c>
      <c r="F60" s="422" t="str">
        <f>IF(COUNTA(ｺﾒﾃﾞｨｶﾙ!F59)&gt;=1,ｺﾒﾃﾞｨｶﾙ!F59,"")</f>
        <v/>
      </c>
      <c r="G60" s="422" t="str">
        <f>IF(COUNTA(ｺﾒﾃﾞｨｶﾙ!G59)&gt;=1,ｺﾒﾃﾞｨｶﾙ!G59,"")</f>
        <v/>
      </c>
      <c r="H60" s="422" t="str">
        <f>IF(COUNTA(ｺﾒﾃﾞｨｶﾙ!H59)&gt;=1,ｺﾒﾃﾞｨｶﾙ!H59,"")</f>
        <v/>
      </c>
      <c r="I60" s="422" t="str">
        <f>IF(COUNTA(ｺﾒﾃﾞｨｶﾙ!I59)&gt;=1,ｺﾒﾃﾞｨｶﾙ!I59,"")</f>
        <v/>
      </c>
      <c r="J60" s="422" t="str">
        <f>IF(COUNTA(ｺﾒﾃﾞｨｶﾙ!J59)&gt;=1,ｺﾒﾃﾞｨｶﾙ!J59,"")</f>
        <v/>
      </c>
      <c r="K60" s="422" t="str">
        <f>IF(COUNTA(ｺﾒﾃﾞｨｶﾙ!K59)&gt;=1,ｺﾒﾃﾞｨｶﾙ!K59,"")</f>
        <v/>
      </c>
      <c r="L60" s="426" t="str">
        <f>IF(COUNTA(ｺﾒﾃﾞｨｶﾙ!L59)&gt;=1,ｺﾒﾃﾞｨｶﾙ!L59,"")</f>
        <v/>
      </c>
      <c r="M60" s="449" t="str">
        <f>IF(COUNTA(ｺﾒﾃﾞｨｶﾙ!M59)&gt;=1,ｺﾒﾃﾞｨｶﾙ!M59,"")</f>
        <v/>
      </c>
      <c r="N60" s="443" t="str">
        <f>IF(COUNTA(ｺﾒﾃﾞｨｶﾙ!N59)&gt;=1,ｺﾒﾃﾞｨｶﾙ!N59,"")</f>
        <v/>
      </c>
      <c r="O60" s="444">
        <f>SUM(ｺﾒﾃﾞｨｶﾙ!P59:V59)</f>
        <v>0</v>
      </c>
      <c r="P60" s="445" t="str">
        <f>IF(O60&lt;基本!$D$9,"非常勤","常勤")</f>
        <v>常勤</v>
      </c>
      <c r="Q60" s="446">
        <f>IF(P60="非常勤",O60/基本!$D$9,1)</f>
        <v>1</v>
      </c>
      <c r="R60" s="401" t="e">
        <f>IF(DAYS360(T60,メイン!$N$3)&lt;500,"新"," ")</f>
        <v>#VALUE!</v>
      </c>
      <c r="S60" s="447"/>
      <c r="T60" s="474" t="str">
        <f>IF(COUNTA(ｺﾒﾃﾞｨｶﾙ!O59)&gt;=1,ｺﾒﾃﾞｨｶﾙ!O59,"")</f>
        <v/>
      </c>
      <c r="U60" s="475"/>
      <c r="V60" s="475"/>
      <c r="W60" s="475"/>
      <c r="X60" s="477">
        <f t="shared" si="0"/>
        <v>0</v>
      </c>
      <c r="Y60" s="477">
        <f t="shared" si="1"/>
        <v>0</v>
      </c>
      <c r="Z60" s="477">
        <f t="shared" si="2"/>
        <v>0</v>
      </c>
      <c r="AA60" s="477">
        <f t="shared" si="3"/>
        <v>0</v>
      </c>
      <c r="AB60" s="477">
        <f t="shared" si="4"/>
        <v>0</v>
      </c>
      <c r="AC60" s="477">
        <f t="shared" si="5"/>
        <v>0</v>
      </c>
      <c r="AD60" s="477">
        <f t="shared" si="6"/>
        <v>0</v>
      </c>
      <c r="AE60" s="477">
        <f t="shared" si="7"/>
        <v>0</v>
      </c>
      <c r="AF60" s="477">
        <f t="shared" si="8"/>
        <v>0</v>
      </c>
      <c r="AG60" s="477">
        <f t="shared" si="9"/>
        <v>0</v>
      </c>
      <c r="AH60" s="477">
        <f t="shared" si="10"/>
        <v>0</v>
      </c>
      <c r="AI60" s="477">
        <f t="shared" si="11"/>
        <v>0</v>
      </c>
      <c r="AJ60" s="477">
        <f t="shared" si="12"/>
        <v>0</v>
      </c>
      <c r="AK60" s="477">
        <f t="shared" si="13"/>
        <v>0</v>
      </c>
      <c r="AL60" s="477">
        <f t="shared" si="14"/>
        <v>0</v>
      </c>
      <c r="AM60" s="477">
        <f t="shared" si="15"/>
        <v>0</v>
      </c>
      <c r="AN60" s="477">
        <f t="shared" si="16"/>
        <v>0</v>
      </c>
      <c r="AO60" s="477">
        <f t="shared" si="17"/>
        <v>0</v>
      </c>
      <c r="AP60" s="477">
        <f t="shared" si="18"/>
        <v>0</v>
      </c>
      <c r="AQ60" s="477">
        <f t="shared" si="19"/>
        <v>0</v>
      </c>
      <c r="AR60" s="477">
        <f t="shared" si="20"/>
        <v>0</v>
      </c>
      <c r="AS60" s="477">
        <f t="shared" si="21"/>
        <v>0</v>
      </c>
      <c r="AT60" s="477">
        <f t="shared" si="22"/>
        <v>0</v>
      </c>
      <c r="AU60" s="477">
        <f t="shared" si="23"/>
        <v>0</v>
      </c>
      <c r="AV60" s="477">
        <f t="shared" si="24"/>
        <v>0</v>
      </c>
      <c r="AW60" s="477">
        <f t="shared" si="25"/>
        <v>0</v>
      </c>
      <c r="AX60" s="477">
        <f t="shared" si="26"/>
        <v>0</v>
      </c>
      <c r="AY60" s="477">
        <f t="shared" si="27"/>
        <v>0</v>
      </c>
      <c r="AZ60" s="477">
        <f t="shared" si="28"/>
        <v>0</v>
      </c>
      <c r="BA60" s="477">
        <f t="shared" si="29"/>
        <v>0</v>
      </c>
      <c r="BB60" s="477">
        <f t="shared" si="30"/>
        <v>0</v>
      </c>
      <c r="BC60" s="477">
        <f t="shared" si="31"/>
        <v>0</v>
      </c>
      <c r="BD60" s="477">
        <f t="shared" si="32"/>
        <v>0</v>
      </c>
      <c r="BE60" s="477"/>
    </row>
    <row r="61" spans="1:57" ht="13.5" customHeight="1">
      <c r="A61" s="448" t="str">
        <f>IF(COUNTA(ｺﾒﾃﾞｨｶﾙ!A60)&gt;=1,ｺﾒﾃﾞｨｶﾙ!A60,"")</f>
        <v/>
      </c>
      <c r="B61" s="425" t="str">
        <f>IF(COUNTA(ｺﾒﾃﾞｨｶﾙ!B60)&gt;=1,ｺﾒﾃﾞｨｶﾙ!B60,"")</f>
        <v/>
      </c>
      <c r="C61" s="422" t="str">
        <f>IF(COUNTA(ｺﾒﾃﾞｨｶﾙ!C60)&gt;=1,ｺﾒﾃﾞｨｶﾙ!C60,"")</f>
        <v/>
      </c>
      <c r="D61" s="422" t="str">
        <f>IF(COUNTA(ｺﾒﾃﾞｨｶﾙ!D60)&gt;=1,ｺﾒﾃﾞｨｶﾙ!D60,"")</f>
        <v/>
      </c>
      <c r="E61" s="422" t="str">
        <f>IF(COUNTA(ｺﾒﾃﾞｨｶﾙ!E60)&gt;=1,ｺﾒﾃﾞｨｶﾙ!E60,"")</f>
        <v/>
      </c>
      <c r="F61" s="422" t="str">
        <f>IF(COUNTA(ｺﾒﾃﾞｨｶﾙ!F60)&gt;=1,ｺﾒﾃﾞｨｶﾙ!F60,"")</f>
        <v/>
      </c>
      <c r="G61" s="422" t="str">
        <f>IF(COUNTA(ｺﾒﾃﾞｨｶﾙ!G60)&gt;=1,ｺﾒﾃﾞｨｶﾙ!G60,"")</f>
        <v/>
      </c>
      <c r="H61" s="422" t="str">
        <f>IF(COUNTA(ｺﾒﾃﾞｨｶﾙ!H60)&gt;=1,ｺﾒﾃﾞｨｶﾙ!H60,"")</f>
        <v/>
      </c>
      <c r="I61" s="422" t="str">
        <f>IF(COUNTA(ｺﾒﾃﾞｨｶﾙ!I60)&gt;=1,ｺﾒﾃﾞｨｶﾙ!I60,"")</f>
        <v/>
      </c>
      <c r="J61" s="422" t="str">
        <f>IF(COUNTA(ｺﾒﾃﾞｨｶﾙ!J60)&gt;=1,ｺﾒﾃﾞｨｶﾙ!J60,"")</f>
        <v/>
      </c>
      <c r="K61" s="422" t="str">
        <f>IF(COUNTA(ｺﾒﾃﾞｨｶﾙ!K60)&gt;=1,ｺﾒﾃﾞｨｶﾙ!K60,"")</f>
        <v/>
      </c>
      <c r="L61" s="426" t="str">
        <f>IF(COUNTA(ｺﾒﾃﾞｨｶﾙ!L60)&gt;=1,ｺﾒﾃﾞｨｶﾙ!L60,"")</f>
        <v/>
      </c>
      <c r="M61" s="449" t="str">
        <f>IF(COUNTA(ｺﾒﾃﾞｨｶﾙ!M60)&gt;=1,ｺﾒﾃﾞｨｶﾙ!M60,"")</f>
        <v/>
      </c>
      <c r="N61" s="443" t="str">
        <f>IF(COUNTA(ｺﾒﾃﾞｨｶﾙ!N60)&gt;=1,ｺﾒﾃﾞｨｶﾙ!N60,"")</f>
        <v/>
      </c>
      <c r="O61" s="444">
        <f>SUM(ｺﾒﾃﾞｨｶﾙ!P60:V60)</f>
        <v>0</v>
      </c>
      <c r="P61" s="445" t="str">
        <f>IF(O61&lt;基本!$D$9,"非常勤","常勤")</f>
        <v>常勤</v>
      </c>
      <c r="Q61" s="446">
        <f>IF(P61="非常勤",O61/基本!$D$9,1)</f>
        <v>1</v>
      </c>
      <c r="R61" s="401" t="e">
        <f>IF(DAYS360(T61,メイン!$N$3)&lt;500,"新"," ")</f>
        <v>#VALUE!</v>
      </c>
      <c r="S61" s="447"/>
      <c r="T61" s="474" t="str">
        <f>IF(COUNTA(ｺﾒﾃﾞｨｶﾙ!O60)&gt;=1,ｺﾒﾃﾞｨｶﾙ!O60,"")</f>
        <v/>
      </c>
      <c r="U61" s="475"/>
      <c r="V61" s="475"/>
      <c r="W61" s="475"/>
      <c r="X61" s="477">
        <f t="shared" si="0"/>
        <v>0</v>
      </c>
      <c r="Y61" s="477">
        <f t="shared" si="1"/>
        <v>0</v>
      </c>
      <c r="Z61" s="477">
        <f t="shared" si="2"/>
        <v>0</v>
      </c>
      <c r="AA61" s="477">
        <f t="shared" si="3"/>
        <v>0</v>
      </c>
      <c r="AB61" s="477">
        <f t="shared" si="4"/>
        <v>0</v>
      </c>
      <c r="AC61" s="477">
        <f t="shared" si="5"/>
        <v>0</v>
      </c>
      <c r="AD61" s="477">
        <f t="shared" si="6"/>
        <v>0</v>
      </c>
      <c r="AE61" s="477">
        <f t="shared" si="7"/>
        <v>0</v>
      </c>
      <c r="AF61" s="477">
        <f t="shared" si="8"/>
        <v>0</v>
      </c>
      <c r="AG61" s="477">
        <f t="shared" si="9"/>
        <v>0</v>
      </c>
      <c r="AH61" s="477">
        <f t="shared" si="10"/>
        <v>0</v>
      </c>
      <c r="AI61" s="477">
        <f t="shared" si="11"/>
        <v>0</v>
      </c>
      <c r="AJ61" s="477">
        <f t="shared" si="12"/>
        <v>0</v>
      </c>
      <c r="AK61" s="477">
        <f t="shared" si="13"/>
        <v>0</v>
      </c>
      <c r="AL61" s="477">
        <f t="shared" si="14"/>
        <v>0</v>
      </c>
      <c r="AM61" s="477">
        <f t="shared" si="15"/>
        <v>0</v>
      </c>
      <c r="AN61" s="477">
        <f t="shared" si="16"/>
        <v>0</v>
      </c>
      <c r="AO61" s="477">
        <f t="shared" si="17"/>
        <v>0</v>
      </c>
      <c r="AP61" s="477">
        <f t="shared" si="18"/>
        <v>0</v>
      </c>
      <c r="AQ61" s="477">
        <f t="shared" si="19"/>
        <v>0</v>
      </c>
      <c r="AR61" s="477">
        <f t="shared" si="20"/>
        <v>0</v>
      </c>
      <c r="AS61" s="477">
        <f t="shared" si="21"/>
        <v>0</v>
      </c>
      <c r="AT61" s="477">
        <f t="shared" si="22"/>
        <v>0</v>
      </c>
      <c r="AU61" s="477">
        <f t="shared" si="23"/>
        <v>0</v>
      </c>
      <c r="AV61" s="477">
        <f t="shared" si="24"/>
        <v>0</v>
      </c>
      <c r="AW61" s="477">
        <f t="shared" si="25"/>
        <v>0</v>
      </c>
      <c r="AX61" s="477">
        <f t="shared" si="26"/>
        <v>0</v>
      </c>
      <c r="AY61" s="477">
        <f t="shared" si="27"/>
        <v>0</v>
      </c>
      <c r="AZ61" s="477">
        <f t="shared" si="28"/>
        <v>0</v>
      </c>
      <c r="BA61" s="477">
        <f t="shared" si="29"/>
        <v>0</v>
      </c>
      <c r="BB61" s="477">
        <f t="shared" si="30"/>
        <v>0</v>
      </c>
      <c r="BC61" s="477">
        <f t="shared" si="31"/>
        <v>0</v>
      </c>
      <c r="BD61" s="477">
        <f t="shared" si="32"/>
        <v>0</v>
      </c>
      <c r="BE61" s="477"/>
    </row>
    <row r="62" spans="1:57" ht="13.5" customHeight="1">
      <c r="A62" s="448" t="str">
        <f>IF(COUNTA(ｺﾒﾃﾞｨｶﾙ!A61)&gt;=1,ｺﾒﾃﾞｨｶﾙ!A61,"")</f>
        <v/>
      </c>
      <c r="B62" s="425" t="str">
        <f>IF(COUNTA(ｺﾒﾃﾞｨｶﾙ!B61)&gt;=1,ｺﾒﾃﾞｨｶﾙ!B61,"")</f>
        <v/>
      </c>
      <c r="C62" s="422" t="str">
        <f>IF(COUNTA(ｺﾒﾃﾞｨｶﾙ!C61)&gt;=1,ｺﾒﾃﾞｨｶﾙ!C61,"")</f>
        <v/>
      </c>
      <c r="D62" s="422" t="str">
        <f>IF(COUNTA(ｺﾒﾃﾞｨｶﾙ!D61)&gt;=1,ｺﾒﾃﾞｨｶﾙ!D61,"")</f>
        <v/>
      </c>
      <c r="E62" s="422" t="str">
        <f>IF(COUNTA(ｺﾒﾃﾞｨｶﾙ!E61)&gt;=1,ｺﾒﾃﾞｨｶﾙ!E61,"")</f>
        <v/>
      </c>
      <c r="F62" s="422" t="str">
        <f>IF(COUNTA(ｺﾒﾃﾞｨｶﾙ!F61)&gt;=1,ｺﾒﾃﾞｨｶﾙ!F61,"")</f>
        <v/>
      </c>
      <c r="G62" s="422" t="str">
        <f>IF(COUNTA(ｺﾒﾃﾞｨｶﾙ!G61)&gt;=1,ｺﾒﾃﾞｨｶﾙ!G61,"")</f>
        <v/>
      </c>
      <c r="H62" s="422" t="str">
        <f>IF(COUNTA(ｺﾒﾃﾞｨｶﾙ!H61)&gt;=1,ｺﾒﾃﾞｨｶﾙ!H61,"")</f>
        <v/>
      </c>
      <c r="I62" s="422" t="str">
        <f>IF(COUNTA(ｺﾒﾃﾞｨｶﾙ!I61)&gt;=1,ｺﾒﾃﾞｨｶﾙ!I61,"")</f>
        <v/>
      </c>
      <c r="J62" s="422" t="str">
        <f>IF(COUNTA(ｺﾒﾃﾞｨｶﾙ!J61)&gt;=1,ｺﾒﾃﾞｨｶﾙ!J61,"")</f>
        <v/>
      </c>
      <c r="K62" s="422" t="str">
        <f>IF(COUNTA(ｺﾒﾃﾞｨｶﾙ!K61)&gt;=1,ｺﾒﾃﾞｨｶﾙ!K61,"")</f>
        <v/>
      </c>
      <c r="L62" s="426" t="str">
        <f>IF(COUNTA(ｺﾒﾃﾞｨｶﾙ!L61)&gt;=1,ｺﾒﾃﾞｨｶﾙ!L61,"")</f>
        <v/>
      </c>
      <c r="M62" s="449" t="str">
        <f>IF(COUNTA(ｺﾒﾃﾞｨｶﾙ!M61)&gt;=1,ｺﾒﾃﾞｨｶﾙ!M61,"")</f>
        <v/>
      </c>
      <c r="N62" s="443" t="str">
        <f>IF(COUNTA(ｺﾒﾃﾞｨｶﾙ!N61)&gt;=1,ｺﾒﾃﾞｨｶﾙ!N61,"")</f>
        <v/>
      </c>
      <c r="O62" s="444">
        <f>SUM(ｺﾒﾃﾞｨｶﾙ!P61:V61)</f>
        <v>0</v>
      </c>
      <c r="P62" s="445" t="str">
        <f>IF(O62&lt;基本!$D$9,"非常勤","常勤")</f>
        <v>常勤</v>
      </c>
      <c r="Q62" s="446">
        <f>IF(P62="非常勤",O62/基本!$D$9,1)</f>
        <v>1</v>
      </c>
      <c r="R62" s="401" t="e">
        <f>IF(DAYS360(T62,メイン!$N$3)&lt;500,"新"," ")</f>
        <v>#VALUE!</v>
      </c>
      <c r="S62" s="447"/>
      <c r="T62" s="474" t="str">
        <f>IF(COUNTA(ｺﾒﾃﾞｨｶﾙ!O61)&gt;=1,ｺﾒﾃﾞｨｶﾙ!O61,"")</f>
        <v/>
      </c>
      <c r="U62" s="475"/>
      <c r="V62" s="475"/>
      <c r="W62" s="475"/>
      <c r="X62" s="477">
        <f t="shared" si="0"/>
        <v>0</v>
      </c>
      <c r="Y62" s="477">
        <f t="shared" si="1"/>
        <v>0</v>
      </c>
      <c r="Z62" s="477">
        <f t="shared" si="2"/>
        <v>0</v>
      </c>
      <c r="AA62" s="477">
        <f t="shared" si="3"/>
        <v>0</v>
      </c>
      <c r="AB62" s="477">
        <f t="shared" si="4"/>
        <v>0</v>
      </c>
      <c r="AC62" s="477">
        <f t="shared" si="5"/>
        <v>0</v>
      </c>
      <c r="AD62" s="477">
        <f t="shared" si="6"/>
        <v>0</v>
      </c>
      <c r="AE62" s="477">
        <f t="shared" si="7"/>
        <v>0</v>
      </c>
      <c r="AF62" s="477">
        <f t="shared" si="8"/>
        <v>0</v>
      </c>
      <c r="AG62" s="477">
        <f t="shared" si="9"/>
        <v>0</v>
      </c>
      <c r="AH62" s="477">
        <f t="shared" si="10"/>
        <v>0</v>
      </c>
      <c r="AI62" s="477">
        <f t="shared" si="11"/>
        <v>0</v>
      </c>
      <c r="AJ62" s="477">
        <f t="shared" si="12"/>
        <v>0</v>
      </c>
      <c r="AK62" s="477">
        <f t="shared" si="13"/>
        <v>0</v>
      </c>
      <c r="AL62" s="477">
        <f t="shared" si="14"/>
        <v>0</v>
      </c>
      <c r="AM62" s="477">
        <f t="shared" si="15"/>
        <v>0</v>
      </c>
      <c r="AN62" s="477">
        <f t="shared" si="16"/>
        <v>0</v>
      </c>
      <c r="AO62" s="477">
        <f t="shared" si="17"/>
        <v>0</v>
      </c>
      <c r="AP62" s="477">
        <f t="shared" si="18"/>
        <v>0</v>
      </c>
      <c r="AQ62" s="477">
        <f t="shared" si="19"/>
        <v>0</v>
      </c>
      <c r="AR62" s="477">
        <f t="shared" si="20"/>
        <v>0</v>
      </c>
      <c r="AS62" s="477">
        <f t="shared" si="21"/>
        <v>0</v>
      </c>
      <c r="AT62" s="477">
        <f t="shared" si="22"/>
        <v>0</v>
      </c>
      <c r="AU62" s="477">
        <f t="shared" si="23"/>
        <v>0</v>
      </c>
      <c r="AV62" s="477">
        <f t="shared" si="24"/>
        <v>0</v>
      </c>
      <c r="AW62" s="477">
        <f t="shared" si="25"/>
        <v>0</v>
      </c>
      <c r="AX62" s="477">
        <f t="shared" si="26"/>
        <v>0</v>
      </c>
      <c r="AY62" s="477">
        <f t="shared" si="27"/>
        <v>0</v>
      </c>
      <c r="AZ62" s="477">
        <f t="shared" si="28"/>
        <v>0</v>
      </c>
      <c r="BA62" s="477">
        <f t="shared" si="29"/>
        <v>0</v>
      </c>
      <c r="BB62" s="477">
        <f t="shared" si="30"/>
        <v>0</v>
      </c>
      <c r="BC62" s="477">
        <f t="shared" si="31"/>
        <v>0</v>
      </c>
      <c r="BD62" s="477">
        <f t="shared" si="32"/>
        <v>0</v>
      </c>
      <c r="BE62" s="477"/>
    </row>
    <row r="63" spans="1:57" ht="13.5" customHeight="1">
      <c r="A63" s="448" t="str">
        <f>IF(COUNTA(ｺﾒﾃﾞｨｶﾙ!A62)&gt;=1,ｺﾒﾃﾞｨｶﾙ!A62,"")</f>
        <v/>
      </c>
      <c r="B63" s="425" t="str">
        <f>IF(COUNTA(ｺﾒﾃﾞｨｶﾙ!B62)&gt;=1,ｺﾒﾃﾞｨｶﾙ!B62,"")</f>
        <v/>
      </c>
      <c r="C63" s="422" t="str">
        <f>IF(COUNTA(ｺﾒﾃﾞｨｶﾙ!C62)&gt;=1,ｺﾒﾃﾞｨｶﾙ!C62,"")</f>
        <v/>
      </c>
      <c r="D63" s="422" t="str">
        <f>IF(COUNTA(ｺﾒﾃﾞｨｶﾙ!D62)&gt;=1,ｺﾒﾃﾞｨｶﾙ!D62,"")</f>
        <v/>
      </c>
      <c r="E63" s="422" t="str">
        <f>IF(COUNTA(ｺﾒﾃﾞｨｶﾙ!E62)&gt;=1,ｺﾒﾃﾞｨｶﾙ!E62,"")</f>
        <v/>
      </c>
      <c r="F63" s="422" t="str">
        <f>IF(COUNTA(ｺﾒﾃﾞｨｶﾙ!F62)&gt;=1,ｺﾒﾃﾞｨｶﾙ!F62,"")</f>
        <v/>
      </c>
      <c r="G63" s="422" t="str">
        <f>IF(COUNTA(ｺﾒﾃﾞｨｶﾙ!G62)&gt;=1,ｺﾒﾃﾞｨｶﾙ!G62,"")</f>
        <v/>
      </c>
      <c r="H63" s="422" t="str">
        <f>IF(COUNTA(ｺﾒﾃﾞｨｶﾙ!H62)&gt;=1,ｺﾒﾃﾞｨｶﾙ!H62,"")</f>
        <v/>
      </c>
      <c r="I63" s="422" t="str">
        <f>IF(COUNTA(ｺﾒﾃﾞｨｶﾙ!I62)&gt;=1,ｺﾒﾃﾞｨｶﾙ!I62,"")</f>
        <v/>
      </c>
      <c r="J63" s="422" t="str">
        <f>IF(COUNTA(ｺﾒﾃﾞｨｶﾙ!J62)&gt;=1,ｺﾒﾃﾞｨｶﾙ!J62,"")</f>
        <v/>
      </c>
      <c r="K63" s="422" t="str">
        <f>IF(COUNTA(ｺﾒﾃﾞｨｶﾙ!K62)&gt;=1,ｺﾒﾃﾞｨｶﾙ!K62,"")</f>
        <v/>
      </c>
      <c r="L63" s="426" t="str">
        <f>IF(COUNTA(ｺﾒﾃﾞｨｶﾙ!L62)&gt;=1,ｺﾒﾃﾞｨｶﾙ!L62,"")</f>
        <v/>
      </c>
      <c r="M63" s="449" t="str">
        <f>IF(COUNTA(ｺﾒﾃﾞｨｶﾙ!M62)&gt;=1,ｺﾒﾃﾞｨｶﾙ!M62,"")</f>
        <v/>
      </c>
      <c r="N63" s="443" t="str">
        <f>IF(COUNTA(ｺﾒﾃﾞｨｶﾙ!N62)&gt;=1,ｺﾒﾃﾞｨｶﾙ!N62,"")</f>
        <v/>
      </c>
      <c r="O63" s="444">
        <f>SUM(ｺﾒﾃﾞｨｶﾙ!P62:V62)</f>
        <v>0</v>
      </c>
      <c r="P63" s="445" t="str">
        <f>IF(O63&lt;基本!$D$9,"非常勤","常勤")</f>
        <v>常勤</v>
      </c>
      <c r="Q63" s="446">
        <f>IF(P63="非常勤",O63/基本!$D$9,1)</f>
        <v>1</v>
      </c>
      <c r="R63" s="401" t="e">
        <f>IF(DAYS360(T63,メイン!$N$3)&lt;500,"新"," ")</f>
        <v>#VALUE!</v>
      </c>
      <c r="S63" s="447"/>
      <c r="T63" s="474" t="str">
        <f>IF(COUNTA(ｺﾒﾃﾞｨｶﾙ!O62)&gt;=1,ｺﾒﾃﾞｨｶﾙ!O62,"")</f>
        <v/>
      </c>
      <c r="U63" s="475"/>
      <c r="V63" s="475"/>
      <c r="W63" s="475"/>
      <c r="X63" s="477">
        <f t="shared" si="0"/>
        <v>0</v>
      </c>
      <c r="Y63" s="477">
        <f t="shared" si="1"/>
        <v>0</v>
      </c>
      <c r="Z63" s="477">
        <f t="shared" si="2"/>
        <v>0</v>
      </c>
      <c r="AA63" s="477">
        <f t="shared" si="3"/>
        <v>0</v>
      </c>
      <c r="AB63" s="477">
        <f t="shared" si="4"/>
        <v>0</v>
      </c>
      <c r="AC63" s="477">
        <f t="shared" si="5"/>
        <v>0</v>
      </c>
      <c r="AD63" s="477">
        <f t="shared" si="6"/>
        <v>0</v>
      </c>
      <c r="AE63" s="477">
        <f t="shared" si="7"/>
        <v>0</v>
      </c>
      <c r="AF63" s="477">
        <f t="shared" si="8"/>
        <v>0</v>
      </c>
      <c r="AG63" s="477">
        <f t="shared" si="9"/>
        <v>0</v>
      </c>
      <c r="AH63" s="477">
        <f t="shared" si="10"/>
        <v>0</v>
      </c>
      <c r="AI63" s="477">
        <f t="shared" si="11"/>
        <v>0</v>
      </c>
      <c r="AJ63" s="477">
        <f t="shared" si="12"/>
        <v>0</v>
      </c>
      <c r="AK63" s="477">
        <f t="shared" si="13"/>
        <v>0</v>
      </c>
      <c r="AL63" s="477">
        <f t="shared" si="14"/>
        <v>0</v>
      </c>
      <c r="AM63" s="477">
        <f t="shared" si="15"/>
        <v>0</v>
      </c>
      <c r="AN63" s="477">
        <f t="shared" si="16"/>
        <v>0</v>
      </c>
      <c r="AO63" s="477">
        <f t="shared" si="17"/>
        <v>0</v>
      </c>
      <c r="AP63" s="477">
        <f t="shared" si="18"/>
        <v>0</v>
      </c>
      <c r="AQ63" s="477">
        <f t="shared" si="19"/>
        <v>0</v>
      </c>
      <c r="AR63" s="477">
        <f t="shared" si="20"/>
        <v>0</v>
      </c>
      <c r="AS63" s="477">
        <f t="shared" si="21"/>
        <v>0</v>
      </c>
      <c r="AT63" s="477">
        <f t="shared" si="22"/>
        <v>0</v>
      </c>
      <c r="AU63" s="477">
        <f t="shared" si="23"/>
        <v>0</v>
      </c>
      <c r="AV63" s="477">
        <f t="shared" si="24"/>
        <v>0</v>
      </c>
      <c r="AW63" s="477">
        <f t="shared" si="25"/>
        <v>0</v>
      </c>
      <c r="AX63" s="477">
        <f t="shared" si="26"/>
        <v>0</v>
      </c>
      <c r="AY63" s="477">
        <f t="shared" si="27"/>
        <v>0</v>
      </c>
      <c r="AZ63" s="477">
        <f t="shared" si="28"/>
        <v>0</v>
      </c>
      <c r="BA63" s="477">
        <f t="shared" si="29"/>
        <v>0</v>
      </c>
      <c r="BB63" s="477">
        <f t="shared" si="30"/>
        <v>0</v>
      </c>
      <c r="BC63" s="477">
        <f t="shared" si="31"/>
        <v>0</v>
      </c>
      <c r="BD63" s="477">
        <f t="shared" si="32"/>
        <v>0</v>
      </c>
      <c r="BE63" s="477"/>
    </row>
    <row r="64" spans="1:57" ht="13.5" customHeight="1">
      <c r="A64" s="448" t="str">
        <f>IF(COUNTA(ｺﾒﾃﾞｨｶﾙ!A63)&gt;=1,ｺﾒﾃﾞｨｶﾙ!A63,"")</f>
        <v/>
      </c>
      <c r="B64" s="425" t="str">
        <f>IF(COUNTA(ｺﾒﾃﾞｨｶﾙ!B63)&gt;=1,ｺﾒﾃﾞｨｶﾙ!B63,"")</f>
        <v/>
      </c>
      <c r="C64" s="422" t="str">
        <f>IF(COUNTA(ｺﾒﾃﾞｨｶﾙ!C63)&gt;=1,ｺﾒﾃﾞｨｶﾙ!C63,"")</f>
        <v/>
      </c>
      <c r="D64" s="422" t="str">
        <f>IF(COUNTA(ｺﾒﾃﾞｨｶﾙ!D63)&gt;=1,ｺﾒﾃﾞｨｶﾙ!D63,"")</f>
        <v/>
      </c>
      <c r="E64" s="422" t="str">
        <f>IF(COUNTA(ｺﾒﾃﾞｨｶﾙ!E63)&gt;=1,ｺﾒﾃﾞｨｶﾙ!E63,"")</f>
        <v/>
      </c>
      <c r="F64" s="422" t="str">
        <f>IF(COUNTA(ｺﾒﾃﾞｨｶﾙ!F63)&gt;=1,ｺﾒﾃﾞｨｶﾙ!F63,"")</f>
        <v/>
      </c>
      <c r="G64" s="422" t="str">
        <f>IF(COUNTA(ｺﾒﾃﾞｨｶﾙ!G63)&gt;=1,ｺﾒﾃﾞｨｶﾙ!G63,"")</f>
        <v/>
      </c>
      <c r="H64" s="422" t="str">
        <f>IF(COUNTA(ｺﾒﾃﾞｨｶﾙ!H63)&gt;=1,ｺﾒﾃﾞｨｶﾙ!H63,"")</f>
        <v/>
      </c>
      <c r="I64" s="422" t="str">
        <f>IF(COUNTA(ｺﾒﾃﾞｨｶﾙ!I63)&gt;=1,ｺﾒﾃﾞｨｶﾙ!I63,"")</f>
        <v/>
      </c>
      <c r="J64" s="422" t="str">
        <f>IF(COUNTA(ｺﾒﾃﾞｨｶﾙ!J63)&gt;=1,ｺﾒﾃﾞｨｶﾙ!J63,"")</f>
        <v/>
      </c>
      <c r="K64" s="422" t="str">
        <f>IF(COUNTA(ｺﾒﾃﾞｨｶﾙ!K63)&gt;=1,ｺﾒﾃﾞｨｶﾙ!K63,"")</f>
        <v/>
      </c>
      <c r="L64" s="426" t="str">
        <f>IF(COUNTA(ｺﾒﾃﾞｨｶﾙ!L63)&gt;=1,ｺﾒﾃﾞｨｶﾙ!L63,"")</f>
        <v/>
      </c>
      <c r="M64" s="449" t="str">
        <f>IF(COUNTA(ｺﾒﾃﾞｨｶﾙ!M63)&gt;=1,ｺﾒﾃﾞｨｶﾙ!M63,"")</f>
        <v/>
      </c>
      <c r="N64" s="443" t="str">
        <f>IF(COUNTA(ｺﾒﾃﾞｨｶﾙ!N63)&gt;=1,ｺﾒﾃﾞｨｶﾙ!N63,"")</f>
        <v/>
      </c>
      <c r="O64" s="444">
        <f>SUM(ｺﾒﾃﾞｨｶﾙ!P63:V63)</f>
        <v>0</v>
      </c>
      <c r="P64" s="445" t="str">
        <f>IF(O64&lt;基本!$D$9,"非常勤","常勤")</f>
        <v>常勤</v>
      </c>
      <c r="Q64" s="446">
        <f>IF(P64="非常勤",O64/基本!$D$9,1)</f>
        <v>1</v>
      </c>
      <c r="R64" s="401" t="e">
        <f>IF(DAYS360(T64,メイン!$N$3)&lt;500,"新"," ")</f>
        <v>#VALUE!</v>
      </c>
      <c r="S64" s="447"/>
      <c r="T64" s="474" t="str">
        <f>IF(COUNTA(ｺﾒﾃﾞｨｶﾙ!O63)&gt;=1,ｺﾒﾃﾞｨｶﾙ!O63,"")</f>
        <v/>
      </c>
      <c r="U64" s="475"/>
      <c r="V64" s="475"/>
      <c r="W64" s="475"/>
      <c r="X64" s="477">
        <f t="shared" si="0"/>
        <v>0</v>
      </c>
      <c r="Y64" s="477">
        <f t="shared" si="1"/>
        <v>0</v>
      </c>
      <c r="Z64" s="477">
        <f t="shared" si="2"/>
        <v>0</v>
      </c>
      <c r="AA64" s="477">
        <f t="shared" si="3"/>
        <v>0</v>
      </c>
      <c r="AB64" s="477">
        <f t="shared" si="4"/>
        <v>0</v>
      </c>
      <c r="AC64" s="477">
        <f t="shared" si="5"/>
        <v>0</v>
      </c>
      <c r="AD64" s="477">
        <f t="shared" si="6"/>
        <v>0</v>
      </c>
      <c r="AE64" s="477">
        <f t="shared" si="7"/>
        <v>0</v>
      </c>
      <c r="AF64" s="477">
        <f t="shared" si="8"/>
        <v>0</v>
      </c>
      <c r="AG64" s="477">
        <f t="shared" si="9"/>
        <v>0</v>
      </c>
      <c r="AH64" s="477">
        <f t="shared" si="10"/>
        <v>0</v>
      </c>
      <c r="AI64" s="477">
        <f t="shared" si="11"/>
        <v>0</v>
      </c>
      <c r="AJ64" s="477">
        <f t="shared" si="12"/>
        <v>0</v>
      </c>
      <c r="AK64" s="477">
        <f t="shared" si="13"/>
        <v>0</v>
      </c>
      <c r="AL64" s="477">
        <f t="shared" si="14"/>
        <v>0</v>
      </c>
      <c r="AM64" s="477">
        <f t="shared" si="15"/>
        <v>0</v>
      </c>
      <c r="AN64" s="477">
        <f t="shared" si="16"/>
        <v>0</v>
      </c>
      <c r="AO64" s="477">
        <f t="shared" si="17"/>
        <v>0</v>
      </c>
      <c r="AP64" s="477">
        <f t="shared" si="18"/>
        <v>0</v>
      </c>
      <c r="AQ64" s="477">
        <f t="shared" si="19"/>
        <v>0</v>
      </c>
      <c r="AR64" s="477">
        <f t="shared" si="20"/>
        <v>0</v>
      </c>
      <c r="AS64" s="477">
        <f t="shared" si="21"/>
        <v>0</v>
      </c>
      <c r="AT64" s="477">
        <f t="shared" si="22"/>
        <v>0</v>
      </c>
      <c r="AU64" s="477">
        <f t="shared" si="23"/>
        <v>0</v>
      </c>
      <c r="AV64" s="477">
        <f t="shared" si="24"/>
        <v>0</v>
      </c>
      <c r="AW64" s="477">
        <f t="shared" si="25"/>
        <v>0</v>
      </c>
      <c r="AX64" s="477">
        <f t="shared" si="26"/>
        <v>0</v>
      </c>
      <c r="AY64" s="477">
        <f t="shared" si="27"/>
        <v>0</v>
      </c>
      <c r="AZ64" s="477">
        <f t="shared" si="28"/>
        <v>0</v>
      </c>
      <c r="BA64" s="477">
        <f t="shared" si="29"/>
        <v>0</v>
      </c>
      <c r="BB64" s="477">
        <f t="shared" si="30"/>
        <v>0</v>
      </c>
      <c r="BC64" s="477">
        <f t="shared" si="31"/>
        <v>0</v>
      </c>
      <c r="BD64" s="477">
        <f t="shared" si="32"/>
        <v>0</v>
      </c>
      <c r="BE64" s="477"/>
    </row>
    <row r="65" spans="1:57" ht="13.5" customHeight="1">
      <c r="A65" s="448" t="str">
        <f>IF(COUNTA(ｺﾒﾃﾞｨｶﾙ!A64)&gt;=1,ｺﾒﾃﾞｨｶﾙ!A64,"")</f>
        <v/>
      </c>
      <c r="B65" s="425" t="str">
        <f>IF(COUNTA(ｺﾒﾃﾞｨｶﾙ!B64)&gt;=1,ｺﾒﾃﾞｨｶﾙ!B64,"")</f>
        <v/>
      </c>
      <c r="C65" s="422" t="str">
        <f>IF(COUNTA(ｺﾒﾃﾞｨｶﾙ!C64)&gt;=1,ｺﾒﾃﾞｨｶﾙ!C64,"")</f>
        <v/>
      </c>
      <c r="D65" s="422" t="str">
        <f>IF(COUNTA(ｺﾒﾃﾞｨｶﾙ!D64)&gt;=1,ｺﾒﾃﾞｨｶﾙ!D64,"")</f>
        <v/>
      </c>
      <c r="E65" s="422" t="str">
        <f>IF(COUNTA(ｺﾒﾃﾞｨｶﾙ!E64)&gt;=1,ｺﾒﾃﾞｨｶﾙ!E64,"")</f>
        <v/>
      </c>
      <c r="F65" s="422" t="str">
        <f>IF(COUNTA(ｺﾒﾃﾞｨｶﾙ!F64)&gt;=1,ｺﾒﾃﾞｨｶﾙ!F64,"")</f>
        <v/>
      </c>
      <c r="G65" s="422" t="str">
        <f>IF(COUNTA(ｺﾒﾃﾞｨｶﾙ!G64)&gt;=1,ｺﾒﾃﾞｨｶﾙ!G64,"")</f>
        <v/>
      </c>
      <c r="H65" s="422" t="str">
        <f>IF(COUNTA(ｺﾒﾃﾞｨｶﾙ!H64)&gt;=1,ｺﾒﾃﾞｨｶﾙ!H64,"")</f>
        <v/>
      </c>
      <c r="I65" s="422" t="str">
        <f>IF(COUNTA(ｺﾒﾃﾞｨｶﾙ!I64)&gt;=1,ｺﾒﾃﾞｨｶﾙ!I64,"")</f>
        <v/>
      </c>
      <c r="J65" s="422" t="str">
        <f>IF(COUNTA(ｺﾒﾃﾞｨｶﾙ!J64)&gt;=1,ｺﾒﾃﾞｨｶﾙ!J64,"")</f>
        <v/>
      </c>
      <c r="K65" s="422" t="str">
        <f>IF(COUNTA(ｺﾒﾃﾞｨｶﾙ!K64)&gt;=1,ｺﾒﾃﾞｨｶﾙ!K64,"")</f>
        <v/>
      </c>
      <c r="L65" s="426" t="str">
        <f>IF(COUNTA(ｺﾒﾃﾞｨｶﾙ!L64)&gt;=1,ｺﾒﾃﾞｨｶﾙ!L64,"")</f>
        <v/>
      </c>
      <c r="M65" s="449" t="str">
        <f>IF(COUNTA(ｺﾒﾃﾞｨｶﾙ!M64)&gt;=1,ｺﾒﾃﾞｨｶﾙ!M64,"")</f>
        <v/>
      </c>
      <c r="N65" s="443" t="str">
        <f>IF(COUNTA(ｺﾒﾃﾞｨｶﾙ!N64)&gt;=1,ｺﾒﾃﾞｨｶﾙ!N64,"")</f>
        <v/>
      </c>
      <c r="O65" s="444">
        <f>SUM(ｺﾒﾃﾞｨｶﾙ!P64:V64)</f>
        <v>0</v>
      </c>
      <c r="P65" s="445" t="str">
        <f>IF(O65&lt;基本!$D$9,"非常勤","常勤")</f>
        <v>常勤</v>
      </c>
      <c r="Q65" s="446">
        <f>IF(P65="非常勤",O65/基本!$D$9,1)</f>
        <v>1</v>
      </c>
      <c r="R65" s="401" t="e">
        <f>IF(DAYS360(T65,メイン!$N$3)&lt;500,"新"," ")</f>
        <v>#VALUE!</v>
      </c>
      <c r="S65" s="447"/>
      <c r="T65" s="474" t="str">
        <f>IF(COUNTA(ｺﾒﾃﾞｨｶﾙ!O64)&gt;=1,ｺﾒﾃﾞｨｶﾙ!O64,"")</f>
        <v/>
      </c>
      <c r="U65" s="475"/>
      <c r="V65" s="475"/>
      <c r="W65" s="475"/>
      <c r="X65" s="477">
        <f t="shared" si="0"/>
        <v>0</v>
      </c>
      <c r="Y65" s="477">
        <f t="shared" si="1"/>
        <v>0</v>
      </c>
      <c r="Z65" s="477">
        <f t="shared" si="2"/>
        <v>0</v>
      </c>
      <c r="AA65" s="477">
        <f t="shared" si="3"/>
        <v>0</v>
      </c>
      <c r="AB65" s="477">
        <f t="shared" si="4"/>
        <v>0</v>
      </c>
      <c r="AC65" s="477">
        <f t="shared" si="5"/>
        <v>0</v>
      </c>
      <c r="AD65" s="477">
        <f t="shared" si="6"/>
        <v>0</v>
      </c>
      <c r="AE65" s="477">
        <f t="shared" si="7"/>
        <v>0</v>
      </c>
      <c r="AF65" s="477">
        <f t="shared" si="8"/>
        <v>0</v>
      </c>
      <c r="AG65" s="477">
        <f t="shared" si="9"/>
        <v>0</v>
      </c>
      <c r="AH65" s="477">
        <f t="shared" si="10"/>
        <v>0</v>
      </c>
      <c r="AI65" s="477">
        <f t="shared" si="11"/>
        <v>0</v>
      </c>
      <c r="AJ65" s="477">
        <f t="shared" si="12"/>
        <v>0</v>
      </c>
      <c r="AK65" s="477">
        <f t="shared" si="13"/>
        <v>0</v>
      </c>
      <c r="AL65" s="477">
        <f t="shared" si="14"/>
        <v>0</v>
      </c>
      <c r="AM65" s="477">
        <f t="shared" si="15"/>
        <v>0</v>
      </c>
      <c r="AN65" s="477">
        <f t="shared" si="16"/>
        <v>0</v>
      </c>
      <c r="AO65" s="477">
        <f t="shared" si="17"/>
        <v>0</v>
      </c>
      <c r="AP65" s="477">
        <f t="shared" si="18"/>
        <v>0</v>
      </c>
      <c r="AQ65" s="477">
        <f t="shared" si="19"/>
        <v>0</v>
      </c>
      <c r="AR65" s="477">
        <f t="shared" si="20"/>
        <v>0</v>
      </c>
      <c r="AS65" s="477">
        <f t="shared" si="21"/>
        <v>0</v>
      </c>
      <c r="AT65" s="477">
        <f t="shared" si="22"/>
        <v>0</v>
      </c>
      <c r="AU65" s="477">
        <f t="shared" si="23"/>
        <v>0</v>
      </c>
      <c r="AV65" s="477">
        <f t="shared" si="24"/>
        <v>0</v>
      </c>
      <c r="AW65" s="477">
        <f t="shared" si="25"/>
        <v>0</v>
      </c>
      <c r="AX65" s="477">
        <f t="shared" si="26"/>
        <v>0</v>
      </c>
      <c r="AY65" s="477">
        <f t="shared" si="27"/>
        <v>0</v>
      </c>
      <c r="AZ65" s="477">
        <f t="shared" si="28"/>
        <v>0</v>
      </c>
      <c r="BA65" s="477">
        <f t="shared" si="29"/>
        <v>0</v>
      </c>
      <c r="BB65" s="477">
        <f t="shared" si="30"/>
        <v>0</v>
      </c>
      <c r="BC65" s="477">
        <f t="shared" si="31"/>
        <v>0</v>
      </c>
      <c r="BD65" s="477">
        <f t="shared" si="32"/>
        <v>0</v>
      </c>
      <c r="BE65" s="477"/>
    </row>
    <row r="66" spans="1:57" ht="13.5" customHeight="1">
      <c r="A66" s="448" t="str">
        <f>IF(COUNTA(ｺﾒﾃﾞｨｶﾙ!A65)&gt;=1,ｺﾒﾃﾞｨｶﾙ!A65,"")</f>
        <v/>
      </c>
      <c r="B66" s="425" t="str">
        <f>IF(COUNTA(ｺﾒﾃﾞｨｶﾙ!B65)&gt;=1,ｺﾒﾃﾞｨｶﾙ!B65,"")</f>
        <v/>
      </c>
      <c r="C66" s="422" t="str">
        <f>IF(COUNTA(ｺﾒﾃﾞｨｶﾙ!C65)&gt;=1,ｺﾒﾃﾞｨｶﾙ!C65,"")</f>
        <v/>
      </c>
      <c r="D66" s="422" t="str">
        <f>IF(COUNTA(ｺﾒﾃﾞｨｶﾙ!D65)&gt;=1,ｺﾒﾃﾞｨｶﾙ!D65,"")</f>
        <v/>
      </c>
      <c r="E66" s="422" t="str">
        <f>IF(COUNTA(ｺﾒﾃﾞｨｶﾙ!E65)&gt;=1,ｺﾒﾃﾞｨｶﾙ!E65,"")</f>
        <v/>
      </c>
      <c r="F66" s="422" t="str">
        <f>IF(COUNTA(ｺﾒﾃﾞｨｶﾙ!F65)&gt;=1,ｺﾒﾃﾞｨｶﾙ!F65,"")</f>
        <v/>
      </c>
      <c r="G66" s="422" t="str">
        <f>IF(COUNTA(ｺﾒﾃﾞｨｶﾙ!G65)&gt;=1,ｺﾒﾃﾞｨｶﾙ!G65,"")</f>
        <v/>
      </c>
      <c r="H66" s="422" t="str">
        <f>IF(COUNTA(ｺﾒﾃﾞｨｶﾙ!H65)&gt;=1,ｺﾒﾃﾞｨｶﾙ!H65,"")</f>
        <v/>
      </c>
      <c r="I66" s="422" t="str">
        <f>IF(COUNTA(ｺﾒﾃﾞｨｶﾙ!I65)&gt;=1,ｺﾒﾃﾞｨｶﾙ!I65,"")</f>
        <v/>
      </c>
      <c r="J66" s="422" t="str">
        <f>IF(COUNTA(ｺﾒﾃﾞｨｶﾙ!J65)&gt;=1,ｺﾒﾃﾞｨｶﾙ!J65,"")</f>
        <v/>
      </c>
      <c r="K66" s="422" t="str">
        <f>IF(COUNTA(ｺﾒﾃﾞｨｶﾙ!K65)&gt;=1,ｺﾒﾃﾞｨｶﾙ!K65,"")</f>
        <v/>
      </c>
      <c r="L66" s="426" t="str">
        <f>IF(COUNTA(ｺﾒﾃﾞｨｶﾙ!L65)&gt;=1,ｺﾒﾃﾞｨｶﾙ!L65,"")</f>
        <v/>
      </c>
      <c r="M66" s="449" t="str">
        <f>IF(COUNTA(ｺﾒﾃﾞｨｶﾙ!M65)&gt;=1,ｺﾒﾃﾞｨｶﾙ!M65,"")</f>
        <v/>
      </c>
      <c r="N66" s="443" t="str">
        <f>IF(COUNTA(ｺﾒﾃﾞｨｶﾙ!N65)&gt;=1,ｺﾒﾃﾞｨｶﾙ!N65,"")</f>
        <v/>
      </c>
      <c r="O66" s="444">
        <f>SUM(ｺﾒﾃﾞｨｶﾙ!P65:V65)</f>
        <v>0</v>
      </c>
      <c r="P66" s="445" t="str">
        <f>IF(O66&lt;基本!$D$9,"非常勤","常勤")</f>
        <v>常勤</v>
      </c>
      <c r="Q66" s="446">
        <f>IF(P66="非常勤",O66/基本!$D$9,1)</f>
        <v>1</v>
      </c>
      <c r="R66" s="401" t="e">
        <f>IF(DAYS360(T66,メイン!$N$3)&lt;500,"新"," ")</f>
        <v>#VALUE!</v>
      </c>
      <c r="S66" s="447"/>
      <c r="T66" s="474" t="str">
        <f>IF(COUNTA(ｺﾒﾃﾞｨｶﾙ!O65)&gt;=1,ｺﾒﾃﾞｨｶﾙ!O65,"")</f>
        <v/>
      </c>
      <c r="U66" s="475"/>
      <c r="V66" s="475"/>
      <c r="W66" s="475"/>
      <c r="X66" s="477">
        <f t="shared" si="0"/>
        <v>0</v>
      </c>
      <c r="Y66" s="477">
        <f t="shared" si="1"/>
        <v>0</v>
      </c>
      <c r="Z66" s="477">
        <f t="shared" si="2"/>
        <v>0</v>
      </c>
      <c r="AA66" s="477">
        <f t="shared" si="3"/>
        <v>0</v>
      </c>
      <c r="AB66" s="477">
        <f t="shared" si="4"/>
        <v>0</v>
      </c>
      <c r="AC66" s="477">
        <f t="shared" si="5"/>
        <v>0</v>
      </c>
      <c r="AD66" s="477">
        <f t="shared" si="6"/>
        <v>0</v>
      </c>
      <c r="AE66" s="477">
        <f t="shared" si="7"/>
        <v>0</v>
      </c>
      <c r="AF66" s="477">
        <f t="shared" si="8"/>
        <v>0</v>
      </c>
      <c r="AG66" s="477">
        <f t="shared" si="9"/>
        <v>0</v>
      </c>
      <c r="AH66" s="477">
        <f t="shared" si="10"/>
        <v>0</v>
      </c>
      <c r="AI66" s="477">
        <f t="shared" si="11"/>
        <v>0</v>
      </c>
      <c r="AJ66" s="477">
        <f t="shared" si="12"/>
        <v>0</v>
      </c>
      <c r="AK66" s="477">
        <f t="shared" si="13"/>
        <v>0</v>
      </c>
      <c r="AL66" s="477">
        <f t="shared" si="14"/>
        <v>0</v>
      </c>
      <c r="AM66" s="477">
        <f t="shared" si="15"/>
        <v>0</v>
      </c>
      <c r="AN66" s="477">
        <f t="shared" si="16"/>
        <v>0</v>
      </c>
      <c r="AO66" s="477">
        <f t="shared" si="17"/>
        <v>0</v>
      </c>
      <c r="AP66" s="477">
        <f t="shared" si="18"/>
        <v>0</v>
      </c>
      <c r="AQ66" s="477">
        <f t="shared" si="19"/>
        <v>0</v>
      </c>
      <c r="AR66" s="477">
        <f t="shared" si="20"/>
        <v>0</v>
      </c>
      <c r="AS66" s="477">
        <f t="shared" si="21"/>
        <v>0</v>
      </c>
      <c r="AT66" s="477">
        <f t="shared" si="22"/>
        <v>0</v>
      </c>
      <c r="AU66" s="477">
        <f t="shared" si="23"/>
        <v>0</v>
      </c>
      <c r="AV66" s="477">
        <f t="shared" si="24"/>
        <v>0</v>
      </c>
      <c r="AW66" s="477">
        <f t="shared" si="25"/>
        <v>0</v>
      </c>
      <c r="AX66" s="477">
        <f t="shared" si="26"/>
        <v>0</v>
      </c>
      <c r="AY66" s="477">
        <f t="shared" si="27"/>
        <v>0</v>
      </c>
      <c r="AZ66" s="477">
        <f t="shared" si="28"/>
        <v>0</v>
      </c>
      <c r="BA66" s="477">
        <f t="shared" si="29"/>
        <v>0</v>
      </c>
      <c r="BB66" s="477">
        <f t="shared" si="30"/>
        <v>0</v>
      </c>
      <c r="BC66" s="477">
        <f t="shared" si="31"/>
        <v>0</v>
      </c>
      <c r="BD66" s="477">
        <f t="shared" si="32"/>
        <v>0</v>
      </c>
      <c r="BE66" s="477"/>
    </row>
    <row r="67" spans="1:57" ht="13.5" customHeight="1">
      <c r="A67" s="448" t="str">
        <f>IF(COUNTA(ｺﾒﾃﾞｨｶﾙ!A66)&gt;=1,ｺﾒﾃﾞｨｶﾙ!A66,"")</f>
        <v/>
      </c>
      <c r="B67" s="425" t="str">
        <f>IF(COUNTA(ｺﾒﾃﾞｨｶﾙ!B66)&gt;=1,ｺﾒﾃﾞｨｶﾙ!B66,"")</f>
        <v/>
      </c>
      <c r="C67" s="422" t="str">
        <f>IF(COUNTA(ｺﾒﾃﾞｨｶﾙ!C66)&gt;=1,ｺﾒﾃﾞｨｶﾙ!C66,"")</f>
        <v/>
      </c>
      <c r="D67" s="422" t="str">
        <f>IF(COUNTA(ｺﾒﾃﾞｨｶﾙ!D66)&gt;=1,ｺﾒﾃﾞｨｶﾙ!D66,"")</f>
        <v/>
      </c>
      <c r="E67" s="422" t="str">
        <f>IF(COUNTA(ｺﾒﾃﾞｨｶﾙ!E66)&gt;=1,ｺﾒﾃﾞｨｶﾙ!E66,"")</f>
        <v/>
      </c>
      <c r="F67" s="422" t="str">
        <f>IF(COUNTA(ｺﾒﾃﾞｨｶﾙ!F66)&gt;=1,ｺﾒﾃﾞｨｶﾙ!F66,"")</f>
        <v/>
      </c>
      <c r="G67" s="422" t="str">
        <f>IF(COUNTA(ｺﾒﾃﾞｨｶﾙ!G66)&gt;=1,ｺﾒﾃﾞｨｶﾙ!G66,"")</f>
        <v/>
      </c>
      <c r="H67" s="422" t="str">
        <f>IF(COUNTA(ｺﾒﾃﾞｨｶﾙ!H66)&gt;=1,ｺﾒﾃﾞｨｶﾙ!H66,"")</f>
        <v/>
      </c>
      <c r="I67" s="422" t="str">
        <f>IF(COUNTA(ｺﾒﾃﾞｨｶﾙ!I66)&gt;=1,ｺﾒﾃﾞｨｶﾙ!I66,"")</f>
        <v/>
      </c>
      <c r="J67" s="422" t="str">
        <f>IF(COUNTA(ｺﾒﾃﾞｨｶﾙ!J66)&gt;=1,ｺﾒﾃﾞｨｶﾙ!J66,"")</f>
        <v/>
      </c>
      <c r="K67" s="422" t="str">
        <f>IF(COUNTA(ｺﾒﾃﾞｨｶﾙ!K66)&gt;=1,ｺﾒﾃﾞｨｶﾙ!K66,"")</f>
        <v/>
      </c>
      <c r="L67" s="426" t="str">
        <f>IF(COUNTA(ｺﾒﾃﾞｨｶﾙ!L66)&gt;=1,ｺﾒﾃﾞｨｶﾙ!L66,"")</f>
        <v/>
      </c>
      <c r="M67" s="449" t="str">
        <f>IF(COUNTA(ｺﾒﾃﾞｨｶﾙ!M66)&gt;=1,ｺﾒﾃﾞｨｶﾙ!M66,"")</f>
        <v/>
      </c>
      <c r="N67" s="443" t="str">
        <f>IF(COUNTA(ｺﾒﾃﾞｨｶﾙ!N66)&gt;=1,ｺﾒﾃﾞｨｶﾙ!N66,"")</f>
        <v/>
      </c>
      <c r="O67" s="444">
        <f>SUM(ｺﾒﾃﾞｨｶﾙ!P66:V66)</f>
        <v>0</v>
      </c>
      <c r="P67" s="445" t="str">
        <f>IF(O67&lt;基本!$D$9,"非常勤","常勤")</f>
        <v>常勤</v>
      </c>
      <c r="Q67" s="446">
        <f>IF(P67="非常勤",O67/基本!$D$9,1)</f>
        <v>1</v>
      </c>
      <c r="R67" s="401" t="e">
        <f>IF(DAYS360(T67,メイン!$N$3)&lt;500,"新"," ")</f>
        <v>#VALUE!</v>
      </c>
      <c r="S67" s="447"/>
      <c r="T67" s="474" t="str">
        <f>IF(COUNTA(ｺﾒﾃﾞｨｶﾙ!O66)&gt;=1,ｺﾒﾃﾞｨｶﾙ!O66,"")</f>
        <v/>
      </c>
      <c r="U67" s="475"/>
      <c r="V67" s="475"/>
      <c r="W67" s="475"/>
      <c r="X67" s="477">
        <f t="shared" si="0"/>
        <v>0</v>
      </c>
      <c r="Y67" s="477">
        <f t="shared" si="1"/>
        <v>0</v>
      </c>
      <c r="Z67" s="477">
        <f t="shared" si="2"/>
        <v>0</v>
      </c>
      <c r="AA67" s="477">
        <f t="shared" si="3"/>
        <v>0</v>
      </c>
      <c r="AB67" s="477">
        <f t="shared" si="4"/>
        <v>0</v>
      </c>
      <c r="AC67" s="477">
        <f t="shared" si="5"/>
        <v>0</v>
      </c>
      <c r="AD67" s="477">
        <f t="shared" si="6"/>
        <v>0</v>
      </c>
      <c r="AE67" s="477">
        <f t="shared" si="7"/>
        <v>0</v>
      </c>
      <c r="AF67" s="477">
        <f t="shared" si="8"/>
        <v>0</v>
      </c>
      <c r="AG67" s="477">
        <f t="shared" si="9"/>
        <v>0</v>
      </c>
      <c r="AH67" s="477">
        <f t="shared" si="10"/>
        <v>0</v>
      </c>
      <c r="AI67" s="477">
        <f t="shared" si="11"/>
        <v>0</v>
      </c>
      <c r="AJ67" s="477">
        <f t="shared" si="12"/>
        <v>0</v>
      </c>
      <c r="AK67" s="477">
        <f t="shared" si="13"/>
        <v>0</v>
      </c>
      <c r="AL67" s="477">
        <f t="shared" si="14"/>
        <v>0</v>
      </c>
      <c r="AM67" s="477">
        <f t="shared" si="15"/>
        <v>0</v>
      </c>
      <c r="AN67" s="477">
        <f t="shared" si="16"/>
        <v>0</v>
      </c>
      <c r="AO67" s="477">
        <f t="shared" si="17"/>
        <v>0</v>
      </c>
      <c r="AP67" s="477">
        <f t="shared" si="18"/>
        <v>0</v>
      </c>
      <c r="AQ67" s="477">
        <f t="shared" si="19"/>
        <v>0</v>
      </c>
      <c r="AR67" s="477">
        <f t="shared" si="20"/>
        <v>0</v>
      </c>
      <c r="AS67" s="477">
        <f t="shared" si="21"/>
        <v>0</v>
      </c>
      <c r="AT67" s="477">
        <f t="shared" si="22"/>
        <v>0</v>
      </c>
      <c r="AU67" s="477">
        <f t="shared" si="23"/>
        <v>0</v>
      </c>
      <c r="AV67" s="477">
        <f t="shared" si="24"/>
        <v>0</v>
      </c>
      <c r="AW67" s="477">
        <f t="shared" si="25"/>
        <v>0</v>
      </c>
      <c r="AX67" s="477">
        <f t="shared" si="26"/>
        <v>0</v>
      </c>
      <c r="AY67" s="477">
        <f t="shared" si="27"/>
        <v>0</v>
      </c>
      <c r="AZ67" s="477">
        <f t="shared" si="28"/>
        <v>0</v>
      </c>
      <c r="BA67" s="477">
        <f t="shared" si="29"/>
        <v>0</v>
      </c>
      <c r="BB67" s="477">
        <f t="shared" si="30"/>
        <v>0</v>
      </c>
      <c r="BC67" s="477">
        <f t="shared" si="31"/>
        <v>0</v>
      </c>
      <c r="BD67" s="477">
        <f t="shared" si="32"/>
        <v>0</v>
      </c>
      <c r="BE67" s="477"/>
    </row>
    <row r="68" spans="1:57" ht="13.5" customHeight="1">
      <c r="A68" s="448" t="str">
        <f>IF(COUNTA(ｺﾒﾃﾞｨｶﾙ!A67)&gt;=1,ｺﾒﾃﾞｨｶﾙ!A67,"")</f>
        <v/>
      </c>
      <c r="B68" s="425" t="str">
        <f>IF(COUNTA(ｺﾒﾃﾞｨｶﾙ!B67)&gt;=1,ｺﾒﾃﾞｨｶﾙ!B67,"")</f>
        <v/>
      </c>
      <c r="C68" s="422" t="str">
        <f>IF(COUNTA(ｺﾒﾃﾞｨｶﾙ!C67)&gt;=1,ｺﾒﾃﾞｨｶﾙ!C67,"")</f>
        <v/>
      </c>
      <c r="D68" s="422" t="str">
        <f>IF(COUNTA(ｺﾒﾃﾞｨｶﾙ!D67)&gt;=1,ｺﾒﾃﾞｨｶﾙ!D67,"")</f>
        <v/>
      </c>
      <c r="E68" s="422" t="str">
        <f>IF(COUNTA(ｺﾒﾃﾞｨｶﾙ!E67)&gt;=1,ｺﾒﾃﾞｨｶﾙ!E67,"")</f>
        <v/>
      </c>
      <c r="F68" s="422" t="str">
        <f>IF(COUNTA(ｺﾒﾃﾞｨｶﾙ!F67)&gt;=1,ｺﾒﾃﾞｨｶﾙ!F67,"")</f>
        <v/>
      </c>
      <c r="G68" s="422" t="str">
        <f>IF(COUNTA(ｺﾒﾃﾞｨｶﾙ!G67)&gt;=1,ｺﾒﾃﾞｨｶﾙ!G67,"")</f>
        <v/>
      </c>
      <c r="H68" s="422" t="str">
        <f>IF(COUNTA(ｺﾒﾃﾞｨｶﾙ!H67)&gt;=1,ｺﾒﾃﾞｨｶﾙ!H67,"")</f>
        <v/>
      </c>
      <c r="I68" s="422" t="str">
        <f>IF(COUNTA(ｺﾒﾃﾞｨｶﾙ!I67)&gt;=1,ｺﾒﾃﾞｨｶﾙ!I67,"")</f>
        <v/>
      </c>
      <c r="J68" s="422" t="str">
        <f>IF(COUNTA(ｺﾒﾃﾞｨｶﾙ!J67)&gt;=1,ｺﾒﾃﾞｨｶﾙ!J67,"")</f>
        <v/>
      </c>
      <c r="K68" s="422" t="str">
        <f>IF(COUNTA(ｺﾒﾃﾞｨｶﾙ!K67)&gt;=1,ｺﾒﾃﾞｨｶﾙ!K67,"")</f>
        <v/>
      </c>
      <c r="L68" s="426" t="str">
        <f>IF(COUNTA(ｺﾒﾃﾞｨｶﾙ!L67)&gt;=1,ｺﾒﾃﾞｨｶﾙ!L67,"")</f>
        <v/>
      </c>
      <c r="M68" s="449" t="str">
        <f>IF(COUNTA(ｺﾒﾃﾞｨｶﾙ!M67)&gt;=1,ｺﾒﾃﾞｨｶﾙ!M67,"")</f>
        <v/>
      </c>
      <c r="N68" s="443" t="str">
        <f>IF(COUNTA(ｺﾒﾃﾞｨｶﾙ!N67)&gt;=1,ｺﾒﾃﾞｨｶﾙ!N67,"")</f>
        <v/>
      </c>
      <c r="O68" s="444">
        <f>SUM(ｺﾒﾃﾞｨｶﾙ!P67:V67)</f>
        <v>0</v>
      </c>
      <c r="P68" s="445" t="str">
        <f>IF(O68&lt;基本!$D$9,"非常勤","常勤")</f>
        <v>常勤</v>
      </c>
      <c r="Q68" s="446">
        <f>IF(P68="非常勤",O68/基本!$D$9,1)</f>
        <v>1</v>
      </c>
      <c r="R68" s="401" t="e">
        <f>IF(DAYS360(T68,メイン!$N$3)&lt;500,"新"," ")</f>
        <v>#VALUE!</v>
      </c>
      <c r="S68" s="447"/>
      <c r="T68" s="474" t="str">
        <f>IF(COUNTA(ｺﾒﾃﾞｨｶﾙ!O67)&gt;=1,ｺﾒﾃﾞｨｶﾙ!O67,"")</f>
        <v/>
      </c>
      <c r="U68" s="475"/>
      <c r="V68" s="475"/>
      <c r="W68" s="475"/>
      <c r="X68" s="477">
        <f t="shared" si="0"/>
        <v>0</v>
      </c>
      <c r="Y68" s="477">
        <f t="shared" si="1"/>
        <v>0</v>
      </c>
      <c r="Z68" s="477">
        <f t="shared" si="2"/>
        <v>0</v>
      </c>
      <c r="AA68" s="477">
        <f t="shared" si="3"/>
        <v>0</v>
      </c>
      <c r="AB68" s="477">
        <f t="shared" si="4"/>
        <v>0</v>
      </c>
      <c r="AC68" s="477">
        <f t="shared" si="5"/>
        <v>0</v>
      </c>
      <c r="AD68" s="477">
        <f t="shared" si="6"/>
        <v>0</v>
      </c>
      <c r="AE68" s="477">
        <f t="shared" si="7"/>
        <v>0</v>
      </c>
      <c r="AF68" s="477">
        <f t="shared" si="8"/>
        <v>0</v>
      </c>
      <c r="AG68" s="477">
        <f t="shared" si="9"/>
        <v>0</v>
      </c>
      <c r="AH68" s="477">
        <f t="shared" si="10"/>
        <v>0</v>
      </c>
      <c r="AI68" s="477">
        <f t="shared" si="11"/>
        <v>0</v>
      </c>
      <c r="AJ68" s="477">
        <f t="shared" si="12"/>
        <v>0</v>
      </c>
      <c r="AK68" s="477">
        <f t="shared" si="13"/>
        <v>0</v>
      </c>
      <c r="AL68" s="477">
        <f t="shared" si="14"/>
        <v>0</v>
      </c>
      <c r="AM68" s="477">
        <f t="shared" si="15"/>
        <v>0</v>
      </c>
      <c r="AN68" s="477">
        <f t="shared" si="16"/>
        <v>0</v>
      </c>
      <c r="AO68" s="477">
        <f t="shared" si="17"/>
        <v>0</v>
      </c>
      <c r="AP68" s="477">
        <f t="shared" si="18"/>
        <v>0</v>
      </c>
      <c r="AQ68" s="477">
        <f t="shared" si="19"/>
        <v>0</v>
      </c>
      <c r="AR68" s="477">
        <f t="shared" si="20"/>
        <v>0</v>
      </c>
      <c r="AS68" s="477">
        <f t="shared" si="21"/>
        <v>0</v>
      </c>
      <c r="AT68" s="477">
        <f t="shared" si="22"/>
        <v>0</v>
      </c>
      <c r="AU68" s="477">
        <f t="shared" si="23"/>
        <v>0</v>
      </c>
      <c r="AV68" s="477">
        <f t="shared" si="24"/>
        <v>0</v>
      </c>
      <c r="AW68" s="477">
        <f t="shared" si="25"/>
        <v>0</v>
      </c>
      <c r="AX68" s="477">
        <f t="shared" si="26"/>
        <v>0</v>
      </c>
      <c r="AY68" s="477">
        <f t="shared" si="27"/>
        <v>0</v>
      </c>
      <c r="AZ68" s="477">
        <f t="shared" si="28"/>
        <v>0</v>
      </c>
      <c r="BA68" s="477">
        <f t="shared" si="29"/>
        <v>0</v>
      </c>
      <c r="BB68" s="477">
        <f t="shared" si="30"/>
        <v>0</v>
      </c>
      <c r="BC68" s="477">
        <f t="shared" si="31"/>
        <v>0</v>
      </c>
      <c r="BD68" s="477">
        <f t="shared" si="32"/>
        <v>0</v>
      </c>
      <c r="BE68" s="477"/>
    </row>
    <row r="69" spans="1:57" ht="13.5" customHeight="1">
      <c r="A69" s="448" t="str">
        <f>IF(COUNTA(ｺﾒﾃﾞｨｶﾙ!A68)&gt;=1,ｺﾒﾃﾞｨｶﾙ!A68,"")</f>
        <v/>
      </c>
      <c r="B69" s="425" t="str">
        <f>IF(COUNTA(ｺﾒﾃﾞｨｶﾙ!B68)&gt;=1,ｺﾒﾃﾞｨｶﾙ!B68,"")</f>
        <v/>
      </c>
      <c r="C69" s="422" t="str">
        <f>IF(COUNTA(ｺﾒﾃﾞｨｶﾙ!C68)&gt;=1,ｺﾒﾃﾞｨｶﾙ!C68,"")</f>
        <v/>
      </c>
      <c r="D69" s="422" t="str">
        <f>IF(COUNTA(ｺﾒﾃﾞｨｶﾙ!D68)&gt;=1,ｺﾒﾃﾞｨｶﾙ!D68,"")</f>
        <v/>
      </c>
      <c r="E69" s="422" t="str">
        <f>IF(COUNTA(ｺﾒﾃﾞｨｶﾙ!E68)&gt;=1,ｺﾒﾃﾞｨｶﾙ!E68,"")</f>
        <v/>
      </c>
      <c r="F69" s="422" t="str">
        <f>IF(COUNTA(ｺﾒﾃﾞｨｶﾙ!F68)&gt;=1,ｺﾒﾃﾞｨｶﾙ!F68,"")</f>
        <v/>
      </c>
      <c r="G69" s="422" t="str">
        <f>IF(COUNTA(ｺﾒﾃﾞｨｶﾙ!G68)&gt;=1,ｺﾒﾃﾞｨｶﾙ!G68,"")</f>
        <v/>
      </c>
      <c r="H69" s="422" t="str">
        <f>IF(COUNTA(ｺﾒﾃﾞｨｶﾙ!H68)&gt;=1,ｺﾒﾃﾞｨｶﾙ!H68,"")</f>
        <v/>
      </c>
      <c r="I69" s="422" t="str">
        <f>IF(COUNTA(ｺﾒﾃﾞｨｶﾙ!I68)&gt;=1,ｺﾒﾃﾞｨｶﾙ!I68,"")</f>
        <v/>
      </c>
      <c r="J69" s="422" t="str">
        <f>IF(COUNTA(ｺﾒﾃﾞｨｶﾙ!J68)&gt;=1,ｺﾒﾃﾞｨｶﾙ!J68,"")</f>
        <v/>
      </c>
      <c r="K69" s="422" t="str">
        <f>IF(COUNTA(ｺﾒﾃﾞｨｶﾙ!K68)&gt;=1,ｺﾒﾃﾞｨｶﾙ!K68,"")</f>
        <v/>
      </c>
      <c r="L69" s="426" t="str">
        <f>IF(COUNTA(ｺﾒﾃﾞｨｶﾙ!L68)&gt;=1,ｺﾒﾃﾞｨｶﾙ!L68,"")</f>
        <v/>
      </c>
      <c r="M69" s="449" t="str">
        <f>IF(COUNTA(ｺﾒﾃﾞｨｶﾙ!M68)&gt;=1,ｺﾒﾃﾞｨｶﾙ!M68,"")</f>
        <v/>
      </c>
      <c r="N69" s="443" t="str">
        <f>IF(COUNTA(ｺﾒﾃﾞｨｶﾙ!N68)&gt;=1,ｺﾒﾃﾞｨｶﾙ!N68,"")</f>
        <v/>
      </c>
      <c r="O69" s="444">
        <f>SUM(ｺﾒﾃﾞｨｶﾙ!P68:V68)</f>
        <v>0</v>
      </c>
      <c r="P69" s="445" t="str">
        <f>IF(O69&lt;基本!$D$9,"非常勤","常勤")</f>
        <v>常勤</v>
      </c>
      <c r="Q69" s="446">
        <f>IF(P69="非常勤",O69/基本!$D$9,1)</f>
        <v>1</v>
      </c>
      <c r="R69" s="401" t="e">
        <f>IF(DAYS360(T69,メイン!$N$3)&lt;500,"新"," ")</f>
        <v>#VALUE!</v>
      </c>
      <c r="S69" s="447"/>
      <c r="T69" s="474" t="str">
        <f>IF(COUNTA(ｺﾒﾃﾞｨｶﾙ!O68)&gt;=1,ｺﾒﾃﾞｨｶﾙ!O68,"")</f>
        <v/>
      </c>
      <c r="U69" s="475"/>
      <c r="V69" s="475"/>
      <c r="W69" s="475"/>
      <c r="X69" s="477">
        <f t="shared" si="0"/>
        <v>0</v>
      </c>
      <c r="Y69" s="477">
        <f t="shared" si="1"/>
        <v>0</v>
      </c>
      <c r="Z69" s="477">
        <f t="shared" si="2"/>
        <v>0</v>
      </c>
      <c r="AA69" s="477">
        <f t="shared" si="3"/>
        <v>0</v>
      </c>
      <c r="AB69" s="477">
        <f t="shared" si="4"/>
        <v>0</v>
      </c>
      <c r="AC69" s="477">
        <f t="shared" si="5"/>
        <v>0</v>
      </c>
      <c r="AD69" s="477">
        <f t="shared" si="6"/>
        <v>0</v>
      </c>
      <c r="AE69" s="477">
        <f t="shared" si="7"/>
        <v>0</v>
      </c>
      <c r="AF69" s="477">
        <f t="shared" si="8"/>
        <v>0</v>
      </c>
      <c r="AG69" s="477">
        <f t="shared" si="9"/>
        <v>0</v>
      </c>
      <c r="AH69" s="477">
        <f t="shared" si="10"/>
        <v>0</v>
      </c>
      <c r="AI69" s="477">
        <f t="shared" si="11"/>
        <v>0</v>
      </c>
      <c r="AJ69" s="477">
        <f t="shared" si="12"/>
        <v>0</v>
      </c>
      <c r="AK69" s="477">
        <f t="shared" si="13"/>
        <v>0</v>
      </c>
      <c r="AL69" s="477">
        <f t="shared" si="14"/>
        <v>0</v>
      </c>
      <c r="AM69" s="477">
        <f t="shared" si="15"/>
        <v>0</v>
      </c>
      <c r="AN69" s="477">
        <f t="shared" si="16"/>
        <v>0</v>
      </c>
      <c r="AO69" s="477">
        <f t="shared" si="17"/>
        <v>0</v>
      </c>
      <c r="AP69" s="477">
        <f t="shared" si="18"/>
        <v>0</v>
      </c>
      <c r="AQ69" s="477">
        <f t="shared" si="19"/>
        <v>0</v>
      </c>
      <c r="AR69" s="477">
        <f t="shared" si="20"/>
        <v>0</v>
      </c>
      <c r="AS69" s="477">
        <f t="shared" si="21"/>
        <v>0</v>
      </c>
      <c r="AT69" s="477">
        <f t="shared" si="22"/>
        <v>0</v>
      </c>
      <c r="AU69" s="477">
        <f t="shared" si="23"/>
        <v>0</v>
      </c>
      <c r="AV69" s="477">
        <f t="shared" si="24"/>
        <v>0</v>
      </c>
      <c r="AW69" s="477">
        <f t="shared" si="25"/>
        <v>0</v>
      </c>
      <c r="AX69" s="477">
        <f t="shared" si="26"/>
        <v>0</v>
      </c>
      <c r="AY69" s="477">
        <f t="shared" si="27"/>
        <v>0</v>
      </c>
      <c r="AZ69" s="477">
        <f t="shared" si="28"/>
        <v>0</v>
      </c>
      <c r="BA69" s="477">
        <f t="shared" si="29"/>
        <v>0</v>
      </c>
      <c r="BB69" s="477">
        <f t="shared" si="30"/>
        <v>0</v>
      </c>
      <c r="BC69" s="477">
        <f t="shared" si="31"/>
        <v>0</v>
      </c>
      <c r="BD69" s="477">
        <f t="shared" si="32"/>
        <v>0</v>
      </c>
      <c r="BE69" s="477"/>
    </row>
    <row r="70" spans="1:57" ht="13.5" customHeight="1">
      <c r="A70" s="448" t="str">
        <f>IF(COUNTA(ｺﾒﾃﾞｨｶﾙ!A69)&gt;=1,ｺﾒﾃﾞｨｶﾙ!A69,"")</f>
        <v/>
      </c>
      <c r="B70" s="425" t="str">
        <f>IF(COUNTA(ｺﾒﾃﾞｨｶﾙ!B69)&gt;=1,ｺﾒﾃﾞｨｶﾙ!B69,"")</f>
        <v/>
      </c>
      <c r="C70" s="422" t="str">
        <f>IF(COUNTA(ｺﾒﾃﾞｨｶﾙ!C69)&gt;=1,ｺﾒﾃﾞｨｶﾙ!C69,"")</f>
        <v/>
      </c>
      <c r="D70" s="422" t="str">
        <f>IF(COUNTA(ｺﾒﾃﾞｨｶﾙ!D69)&gt;=1,ｺﾒﾃﾞｨｶﾙ!D69,"")</f>
        <v/>
      </c>
      <c r="E70" s="422" t="str">
        <f>IF(COUNTA(ｺﾒﾃﾞｨｶﾙ!E69)&gt;=1,ｺﾒﾃﾞｨｶﾙ!E69,"")</f>
        <v/>
      </c>
      <c r="F70" s="422" t="str">
        <f>IF(COUNTA(ｺﾒﾃﾞｨｶﾙ!F69)&gt;=1,ｺﾒﾃﾞｨｶﾙ!F69,"")</f>
        <v/>
      </c>
      <c r="G70" s="422" t="str">
        <f>IF(COUNTA(ｺﾒﾃﾞｨｶﾙ!G69)&gt;=1,ｺﾒﾃﾞｨｶﾙ!G69,"")</f>
        <v/>
      </c>
      <c r="H70" s="422" t="str">
        <f>IF(COUNTA(ｺﾒﾃﾞｨｶﾙ!H69)&gt;=1,ｺﾒﾃﾞｨｶﾙ!H69,"")</f>
        <v/>
      </c>
      <c r="I70" s="422" t="str">
        <f>IF(COUNTA(ｺﾒﾃﾞｨｶﾙ!I69)&gt;=1,ｺﾒﾃﾞｨｶﾙ!I69,"")</f>
        <v/>
      </c>
      <c r="J70" s="422" t="str">
        <f>IF(COUNTA(ｺﾒﾃﾞｨｶﾙ!J69)&gt;=1,ｺﾒﾃﾞｨｶﾙ!J69,"")</f>
        <v/>
      </c>
      <c r="K70" s="422" t="str">
        <f>IF(COUNTA(ｺﾒﾃﾞｨｶﾙ!K69)&gt;=1,ｺﾒﾃﾞｨｶﾙ!K69,"")</f>
        <v/>
      </c>
      <c r="L70" s="426" t="str">
        <f>IF(COUNTA(ｺﾒﾃﾞｨｶﾙ!L69)&gt;=1,ｺﾒﾃﾞｨｶﾙ!L69,"")</f>
        <v/>
      </c>
      <c r="M70" s="449" t="str">
        <f>IF(COUNTA(ｺﾒﾃﾞｨｶﾙ!M69)&gt;=1,ｺﾒﾃﾞｨｶﾙ!M69,"")</f>
        <v/>
      </c>
      <c r="N70" s="443" t="str">
        <f>IF(COUNTA(ｺﾒﾃﾞｨｶﾙ!N69)&gt;=1,ｺﾒﾃﾞｨｶﾙ!N69,"")</f>
        <v/>
      </c>
      <c r="O70" s="444">
        <f>SUM(ｺﾒﾃﾞｨｶﾙ!P69:V69)</f>
        <v>0</v>
      </c>
      <c r="P70" s="445" t="str">
        <f>IF(O70&lt;基本!$D$9,"非常勤","常勤")</f>
        <v>常勤</v>
      </c>
      <c r="Q70" s="446">
        <f>IF(P70="非常勤",O70/基本!$D$9,1)</f>
        <v>1</v>
      </c>
      <c r="R70" s="401" t="e">
        <f>IF(DAYS360(T70,メイン!$N$3)&lt;500,"新"," ")</f>
        <v>#VALUE!</v>
      </c>
      <c r="S70" s="447"/>
      <c r="T70" s="474" t="str">
        <f>IF(COUNTA(ｺﾒﾃﾞｨｶﾙ!O69)&gt;=1,ｺﾒﾃﾞｨｶﾙ!O69,"")</f>
        <v/>
      </c>
      <c r="U70" s="475"/>
      <c r="V70" s="475"/>
      <c r="W70" s="475"/>
      <c r="X70" s="477">
        <f t="shared" si="0"/>
        <v>0</v>
      </c>
      <c r="Y70" s="477">
        <f t="shared" si="1"/>
        <v>0</v>
      </c>
      <c r="Z70" s="477">
        <f t="shared" si="2"/>
        <v>0</v>
      </c>
      <c r="AA70" s="477">
        <f t="shared" si="3"/>
        <v>0</v>
      </c>
      <c r="AB70" s="477">
        <f t="shared" si="4"/>
        <v>0</v>
      </c>
      <c r="AC70" s="477">
        <f t="shared" si="5"/>
        <v>0</v>
      </c>
      <c r="AD70" s="477">
        <f t="shared" si="6"/>
        <v>0</v>
      </c>
      <c r="AE70" s="477">
        <f t="shared" si="7"/>
        <v>0</v>
      </c>
      <c r="AF70" s="477">
        <f t="shared" si="8"/>
        <v>0</v>
      </c>
      <c r="AG70" s="477">
        <f t="shared" si="9"/>
        <v>0</v>
      </c>
      <c r="AH70" s="477">
        <f t="shared" si="10"/>
        <v>0</v>
      </c>
      <c r="AI70" s="477">
        <f t="shared" si="11"/>
        <v>0</v>
      </c>
      <c r="AJ70" s="477">
        <f t="shared" si="12"/>
        <v>0</v>
      </c>
      <c r="AK70" s="477">
        <f t="shared" si="13"/>
        <v>0</v>
      </c>
      <c r="AL70" s="477">
        <f t="shared" si="14"/>
        <v>0</v>
      </c>
      <c r="AM70" s="477">
        <f t="shared" si="15"/>
        <v>0</v>
      </c>
      <c r="AN70" s="477">
        <f t="shared" si="16"/>
        <v>0</v>
      </c>
      <c r="AO70" s="477">
        <f t="shared" si="17"/>
        <v>0</v>
      </c>
      <c r="AP70" s="477">
        <f t="shared" si="18"/>
        <v>0</v>
      </c>
      <c r="AQ70" s="477">
        <f t="shared" si="19"/>
        <v>0</v>
      </c>
      <c r="AR70" s="477">
        <f t="shared" si="20"/>
        <v>0</v>
      </c>
      <c r="AS70" s="477">
        <f t="shared" si="21"/>
        <v>0</v>
      </c>
      <c r="AT70" s="477">
        <f t="shared" si="22"/>
        <v>0</v>
      </c>
      <c r="AU70" s="477">
        <f t="shared" si="23"/>
        <v>0</v>
      </c>
      <c r="AV70" s="477">
        <f t="shared" si="24"/>
        <v>0</v>
      </c>
      <c r="AW70" s="477">
        <f t="shared" si="25"/>
        <v>0</v>
      </c>
      <c r="AX70" s="477">
        <f t="shared" si="26"/>
        <v>0</v>
      </c>
      <c r="AY70" s="477">
        <f t="shared" si="27"/>
        <v>0</v>
      </c>
      <c r="AZ70" s="477">
        <f t="shared" si="28"/>
        <v>0</v>
      </c>
      <c r="BA70" s="477">
        <f t="shared" si="29"/>
        <v>0</v>
      </c>
      <c r="BB70" s="477">
        <f t="shared" si="30"/>
        <v>0</v>
      </c>
      <c r="BC70" s="477">
        <f t="shared" si="31"/>
        <v>0</v>
      </c>
      <c r="BD70" s="477">
        <f t="shared" si="32"/>
        <v>0</v>
      </c>
      <c r="BE70" s="477"/>
    </row>
    <row r="71" spans="1:57" ht="13.5" customHeight="1">
      <c r="A71" s="448" t="str">
        <f>IF(COUNTA(ｺﾒﾃﾞｨｶﾙ!A70)&gt;=1,ｺﾒﾃﾞｨｶﾙ!A70,"")</f>
        <v/>
      </c>
      <c r="B71" s="425" t="str">
        <f>IF(COUNTA(ｺﾒﾃﾞｨｶﾙ!B70)&gt;=1,ｺﾒﾃﾞｨｶﾙ!B70,"")</f>
        <v/>
      </c>
      <c r="C71" s="422" t="str">
        <f>IF(COUNTA(ｺﾒﾃﾞｨｶﾙ!C70)&gt;=1,ｺﾒﾃﾞｨｶﾙ!C70,"")</f>
        <v/>
      </c>
      <c r="D71" s="422" t="str">
        <f>IF(COUNTA(ｺﾒﾃﾞｨｶﾙ!D70)&gt;=1,ｺﾒﾃﾞｨｶﾙ!D70,"")</f>
        <v/>
      </c>
      <c r="E71" s="422" t="str">
        <f>IF(COUNTA(ｺﾒﾃﾞｨｶﾙ!E70)&gt;=1,ｺﾒﾃﾞｨｶﾙ!E70,"")</f>
        <v/>
      </c>
      <c r="F71" s="422" t="str">
        <f>IF(COUNTA(ｺﾒﾃﾞｨｶﾙ!F70)&gt;=1,ｺﾒﾃﾞｨｶﾙ!F70,"")</f>
        <v/>
      </c>
      <c r="G71" s="422" t="str">
        <f>IF(COUNTA(ｺﾒﾃﾞｨｶﾙ!G70)&gt;=1,ｺﾒﾃﾞｨｶﾙ!G70,"")</f>
        <v/>
      </c>
      <c r="H71" s="422" t="str">
        <f>IF(COUNTA(ｺﾒﾃﾞｨｶﾙ!H70)&gt;=1,ｺﾒﾃﾞｨｶﾙ!H70,"")</f>
        <v/>
      </c>
      <c r="I71" s="422" t="str">
        <f>IF(COUNTA(ｺﾒﾃﾞｨｶﾙ!I70)&gt;=1,ｺﾒﾃﾞｨｶﾙ!I70,"")</f>
        <v/>
      </c>
      <c r="J71" s="422" t="str">
        <f>IF(COUNTA(ｺﾒﾃﾞｨｶﾙ!J70)&gt;=1,ｺﾒﾃﾞｨｶﾙ!J70,"")</f>
        <v/>
      </c>
      <c r="K71" s="422" t="str">
        <f>IF(COUNTA(ｺﾒﾃﾞｨｶﾙ!K70)&gt;=1,ｺﾒﾃﾞｨｶﾙ!K70,"")</f>
        <v/>
      </c>
      <c r="L71" s="426" t="str">
        <f>IF(COUNTA(ｺﾒﾃﾞｨｶﾙ!L70)&gt;=1,ｺﾒﾃﾞｨｶﾙ!L70,"")</f>
        <v/>
      </c>
      <c r="M71" s="449" t="str">
        <f>IF(COUNTA(ｺﾒﾃﾞｨｶﾙ!M70)&gt;=1,ｺﾒﾃﾞｨｶﾙ!M70,"")</f>
        <v/>
      </c>
      <c r="N71" s="443" t="str">
        <f>IF(COUNTA(ｺﾒﾃﾞｨｶﾙ!N70)&gt;=1,ｺﾒﾃﾞｨｶﾙ!N70,"")</f>
        <v/>
      </c>
      <c r="O71" s="444">
        <f>SUM(ｺﾒﾃﾞｨｶﾙ!P70:V70)</f>
        <v>0</v>
      </c>
      <c r="P71" s="445" t="str">
        <f>IF(O71&lt;基本!$D$9,"非常勤","常勤")</f>
        <v>常勤</v>
      </c>
      <c r="Q71" s="446">
        <f>IF(P71="非常勤",O71/基本!$D$9,1)</f>
        <v>1</v>
      </c>
      <c r="R71" s="401" t="e">
        <f>IF(DAYS360(T71,メイン!$N$3)&lt;500,"新"," ")</f>
        <v>#VALUE!</v>
      </c>
      <c r="S71" s="447"/>
      <c r="T71" s="474" t="str">
        <f>IF(COUNTA(ｺﾒﾃﾞｨｶﾙ!O70)&gt;=1,ｺﾒﾃﾞｨｶﾙ!O70,"")</f>
        <v/>
      </c>
      <c r="U71" s="475"/>
      <c r="V71" s="475"/>
      <c r="W71" s="475"/>
      <c r="X71" s="477">
        <f t="shared" ref="X71:X134" si="33">IF(AND(COUNTBLANK($B71)=0,$P71="常勤"),1,0)</f>
        <v>0</v>
      </c>
      <c r="Y71" s="477">
        <f t="shared" ref="Y71:Y134" si="34">IF(Z71&gt;0,1,0)</f>
        <v>0</v>
      </c>
      <c r="Z71" s="477">
        <f t="shared" ref="Z71:Z134" si="35">IF(AND(COUNTBLANK($B71)=0,$P71="非常勤"),$Q71,0)</f>
        <v>0</v>
      </c>
      <c r="AA71" s="477">
        <f t="shared" ref="AA71:AA134" si="36">IF(AND(COUNTBLANK($C71)=0,$P71="常勤"),1,0)</f>
        <v>0</v>
      </c>
      <c r="AB71" s="477">
        <f t="shared" ref="AB71:AB134" si="37">IF(AC71&gt;0,1,0)</f>
        <v>0</v>
      </c>
      <c r="AC71" s="477">
        <f t="shared" ref="AC71:AC134" si="38">IF(AND(COUNTBLANK($C71)=0,$P71="非常勤"),$Q71,0)</f>
        <v>0</v>
      </c>
      <c r="AD71" s="477">
        <f t="shared" ref="AD71:AD134" si="39">IF(AND(COUNTBLANK($D71)=0,$P71="常勤"),1,0)</f>
        <v>0</v>
      </c>
      <c r="AE71" s="477">
        <f t="shared" ref="AE71:AE134" si="40">IF(AF71&gt;0,1,0)</f>
        <v>0</v>
      </c>
      <c r="AF71" s="477">
        <f t="shared" ref="AF71:AF134" si="41">IF(AND(COUNTBLANK($D71)=0,$P71="非常勤"),$Q71,0)</f>
        <v>0</v>
      </c>
      <c r="AG71" s="477">
        <f t="shared" ref="AG71:AG134" si="42">IF(AND(COUNTBLANK($E71)=0,$P71="常勤"),1,0)</f>
        <v>0</v>
      </c>
      <c r="AH71" s="477">
        <f t="shared" ref="AH71:AH134" si="43">IF(AI71&gt;0,1,0)</f>
        <v>0</v>
      </c>
      <c r="AI71" s="477">
        <f t="shared" ref="AI71:AI134" si="44">IF(AND(COUNTBLANK($E71)=0,$P71="非常勤"),$Q71,0)</f>
        <v>0</v>
      </c>
      <c r="AJ71" s="477">
        <f t="shared" ref="AJ71:AJ134" si="45">IF(AND(COUNTBLANK($F71)=0,$P71="常勤"),1,0)</f>
        <v>0</v>
      </c>
      <c r="AK71" s="477">
        <f t="shared" ref="AK71:AK134" si="46">IF(AL71&gt;0,1,0)</f>
        <v>0</v>
      </c>
      <c r="AL71" s="477">
        <f t="shared" ref="AL71:AL134" si="47">IF(AND(COUNTBLANK($F71)=0,$P71="非常勤"),$Q71,0)</f>
        <v>0</v>
      </c>
      <c r="AM71" s="477">
        <f t="shared" ref="AM71:AM134" si="48">IF(AND(COUNTBLANK($G71)=0,$P71="常勤"),1,0)</f>
        <v>0</v>
      </c>
      <c r="AN71" s="477">
        <f t="shared" ref="AN71:AN134" si="49">IF(AO71&gt;0,1,0)</f>
        <v>0</v>
      </c>
      <c r="AO71" s="477">
        <f t="shared" ref="AO71:AO134" si="50">IF(AND(COUNTBLANK($G71)=0,$P71="非常勤"),$Q71,0)</f>
        <v>0</v>
      </c>
      <c r="AP71" s="477">
        <f t="shared" ref="AP71:AP134" si="51">IF(AND(COUNTBLANK($H71)=0,$P71="常勤"),1,0)</f>
        <v>0</v>
      </c>
      <c r="AQ71" s="477">
        <f t="shared" ref="AQ71:AQ134" si="52">IF(AR71&gt;0,1,0)</f>
        <v>0</v>
      </c>
      <c r="AR71" s="477">
        <f t="shared" ref="AR71:AR134" si="53">IF(AND(COUNTBLANK($H71)=0,$P71="非常勤"),$Q71,0)</f>
        <v>0</v>
      </c>
      <c r="AS71" s="477">
        <f t="shared" ref="AS71:AS134" si="54">IF(AND(COUNTBLANK($I71)=0,$P71="常勤"),1,0)</f>
        <v>0</v>
      </c>
      <c r="AT71" s="477">
        <f t="shared" ref="AT71:AT134" si="55">IF(AU71&gt;0,1,0)</f>
        <v>0</v>
      </c>
      <c r="AU71" s="477">
        <f t="shared" ref="AU71:AU134" si="56">IF(AND(COUNTBLANK($I71)=0,$P71="非常勤"),$Q71,0)</f>
        <v>0</v>
      </c>
      <c r="AV71" s="477">
        <f t="shared" ref="AV71:AV134" si="57">IF(AND(COUNTBLANK($J71)=0,$P71="常勤"),1,0)</f>
        <v>0</v>
      </c>
      <c r="AW71" s="477">
        <f t="shared" ref="AW71:AW134" si="58">IF(AX71&gt;0,1,0)</f>
        <v>0</v>
      </c>
      <c r="AX71" s="477">
        <f t="shared" ref="AX71:AX134" si="59">IF(AND(COUNTBLANK($J71)=0,$P71="非常勤"),$Q71,0)</f>
        <v>0</v>
      </c>
      <c r="AY71" s="477">
        <f t="shared" ref="AY71:AY134" si="60">IF(AND(COUNTBLANK($K71)=0,$P71="常勤"),1,0)</f>
        <v>0</v>
      </c>
      <c r="AZ71" s="477">
        <f t="shared" ref="AZ71:AZ134" si="61">IF(BA71&gt;0,1,0)</f>
        <v>0</v>
      </c>
      <c r="BA71" s="477">
        <f t="shared" ref="BA71:BA134" si="62">IF(AND(COUNTBLANK($K71)=0,$P71="非常勤"),$Q71,0)</f>
        <v>0</v>
      </c>
      <c r="BB71" s="477">
        <f t="shared" ref="BB71:BB134" si="63">IF(AND(COUNTBLANK($L71)=0,$P71="常勤"),1,0)</f>
        <v>0</v>
      </c>
      <c r="BC71" s="477">
        <f t="shared" ref="BC71:BC134" si="64">IF(BD71&gt;0,1,0)</f>
        <v>0</v>
      </c>
      <c r="BD71" s="477">
        <f t="shared" ref="BD71:BD134" si="65">IF(AND(COUNTBLANK($L71)=0,$P71="非常勤"),$Q71,0)</f>
        <v>0</v>
      </c>
      <c r="BE71" s="477"/>
    </row>
    <row r="72" spans="1:57" ht="13.5" customHeight="1">
      <c r="A72" s="448" t="str">
        <f>IF(COUNTA(ｺﾒﾃﾞｨｶﾙ!A71)&gt;=1,ｺﾒﾃﾞｨｶﾙ!A71,"")</f>
        <v/>
      </c>
      <c r="B72" s="425" t="str">
        <f>IF(COUNTA(ｺﾒﾃﾞｨｶﾙ!B71)&gt;=1,ｺﾒﾃﾞｨｶﾙ!B71,"")</f>
        <v/>
      </c>
      <c r="C72" s="422" t="str">
        <f>IF(COUNTA(ｺﾒﾃﾞｨｶﾙ!C71)&gt;=1,ｺﾒﾃﾞｨｶﾙ!C71,"")</f>
        <v/>
      </c>
      <c r="D72" s="422" t="str">
        <f>IF(COUNTA(ｺﾒﾃﾞｨｶﾙ!D71)&gt;=1,ｺﾒﾃﾞｨｶﾙ!D71,"")</f>
        <v/>
      </c>
      <c r="E72" s="422" t="str">
        <f>IF(COUNTA(ｺﾒﾃﾞｨｶﾙ!E71)&gt;=1,ｺﾒﾃﾞｨｶﾙ!E71,"")</f>
        <v/>
      </c>
      <c r="F72" s="422" t="str">
        <f>IF(COUNTA(ｺﾒﾃﾞｨｶﾙ!F71)&gt;=1,ｺﾒﾃﾞｨｶﾙ!F71,"")</f>
        <v/>
      </c>
      <c r="G72" s="422" t="str">
        <f>IF(COUNTA(ｺﾒﾃﾞｨｶﾙ!G71)&gt;=1,ｺﾒﾃﾞｨｶﾙ!G71,"")</f>
        <v/>
      </c>
      <c r="H72" s="422" t="str">
        <f>IF(COUNTA(ｺﾒﾃﾞｨｶﾙ!H71)&gt;=1,ｺﾒﾃﾞｨｶﾙ!H71,"")</f>
        <v/>
      </c>
      <c r="I72" s="422" t="str">
        <f>IF(COUNTA(ｺﾒﾃﾞｨｶﾙ!I71)&gt;=1,ｺﾒﾃﾞｨｶﾙ!I71,"")</f>
        <v/>
      </c>
      <c r="J72" s="422" t="str">
        <f>IF(COUNTA(ｺﾒﾃﾞｨｶﾙ!J71)&gt;=1,ｺﾒﾃﾞｨｶﾙ!J71,"")</f>
        <v/>
      </c>
      <c r="K72" s="422" t="str">
        <f>IF(COUNTA(ｺﾒﾃﾞｨｶﾙ!K71)&gt;=1,ｺﾒﾃﾞｨｶﾙ!K71,"")</f>
        <v/>
      </c>
      <c r="L72" s="426" t="str">
        <f>IF(COUNTA(ｺﾒﾃﾞｨｶﾙ!L71)&gt;=1,ｺﾒﾃﾞｨｶﾙ!L71,"")</f>
        <v/>
      </c>
      <c r="M72" s="449" t="str">
        <f>IF(COUNTA(ｺﾒﾃﾞｨｶﾙ!M71)&gt;=1,ｺﾒﾃﾞｨｶﾙ!M71,"")</f>
        <v/>
      </c>
      <c r="N72" s="443" t="str">
        <f>IF(COUNTA(ｺﾒﾃﾞｨｶﾙ!N71)&gt;=1,ｺﾒﾃﾞｨｶﾙ!N71,"")</f>
        <v/>
      </c>
      <c r="O72" s="444">
        <f>SUM(ｺﾒﾃﾞｨｶﾙ!P71:V71)</f>
        <v>0</v>
      </c>
      <c r="P72" s="445" t="str">
        <f>IF(O72&lt;基本!$D$9,"非常勤","常勤")</f>
        <v>常勤</v>
      </c>
      <c r="Q72" s="446">
        <f>IF(P72="非常勤",O72/基本!$D$9,1)</f>
        <v>1</v>
      </c>
      <c r="R72" s="401" t="e">
        <f>IF(DAYS360(T72,メイン!$N$3)&lt;500,"新"," ")</f>
        <v>#VALUE!</v>
      </c>
      <c r="S72" s="447"/>
      <c r="T72" s="474" t="str">
        <f>IF(COUNTA(ｺﾒﾃﾞｨｶﾙ!O71)&gt;=1,ｺﾒﾃﾞｨｶﾙ!O71,"")</f>
        <v/>
      </c>
      <c r="U72" s="475"/>
      <c r="V72" s="475"/>
      <c r="W72" s="475"/>
      <c r="X72" s="477">
        <f t="shared" si="33"/>
        <v>0</v>
      </c>
      <c r="Y72" s="477">
        <f t="shared" si="34"/>
        <v>0</v>
      </c>
      <c r="Z72" s="477">
        <f t="shared" si="35"/>
        <v>0</v>
      </c>
      <c r="AA72" s="477">
        <f t="shared" si="36"/>
        <v>0</v>
      </c>
      <c r="AB72" s="477">
        <f t="shared" si="37"/>
        <v>0</v>
      </c>
      <c r="AC72" s="477">
        <f t="shared" si="38"/>
        <v>0</v>
      </c>
      <c r="AD72" s="477">
        <f t="shared" si="39"/>
        <v>0</v>
      </c>
      <c r="AE72" s="477">
        <f t="shared" si="40"/>
        <v>0</v>
      </c>
      <c r="AF72" s="477">
        <f t="shared" si="41"/>
        <v>0</v>
      </c>
      <c r="AG72" s="477">
        <f t="shared" si="42"/>
        <v>0</v>
      </c>
      <c r="AH72" s="477">
        <f t="shared" si="43"/>
        <v>0</v>
      </c>
      <c r="AI72" s="477">
        <f t="shared" si="44"/>
        <v>0</v>
      </c>
      <c r="AJ72" s="477">
        <f t="shared" si="45"/>
        <v>0</v>
      </c>
      <c r="AK72" s="477">
        <f t="shared" si="46"/>
        <v>0</v>
      </c>
      <c r="AL72" s="477">
        <f t="shared" si="47"/>
        <v>0</v>
      </c>
      <c r="AM72" s="477">
        <f t="shared" si="48"/>
        <v>0</v>
      </c>
      <c r="AN72" s="477">
        <f t="shared" si="49"/>
        <v>0</v>
      </c>
      <c r="AO72" s="477">
        <f t="shared" si="50"/>
        <v>0</v>
      </c>
      <c r="AP72" s="477">
        <f t="shared" si="51"/>
        <v>0</v>
      </c>
      <c r="AQ72" s="477">
        <f t="shared" si="52"/>
        <v>0</v>
      </c>
      <c r="AR72" s="477">
        <f t="shared" si="53"/>
        <v>0</v>
      </c>
      <c r="AS72" s="477">
        <f t="shared" si="54"/>
        <v>0</v>
      </c>
      <c r="AT72" s="477">
        <f t="shared" si="55"/>
        <v>0</v>
      </c>
      <c r="AU72" s="477">
        <f t="shared" si="56"/>
        <v>0</v>
      </c>
      <c r="AV72" s="477">
        <f t="shared" si="57"/>
        <v>0</v>
      </c>
      <c r="AW72" s="477">
        <f t="shared" si="58"/>
        <v>0</v>
      </c>
      <c r="AX72" s="477">
        <f t="shared" si="59"/>
        <v>0</v>
      </c>
      <c r="AY72" s="477">
        <f t="shared" si="60"/>
        <v>0</v>
      </c>
      <c r="AZ72" s="477">
        <f t="shared" si="61"/>
        <v>0</v>
      </c>
      <c r="BA72" s="477">
        <f t="shared" si="62"/>
        <v>0</v>
      </c>
      <c r="BB72" s="477">
        <f t="shared" si="63"/>
        <v>0</v>
      </c>
      <c r="BC72" s="477">
        <f t="shared" si="64"/>
        <v>0</v>
      </c>
      <c r="BD72" s="477">
        <f t="shared" si="65"/>
        <v>0</v>
      </c>
      <c r="BE72" s="477"/>
    </row>
    <row r="73" spans="1:57" ht="13.5" customHeight="1">
      <c r="A73" s="448" t="str">
        <f>IF(COUNTA(ｺﾒﾃﾞｨｶﾙ!A72)&gt;=1,ｺﾒﾃﾞｨｶﾙ!A72,"")</f>
        <v/>
      </c>
      <c r="B73" s="425" t="str">
        <f>IF(COUNTA(ｺﾒﾃﾞｨｶﾙ!B72)&gt;=1,ｺﾒﾃﾞｨｶﾙ!B72,"")</f>
        <v/>
      </c>
      <c r="C73" s="422" t="str">
        <f>IF(COUNTA(ｺﾒﾃﾞｨｶﾙ!C72)&gt;=1,ｺﾒﾃﾞｨｶﾙ!C72,"")</f>
        <v/>
      </c>
      <c r="D73" s="422" t="str">
        <f>IF(COUNTA(ｺﾒﾃﾞｨｶﾙ!D72)&gt;=1,ｺﾒﾃﾞｨｶﾙ!D72,"")</f>
        <v/>
      </c>
      <c r="E73" s="422" t="str">
        <f>IF(COUNTA(ｺﾒﾃﾞｨｶﾙ!E72)&gt;=1,ｺﾒﾃﾞｨｶﾙ!E72,"")</f>
        <v/>
      </c>
      <c r="F73" s="422" t="str">
        <f>IF(COUNTA(ｺﾒﾃﾞｨｶﾙ!F72)&gt;=1,ｺﾒﾃﾞｨｶﾙ!F72,"")</f>
        <v/>
      </c>
      <c r="G73" s="422" t="str">
        <f>IF(COUNTA(ｺﾒﾃﾞｨｶﾙ!G72)&gt;=1,ｺﾒﾃﾞｨｶﾙ!G72,"")</f>
        <v/>
      </c>
      <c r="H73" s="422" t="str">
        <f>IF(COUNTA(ｺﾒﾃﾞｨｶﾙ!H72)&gt;=1,ｺﾒﾃﾞｨｶﾙ!H72,"")</f>
        <v/>
      </c>
      <c r="I73" s="422" t="str">
        <f>IF(COUNTA(ｺﾒﾃﾞｨｶﾙ!I72)&gt;=1,ｺﾒﾃﾞｨｶﾙ!I72,"")</f>
        <v/>
      </c>
      <c r="J73" s="422" t="str">
        <f>IF(COUNTA(ｺﾒﾃﾞｨｶﾙ!J72)&gt;=1,ｺﾒﾃﾞｨｶﾙ!J72,"")</f>
        <v/>
      </c>
      <c r="K73" s="422" t="str">
        <f>IF(COUNTA(ｺﾒﾃﾞｨｶﾙ!K72)&gt;=1,ｺﾒﾃﾞｨｶﾙ!K72,"")</f>
        <v/>
      </c>
      <c r="L73" s="426" t="str">
        <f>IF(COUNTA(ｺﾒﾃﾞｨｶﾙ!L72)&gt;=1,ｺﾒﾃﾞｨｶﾙ!L72,"")</f>
        <v/>
      </c>
      <c r="M73" s="449" t="str">
        <f>IF(COUNTA(ｺﾒﾃﾞｨｶﾙ!M72)&gt;=1,ｺﾒﾃﾞｨｶﾙ!M72,"")</f>
        <v/>
      </c>
      <c r="N73" s="443" t="str">
        <f>IF(COUNTA(ｺﾒﾃﾞｨｶﾙ!N72)&gt;=1,ｺﾒﾃﾞｨｶﾙ!N72,"")</f>
        <v/>
      </c>
      <c r="O73" s="444">
        <f>SUM(ｺﾒﾃﾞｨｶﾙ!P72:V72)</f>
        <v>0</v>
      </c>
      <c r="P73" s="445" t="str">
        <f>IF(O73&lt;基本!$D$9,"非常勤","常勤")</f>
        <v>常勤</v>
      </c>
      <c r="Q73" s="446">
        <f>IF(P73="非常勤",O73/基本!$D$9,1)</f>
        <v>1</v>
      </c>
      <c r="R73" s="401" t="e">
        <f>IF(DAYS360(T73,メイン!$N$3)&lt;500,"新"," ")</f>
        <v>#VALUE!</v>
      </c>
      <c r="S73" s="447"/>
      <c r="T73" s="474" t="str">
        <f>IF(COUNTA(ｺﾒﾃﾞｨｶﾙ!O72)&gt;=1,ｺﾒﾃﾞｨｶﾙ!O72,"")</f>
        <v/>
      </c>
      <c r="U73" s="475"/>
      <c r="V73" s="475"/>
      <c r="W73" s="475"/>
      <c r="X73" s="477">
        <f t="shared" si="33"/>
        <v>0</v>
      </c>
      <c r="Y73" s="477">
        <f t="shared" si="34"/>
        <v>0</v>
      </c>
      <c r="Z73" s="477">
        <f t="shared" si="35"/>
        <v>0</v>
      </c>
      <c r="AA73" s="477">
        <f t="shared" si="36"/>
        <v>0</v>
      </c>
      <c r="AB73" s="477">
        <f t="shared" si="37"/>
        <v>0</v>
      </c>
      <c r="AC73" s="477">
        <f t="shared" si="38"/>
        <v>0</v>
      </c>
      <c r="AD73" s="477">
        <f t="shared" si="39"/>
        <v>0</v>
      </c>
      <c r="AE73" s="477">
        <f t="shared" si="40"/>
        <v>0</v>
      </c>
      <c r="AF73" s="477">
        <f t="shared" si="41"/>
        <v>0</v>
      </c>
      <c r="AG73" s="477">
        <f t="shared" si="42"/>
        <v>0</v>
      </c>
      <c r="AH73" s="477">
        <f t="shared" si="43"/>
        <v>0</v>
      </c>
      <c r="AI73" s="477">
        <f t="shared" si="44"/>
        <v>0</v>
      </c>
      <c r="AJ73" s="477">
        <f t="shared" si="45"/>
        <v>0</v>
      </c>
      <c r="AK73" s="477">
        <f t="shared" si="46"/>
        <v>0</v>
      </c>
      <c r="AL73" s="477">
        <f t="shared" si="47"/>
        <v>0</v>
      </c>
      <c r="AM73" s="477">
        <f t="shared" si="48"/>
        <v>0</v>
      </c>
      <c r="AN73" s="477">
        <f t="shared" si="49"/>
        <v>0</v>
      </c>
      <c r="AO73" s="477">
        <f t="shared" si="50"/>
        <v>0</v>
      </c>
      <c r="AP73" s="477">
        <f t="shared" si="51"/>
        <v>0</v>
      </c>
      <c r="AQ73" s="477">
        <f t="shared" si="52"/>
        <v>0</v>
      </c>
      <c r="AR73" s="477">
        <f t="shared" si="53"/>
        <v>0</v>
      </c>
      <c r="AS73" s="477">
        <f t="shared" si="54"/>
        <v>0</v>
      </c>
      <c r="AT73" s="477">
        <f t="shared" si="55"/>
        <v>0</v>
      </c>
      <c r="AU73" s="477">
        <f t="shared" si="56"/>
        <v>0</v>
      </c>
      <c r="AV73" s="477">
        <f t="shared" si="57"/>
        <v>0</v>
      </c>
      <c r="AW73" s="477">
        <f t="shared" si="58"/>
        <v>0</v>
      </c>
      <c r="AX73" s="477">
        <f t="shared" si="59"/>
        <v>0</v>
      </c>
      <c r="AY73" s="477">
        <f t="shared" si="60"/>
        <v>0</v>
      </c>
      <c r="AZ73" s="477">
        <f t="shared" si="61"/>
        <v>0</v>
      </c>
      <c r="BA73" s="477">
        <f t="shared" si="62"/>
        <v>0</v>
      </c>
      <c r="BB73" s="477">
        <f t="shared" si="63"/>
        <v>0</v>
      </c>
      <c r="BC73" s="477">
        <f t="shared" si="64"/>
        <v>0</v>
      </c>
      <c r="BD73" s="477">
        <f t="shared" si="65"/>
        <v>0</v>
      </c>
      <c r="BE73" s="477"/>
    </row>
    <row r="74" spans="1:57" ht="13.5" customHeight="1">
      <c r="A74" s="448" t="str">
        <f>IF(COUNTA(ｺﾒﾃﾞｨｶﾙ!A73)&gt;=1,ｺﾒﾃﾞｨｶﾙ!A73,"")</f>
        <v/>
      </c>
      <c r="B74" s="425" t="str">
        <f>IF(COUNTA(ｺﾒﾃﾞｨｶﾙ!B73)&gt;=1,ｺﾒﾃﾞｨｶﾙ!B73,"")</f>
        <v/>
      </c>
      <c r="C74" s="422" t="str">
        <f>IF(COUNTA(ｺﾒﾃﾞｨｶﾙ!C73)&gt;=1,ｺﾒﾃﾞｨｶﾙ!C73,"")</f>
        <v/>
      </c>
      <c r="D74" s="422" t="str">
        <f>IF(COUNTA(ｺﾒﾃﾞｨｶﾙ!D73)&gt;=1,ｺﾒﾃﾞｨｶﾙ!D73,"")</f>
        <v/>
      </c>
      <c r="E74" s="422" t="str">
        <f>IF(COUNTA(ｺﾒﾃﾞｨｶﾙ!E73)&gt;=1,ｺﾒﾃﾞｨｶﾙ!E73,"")</f>
        <v/>
      </c>
      <c r="F74" s="422" t="str">
        <f>IF(COUNTA(ｺﾒﾃﾞｨｶﾙ!F73)&gt;=1,ｺﾒﾃﾞｨｶﾙ!F73,"")</f>
        <v/>
      </c>
      <c r="G74" s="422" t="str">
        <f>IF(COUNTA(ｺﾒﾃﾞｨｶﾙ!G73)&gt;=1,ｺﾒﾃﾞｨｶﾙ!G73,"")</f>
        <v/>
      </c>
      <c r="H74" s="422" t="str">
        <f>IF(COUNTA(ｺﾒﾃﾞｨｶﾙ!H73)&gt;=1,ｺﾒﾃﾞｨｶﾙ!H73,"")</f>
        <v/>
      </c>
      <c r="I74" s="422" t="str">
        <f>IF(COUNTA(ｺﾒﾃﾞｨｶﾙ!I73)&gt;=1,ｺﾒﾃﾞｨｶﾙ!I73,"")</f>
        <v/>
      </c>
      <c r="J74" s="422" t="str">
        <f>IF(COUNTA(ｺﾒﾃﾞｨｶﾙ!J73)&gt;=1,ｺﾒﾃﾞｨｶﾙ!J73,"")</f>
        <v/>
      </c>
      <c r="K74" s="422" t="str">
        <f>IF(COUNTA(ｺﾒﾃﾞｨｶﾙ!K73)&gt;=1,ｺﾒﾃﾞｨｶﾙ!K73,"")</f>
        <v/>
      </c>
      <c r="L74" s="426" t="str">
        <f>IF(COUNTA(ｺﾒﾃﾞｨｶﾙ!L73)&gt;=1,ｺﾒﾃﾞｨｶﾙ!L73,"")</f>
        <v/>
      </c>
      <c r="M74" s="449" t="str">
        <f>IF(COUNTA(ｺﾒﾃﾞｨｶﾙ!M73)&gt;=1,ｺﾒﾃﾞｨｶﾙ!M73,"")</f>
        <v/>
      </c>
      <c r="N74" s="443" t="str">
        <f>IF(COUNTA(ｺﾒﾃﾞｨｶﾙ!N73)&gt;=1,ｺﾒﾃﾞｨｶﾙ!N73,"")</f>
        <v/>
      </c>
      <c r="O74" s="444">
        <f>SUM(ｺﾒﾃﾞｨｶﾙ!P73:V73)</f>
        <v>0</v>
      </c>
      <c r="P74" s="445" t="str">
        <f>IF(O74&lt;基本!$D$9,"非常勤","常勤")</f>
        <v>常勤</v>
      </c>
      <c r="Q74" s="446">
        <f>IF(P74="非常勤",O74/基本!$D$9,1)</f>
        <v>1</v>
      </c>
      <c r="R74" s="401" t="e">
        <f>IF(DAYS360(T74,メイン!$N$3)&lt;500,"新"," ")</f>
        <v>#VALUE!</v>
      </c>
      <c r="S74" s="447"/>
      <c r="T74" s="474" t="str">
        <f>IF(COUNTA(ｺﾒﾃﾞｨｶﾙ!O73)&gt;=1,ｺﾒﾃﾞｨｶﾙ!O73,"")</f>
        <v/>
      </c>
      <c r="U74" s="475"/>
      <c r="V74" s="475"/>
      <c r="W74" s="475"/>
      <c r="X74" s="477">
        <f t="shared" si="33"/>
        <v>0</v>
      </c>
      <c r="Y74" s="477">
        <f t="shared" si="34"/>
        <v>0</v>
      </c>
      <c r="Z74" s="477">
        <f t="shared" si="35"/>
        <v>0</v>
      </c>
      <c r="AA74" s="477">
        <f t="shared" si="36"/>
        <v>0</v>
      </c>
      <c r="AB74" s="477">
        <f t="shared" si="37"/>
        <v>0</v>
      </c>
      <c r="AC74" s="477">
        <f t="shared" si="38"/>
        <v>0</v>
      </c>
      <c r="AD74" s="477">
        <f t="shared" si="39"/>
        <v>0</v>
      </c>
      <c r="AE74" s="477">
        <f t="shared" si="40"/>
        <v>0</v>
      </c>
      <c r="AF74" s="477">
        <f t="shared" si="41"/>
        <v>0</v>
      </c>
      <c r="AG74" s="477">
        <f t="shared" si="42"/>
        <v>0</v>
      </c>
      <c r="AH74" s="477">
        <f t="shared" si="43"/>
        <v>0</v>
      </c>
      <c r="AI74" s="477">
        <f t="shared" si="44"/>
        <v>0</v>
      </c>
      <c r="AJ74" s="477">
        <f t="shared" si="45"/>
        <v>0</v>
      </c>
      <c r="AK74" s="477">
        <f t="shared" si="46"/>
        <v>0</v>
      </c>
      <c r="AL74" s="477">
        <f t="shared" si="47"/>
        <v>0</v>
      </c>
      <c r="AM74" s="477">
        <f t="shared" si="48"/>
        <v>0</v>
      </c>
      <c r="AN74" s="477">
        <f t="shared" si="49"/>
        <v>0</v>
      </c>
      <c r="AO74" s="477">
        <f t="shared" si="50"/>
        <v>0</v>
      </c>
      <c r="AP74" s="477">
        <f t="shared" si="51"/>
        <v>0</v>
      </c>
      <c r="AQ74" s="477">
        <f t="shared" si="52"/>
        <v>0</v>
      </c>
      <c r="AR74" s="477">
        <f t="shared" si="53"/>
        <v>0</v>
      </c>
      <c r="AS74" s="477">
        <f t="shared" si="54"/>
        <v>0</v>
      </c>
      <c r="AT74" s="477">
        <f t="shared" si="55"/>
        <v>0</v>
      </c>
      <c r="AU74" s="477">
        <f t="shared" si="56"/>
        <v>0</v>
      </c>
      <c r="AV74" s="477">
        <f t="shared" si="57"/>
        <v>0</v>
      </c>
      <c r="AW74" s="477">
        <f t="shared" si="58"/>
        <v>0</v>
      </c>
      <c r="AX74" s="477">
        <f t="shared" si="59"/>
        <v>0</v>
      </c>
      <c r="AY74" s="477">
        <f t="shared" si="60"/>
        <v>0</v>
      </c>
      <c r="AZ74" s="477">
        <f t="shared" si="61"/>
        <v>0</v>
      </c>
      <c r="BA74" s="477">
        <f t="shared" si="62"/>
        <v>0</v>
      </c>
      <c r="BB74" s="477">
        <f t="shared" si="63"/>
        <v>0</v>
      </c>
      <c r="BC74" s="477">
        <f t="shared" si="64"/>
        <v>0</v>
      </c>
      <c r="BD74" s="477">
        <f t="shared" si="65"/>
        <v>0</v>
      </c>
      <c r="BE74" s="477"/>
    </row>
    <row r="75" spans="1:57" ht="13.5" customHeight="1">
      <c r="A75" s="448" t="str">
        <f>IF(COUNTA(ｺﾒﾃﾞｨｶﾙ!A74)&gt;=1,ｺﾒﾃﾞｨｶﾙ!A74,"")</f>
        <v/>
      </c>
      <c r="B75" s="425" t="str">
        <f>IF(COUNTA(ｺﾒﾃﾞｨｶﾙ!B74)&gt;=1,ｺﾒﾃﾞｨｶﾙ!B74,"")</f>
        <v/>
      </c>
      <c r="C75" s="422" t="str">
        <f>IF(COUNTA(ｺﾒﾃﾞｨｶﾙ!C74)&gt;=1,ｺﾒﾃﾞｨｶﾙ!C74,"")</f>
        <v/>
      </c>
      <c r="D75" s="422" t="str">
        <f>IF(COUNTA(ｺﾒﾃﾞｨｶﾙ!D74)&gt;=1,ｺﾒﾃﾞｨｶﾙ!D74,"")</f>
        <v/>
      </c>
      <c r="E75" s="422" t="str">
        <f>IF(COUNTA(ｺﾒﾃﾞｨｶﾙ!E74)&gt;=1,ｺﾒﾃﾞｨｶﾙ!E74,"")</f>
        <v/>
      </c>
      <c r="F75" s="422" t="str">
        <f>IF(COUNTA(ｺﾒﾃﾞｨｶﾙ!F74)&gt;=1,ｺﾒﾃﾞｨｶﾙ!F74,"")</f>
        <v/>
      </c>
      <c r="G75" s="422" t="str">
        <f>IF(COUNTA(ｺﾒﾃﾞｨｶﾙ!G74)&gt;=1,ｺﾒﾃﾞｨｶﾙ!G74,"")</f>
        <v/>
      </c>
      <c r="H75" s="422" t="str">
        <f>IF(COUNTA(ｺﾒﾃﾞｨｶﾙ!H74)&gt;=1,ｺﾒﾃﾞｨｶﾙ!H74,"")</f>
        <v/>
      </c>
      <c r="I75" s="422" t="str">
        <f>IF(COUNTA(ｺﾒﾃﾞｨｶﾙ!I74)&gt;=1,ｺﾒﾃﾞｨｶﾙ!I74,"")</f>
        <v/>
      </c>
      <c r="J75" s="422" t="str">
        <f>IF(COUNTA(ｺﾒﾃﾞｨｶﾙ!J74)&gt;=1,ｺﾒﾃﾞｨｶﾙ!J74,"")</f>
        <v/>
      </c>
      <c r="K75" s="422" t="str">
        <f>IF(COUNTA(ｺﾒﾃﾞｨｶﾙ!K74)&gt;=1,ｺﾒﾃﾞｨｶﾙ!K74,"")</f>
        <v/>
      </c>
      <c r="L75" s="426" t="str">
        <f>IF(COUNTA(ｺﾒﾃﾞｨｶﾙ!L74)&gt;=1,ｺﾒﾃﾞｨｶﾙ!L74,"")</f>
        <v/>
      </c>
      <c r="M75" s="449" t="str">
        <f>IF(COUNTA(ｺﾒﾃﾞｨｶﾙ!M74)&gt;=1,ｺﾒﾃﾞｨｶﾙ!M74,"")</f>
        <v/>
      </c>
      <c r="N75" s="443" t="str">
        <f>IF(COUNTA(ｺﾒﾃﾞｨｶﾙ!N74)&gt;=1,ｺﾒﾃﾞｨｶﾙ!N74,"")</f>
        <v/>
      </c>
      <c r="O75" s="444">
        <f>SUM(ｺﾒﾃﾞｨｶﾙ!P74:V74)</f>
        <v>0</v>
      </c>
      <c r="P75" s="445" t="str">
        <f>IF(O75&lt;基本!$D$9,"非常勤","常勤")</f>
        <v>常勤</v>
      </c>
      <c r="Q75" s="446">
        <f>IF(P75="非常勤",O75/基本!$D$9,1)</f>
        <v>1</v>
      </c>
      <c r="R75" s="401" t="e">
        <f>IF(DAYS360(T75,メイン!$N$3)&lt;500,"新"," ")</f>
        <v>#VALUE!</v>
      </c>
      <c r="S75" s="447"/>
      <c r="T75" s="474" t="str">
        <f>IF(COUNTA(ｺﾒﾃﾞｨｶﾙ!O74)&gt;=1,ｺﾒﾃﾞｨｶﾙ!O74,"")</f>
        <v/>
      </c>
      <c r="U75" s="475"/>
      <c r="V75" s="475"/>
      <c r="W75" s="475"/>
      <c r="X75" s="477">
        <f t="shared" si="33"/>
        <v>0</v>
      </c>
      <c r="Y75" s="477">
        <f t="shared" si="34"/>
        <v>0</v>
      </c>
      <c r="Z75" s="477">
        <f t="shared" si="35"/>
        <v>0</v>
      </c>
      <c r="AA75" s="477">
        <f t="shared" si="36"/>
        <v>0</v>
      </c>
      <c r="AB75" s="477">
        <f t="shared" si="37"/>
        <v>0</v>
      </c>
      <c r="AC75" s="477">
        <f t="shared" si="38"/>
        <v>0</v>
      </c>
      <c r="AD75" s="477">
        <f t="shared" si="39"/>
        <v>0</v>
      </c>
      <c r="AE75" s="477">
        <f t="shared" si="40"/>
        <v>0</v>
      </c>
      <c r="AF75" s="477">
        <f t="shared" si="41"/>
        <v>0</v>
      </c>
      <c r="AG75" s="477">
        <f t="shared" si="42"/>
        <v>0</v>
      </c>
      <c r="AH75" s="477">
        <f t="shared" si="43"/>
        <v>0</v>
      </c>
      <c r="AI75" s="477">
        <f t="shared" si="44"/>
        <v>0</v>
      </c>
      <c r="AJ75" s="477">
        <f t="shared" si="45"/>
        <v>0</v>
      </c>
      <c r="AK75" s="477">
        <f t="shared" si="46"/>
        <v>0</v>
      </c>
      <c r="AL75" s="477">
        <f t="shared" si="47"/>
        <v>0</v>
      </c>
      <c r="AM75" s="477">
        <f t="shared" si="48"/>
        <v>0</v>
      </c>
      <c r="AN75" s="477">
        <f t="shared" si="49"/>
        <v>0</v>
      </c>
      <c r="AO75" s="477">
        <f t="shared" si="50"/>
        <v>0</v>
      </c>
      <c r="AP75" s="477">
        <f t="shared" si="51"/>
        <v>0</v>
      </c>
      <c r="AQ75" s="477">
        <f t="shared" si="52"/>
        <v>0</v>
      </c>
      <c r="AR75" s="477">
        <f t="shared" si="53"/>
        <v>0</v>
      </c>
      <c r="AS75" s="477">
        <f t="shared" si="54"/>
        <v>0</v>
      </c>
      <c r="AT75" s="477">
        <f t="shared" si="55"/>
        <v>0</v>
      </c>
      <c r="AU75" s="477">
        <f t="shared" si="56"/>
        <v>0</v>
      </c>
      <c r="AV75" s="477">
        <f t="shared" si="57"/>
        <v>0</v>
      </c>
      <c r="AW75" s="477">
        <f t="shared" si="58"/>
        <v>0</v>
      </c>
      <c r="AX75" s="477">
        <f t="shared" si="59"/>
        <v>0</v>
      </c>
      <c r="AY75" s="477">
        <f t="shared" si="60"/>
        <v>0</v>
      </c>
      <c r="AZ75" s="477">
        <f t="shared" si="61"/>
        <v>0</v>
      </c>
      <c r="BA75" s="477">
        <f t="shared" si="62"/>
        <v>0</v>
      </c>
      <c r="BB75" s="477">
        <f t="shared" si="63"/>
        <v>0</v>
      </c>
      <c r="BC75" s="477">
        <f t="shared" si="64"/>
        <v>0</v>
      </c>
      <c r="BD75" s="477">
        <f t="shared" si="65"/>
        <v>0</v>
      </c>
      <c r="BE75" s="477"/>
    </row>
    <row r="76" spans="1:57" ht="13.5" customHeight="1">
      <c r="A76" s="448" t="str">
        <f>IF(COUNTA(ｺﾒﾃﾞｨｶﾙ!A75)&gt;=1,ｺﾒﾃﾞｨｶﾙ!A75,"")</f>
        <v/>
      </c>
      <c r="B76" s="425" t="str">
        <f>IF(COUNTA(ｺﾒﾃﾞｨｶﾙ!B75)&gt;=1,ｺﾒﾃﾞｨｶﾙ!B75,"")</f>
        <v/>
      </c>
      <c r="C76" s="422" t="str">
        <f>IF(COUNTA(ｺﾒﾃﾞｨｶﾙ!C75)&gt;=1,ｺﾒﾃﾞｨｶﾙ!C75,"")</f>
        <v/>
      </c>
      <c r="D76" s="422" t="str">
        <f>IF(COUNTA(ｺﾒﾃﾞｨｶﾙ!D75)&gt;=1,ｺﾒﾃﾞｨｶﾙ!D75,"")</f>
        <v/>
      </c>
      <c r="E76" s="422" t="str">
        <f>IF(COUNTA(ｺﾒﾃﾞｨｶﾙ!E75)&gt;=1,ｺﾒﾃﾞｨｶﾙ!E75,"")</f>
        <v/>
      </c>
      <c r="F76" s="422" t="str">
        <f>IF(COUNTA(ｺﾒﾃﾞｨｶﾙ!F75)&gt;=1,ｺﾒﾃﾞｨｶﾙ!F75,"")</f>
        <v/>
      </c>
      <c r="G76" s="422" t="str">
        <f>IF(COUNTA(ｺﾒﾃﾞｨｶﾙ!G75)&gt;=1,ｺﾒﾃﾞｨｶﾙ!G75,"")</f>
        <v/>
      </c>
      <c r="H76" s="422" t="str">
        <f>IF(COUNTA(ｺﾒﾃﾞｨｶﾙ!H75)&gt;=1,ｺﾒﾃﾞｨｶﾙ!H75,"")</f>
        <v/>
      </c>
      <c r="I76" s="422" t="str">
        <f>IF(COUNTA(ｺﾒﾃﾞｨｶﾙ!I75)&gt;=1,ｺﾒﾃﾞｨｶﾙ!I75,"")</f>
        <v/>
      </c>
      <c r="J76" s="422" t="str">
        <f>IF(COUNTA(ｺﾒﾃﾞｨｶﾙ!J75)&gt;=1,ｺﾒﾃﾞｨｶﾙ!J75,"")</f>
        <v/>
      </c>
      <c r="K76" s="422" t="str">
        <f>IF(COUNTA(ｺﾒﾃﾞｨｶﾙ!K75)&gt;=1,ｺﾒﾃﾞｨｶﾙ!K75,"")</f>
        <v/>
      </c>
      <c r="L76" s="426" t="str">
        <f>IF(COUNTA(ｺﾒﾃﾞｨｶﾙ!L75)&gt;=1,ｺﾒﾃﾞｨｶﾙ!L75,"")</f>
        <v/>
      </c>
      <c r="M76" s="449" t="str">
        <f>IF(COUNTA(ｺﾒﾃﾞｨｶﾙ!M75)&gt;=1,ｺﾒﾃﾞｨｶﾙ!M75,"")</f>
        <v/>
      </c>
      <c r="N76" s="443" t="str">
        <f>IF(COUNTA(ｺﾒﾃﾞｨｶﾙ!N75)&gt;=1,ｺﾒﾃﾞｨｶﾙ!N75,"")</f>
        <v/>
      </c>
      <c r="O76" s="444">
        <f>SUM(ｺﾒﾃﾞｨｶﾙ!P75:V75)</f>
        <v>0</v>
      </c>
      <c r="P76" s="445" t="str">
        <f>IF(O76&lt;基本!$D$9,"非常勤","常勤")</f>
        <v>常勤</v>
      </c>
      <c r="Q76" s="446">
        <f>IF(P76="非常勤",O76/基本!$D$9,1)</f>
        <v>1</v>
      </c>
      <c r="R76" s="401" t="e">
        <f>IF(DAYS360(T76,メイン!$N$3)&lt;500,"新"," ")</f>
        <v>#VALUE!</v>
      </c>
      <c r="S76" s="447"/>
      <c r="T76" s="474" t="str">
        <f>IF(COUNTA(ｺﾒﾃﾞｨｶﾙ!O75)&gt;=1,ｺﾒﾃﾞｨｶﾙ!O75,"")</f>
        <v/>
      </c>
      <c r="U76" s="475"/>
      <c r="V76" s="475"/>
      <c r="W76" s="475"/>
      <c r="X76" s="477">
        <f t="shared" si="33"/>
        <v>0</v>
      </c>
      <c r="Y76" s="477">
        <f t="shared" si="34"/>
        <v>0</v>
      </c>
      <c r="Z76" s="477">
        <f t="shared" si="35"/>
        <v>0</v>
      </c>
      <c r="AA76" s="477">
        <f t="shared" si="36"/>
        <v>0</v>
      </c>
      <c r="AB76" s="477">
        <f t="shared" si="37"/>
        <v>0</v>
      </c>
      <c r="AC76" s="477">
        <f t="shared" si="38"/>
        <v>0</v>
      </c>
      <c r="AD76" s="477">
        <f t="shared" si="39"/>
        <v>0</v>
      </c>
      <c r="AE76" s="477">
        <f t="shared" si="40"/>
        <v>0</v>
      </c>
      <c r="AF76" s="477">
        <f t="shared" si="41"/>
        <v>0</v>
      </c>
      <c r="AG76" s="477">
        <f t="shared" si="42"/>
        <v>0</v>
      </c>
      <c r="AH76" s="477">
        <f t="shared" si="43"/>
        <v>0</v>
      </c>
      <c r="AI76" s="477">
        <f t="shared" si="44"/>
        <v>0</v>
      </c>
      <c r="AJ76" s="477">
        <f t="shared" si="45"/>
        <v>0</v>
      </c>
      <c r="AK76" s="477">
        <f t="shared" si="46"/>
        <v>0</v>
      </c>
      <c r="AL76" s="477">
        <f t="shared" si="47"/>
        <v>0</v>
      </c>
      <c r="AM76" s="477">
        <f t="shared" si="48"/>
        <v>0</v>
      </c>
      <c r="AN76" s="477">
        <f t="shared" si="49"/>
        <v>0</v>
      </c>
      <c r="AO76" s="477">
        <f t="shared" si="50"/>
        <v>0</v>
      </c>
      <c r="AP76" s="477">
        <f t="shared" si="51"/>
        <v>0</v>
      </c>
      <c r="AQ76" s="477">
        <f t="shared" si="52"/>
        <v>0</v>
      </c>
      <c r="AR76" s="477">
        <f t="shared" si="53"/>
        <v>0</v>
      </c>
      <c r="AS76" s="477">
        <f t="shared" si="54"/>
        <v>0</v>
      </c>
      <c r="AT76" s="477">
        <f t="shared" si="55"/>
        <v>0</v>
      </c>
      <c r="AU76" s="477">
        <f t="shared" si="56"/>
        <v>0</v>
      </c>
      <c r="AV76" s="477">
        <f t="shared" si="57"/>
        <v>0</v>
      </c>
      <c r="AW76" s="477">
        <f t="shared" si="58"/>
        <v>0</v>
      </c>
      <c r="AX76" s="477">
        <f t="shared" si="59"/>
        <v>0</v>
      </c>
      <c r="AY76" s="477">
        <f t="shared" si="60"/>
        <v>0</v>
      </c>
      <c r="AZ76" s="477">
        <f t="shared" si="61"/>
        <v>0</v>
      </c>
      <c r="BA76" s="477">
        <f t="shared" si="62"/>
        <v>0</v>
      </c>
      <c r="BB76" s="477">
        <f t="shared" si="63"/>
        <v>0</v>
      </c>
      <c r="BC76" s="477">
        <f t="shared" si="64"/>
        <v>0</v>
      </c>
      <c r="BD76" s="477">
        <f t="shared" si="65"/>
        <v>0</v>
      </c>
      <c r="BE76" s="477"/>
    </row>
    <row r="77" spans="1:57" ht="13.5" customHeight="1">
      <c r="A77" s="448" t="str">
        <f>IF(COUNTA(ｺﾒﾃﾞｨｶﾙ!A76)&gt;=1,ｺﾒﾃﾞｨｶﾙ!A76,"")</f>
        <v/>
      </c>
      <c r="B77" s="425" t="str">
        <f>IF(COUNTA(ｺﾒﾃﾞｨｶﾙ!B76)&gt;=1,ｺﾒﾃﾞｨｶﾙ!B76,"")</f>
        <v/>
      </c>
      <c r="C77" s="422" t="str">
        <f>IF(COUNTA(ｺﾒﾃﾞｨｶﾙ!C76)&gt;=1,ｺﾒﾃﾞｨｶﾙ!C76,"")</f>
        <v/>
      </c>
      <c r="D77" s="422" t="str">
        <f>IF(COUNTA(ｺﾒﾃﾞｨｶﾙ!D76)&gt;=1,ｺﾒﾃﾞｨｶﾙ!D76,"")</f>
        <v/>
      </c>
      <c r="E77" s="422" t="str">
        <f>IF(COUNTA(ｺﾒﾃﾞｨｶﾙ!E76)&gt;=1,ｺﾒﾃﾞｨｶﾙ!E76,"")</f>
        <v/>
      </c>
      <c r="F77" s="422" t="str">
        <f>IF(COUNTA(ｺﾒﾃﾞｨｶﾙ!F76)&gt;=1,ｺﾒﾃﾞｨｶﾙ!F76,"")</f>
        <v/>
      </c>
      <c r="G77" s="422" t="str">
        <f>IF(COUNTA(ｺﾒﾃﾞｨｶﾙ!G76)&gt;=1,ｺﾒﾃﾞｨｶﾙ!G76,"")</f>
        <v/>
      </c>
      <c r="H77" s="422" t="str">
        <f>IF(COUNTA(ｺﾒﾃﾞｨｶﾙ!H76)&gt;=1,ｺﾒﾃﾞｨｶﾙ!H76,"")</f>
        <v/>
      </c>
      <c r="I77" s="422" t="str">
        <f>IF(COUNTA(ｺﾒﾃﾞｨｶﾙ!I76)&gt;=1,ｺﾒﾃﾞｨｶﾙ!I76,"")</f>
        <v/>
      </c>
      <c r="J77" s="422" t="str">
        <f>IF(COUNTA(ｺﾒﾃﾞｨｶﾙ!J76)&gt;=1,ｺﾒﾃﾞｨｶﾙ!J76,"")</f>
        <v/>
      </c>
      <c r="K77" s="422" t="str">
        <f>IF(COUNTA(ｺﾒﾃﾞｨｶﾙ!K76)&gt;=1,ｺﾒﾃﾞｨｶﾙ!K76,"")</f>
        <v/>
      </c>
      <c r="L77" s="426" t="str">
        <f>IF(COUNTA(ｺﾒﾃﾞｨｶﾙ!L76)&gt;=1,ｺﾒﾃﾞｨｶﾙ!L76,"")</f>
        <v/>
      </c>
      <c r="M77" s="449" t="str">
        <f>IF(COUNTA(ｺﾒﾃﾞｨｶﾙ!M76)&gt;=1,ｺﾒﾃﾞｨｶﾙ!M76,"")</f>
        <v/>
      </c>
      <c r="N77" s="443" t="str">
        <f>IF(COUNTA(ｺﾒﾃﾞｨｶﾙ!N76)&gt;=1,ｺﾒﾃﾞｨｶﾙ!N76,"")</f>
        <v/>
      </c>
      <c r="O77" s="444">
        <f>SUM(ｺﾒﾃﾞｨｶﾙ!P76:V76)</f>
        <v>0</v>
      </c>
      <c r="P77" s="445" t="str">
        <f>IF(O77&lt;基本!$D$9,"非常勤","常勤")</f>
        <v>常勤</v>
      </c>
      <c r="Q77" s="446">
        <f>IF(P77="非常勤",O77/基本!$D$9,1)</f>
        <v>1</v>
      </c>
      <c r="R77" s="401" t="e">
        <f>IF(DAYS360(T77,メイン!$N$3)&lt;500,"新"," ")</f>
        <v>#VALUE!</v>
      </c>
      <c r="S77" s="447"/>
      <c r="T77" s="474" t="str">
        <f>IF(COUNTA(ｺﾒﾃﾞｨｶﾙ!O76)&gt;=1,ｺﾒﾃﾞｨｶﾙ!O76,"")</f>
        <v/>
      </c>
      <c r="U77" s="475"/>
      <c r="V77" s="475"/>
      <c r="W77" s="475"/>
      <c r="X77" s="477">
        <f t="shared" si="33"/>
        <v>0</v>
      </c>
      <c r="Y77" s="477">
        <f t="shared" si="34"/>
        <v>0</v>
      </c>
      <c r="Z77" s="477">
        <f t="shared" si="35"/>
        <v>0</v>
      </c>
      <c r="AA77" s="477">
        <f t="shared" si="36"/>
        <v>0</v>
      </c>
      <c r="AB77" s="477">
        <f t="shared" si="37"/>
        <v>0</v>
      </c>
      <c r="AC77" s="477">
        <f t="shared" si="38"/>
        <v>0</v>
      </c>
      <c r="AD77" s="477">
        <f t="shared" si="39"/>
        <v>0</v>
      </c>
      <c r="AE77" s="477">
        <f t="shared" si="40"/>
        <v>0</v>
      </c>
      <c r="AF77" s="477">
        <f t="shared" si="41"/>
        <v>0</v>
      </c>
      <c r="AG77" s="477">
        <f t="shared" si="42"/>
        <v>0</v>
      </c>
      <c r="AH77" s="477">
        <f t="shared" si="43"/>
        <v>0</v>
      </c>
      <c r="AI77" s="477">
        <f t="shared" si="44"/>
        <v>0</v>
      </c>
      <c r="AJ77" s="477">
        <f t="shared" si="45"/>
        <v>0</v>
      </c>
      <c r="AK77" s="477">
        <f t="shared" si="46"/>
        <v>0</v>
      </c>
      <c r="AL77" s="477">
        <f t="shared" si="47"/>
        <v>0</v>
      </c>
      <c r="AM77" s="477">
        <f t="shared" si="48"/>
        <v>0</v>
      </c>
      <c r="AN77" s="477">
        <f t="shared" si="49"/>
        <v>0</v>
      </c>
      <c r="AO77" s="477">
        <f t="shared" si="50"/>
        <v>0</v>
      </c>
      <c r="AP77" s="477">
        <f t="shared" si="51"/>
        <v>0</v>
      </c>
      <c r="AQ77" s="477">
        <f t="shared" si="52"/>
        <v>0</v>
      </c>
      <c r="AR77" s="477">
        <f t="shared" si="53"/>
        <v>0</v>
      </c>
      <c r="AS77" s="477">
        <f t="shared" si="54"/>
        <v>0</v>
      </c>
      <c r="AT77" s="477">
        <f t="shared" si="55"/>
        <v>0</v>
      </c>
      <c r="AU77" s="477">
        <f t="shared" si="56"/>
        <v>0</v>
      </c>
      <c r="AV77" s="477">
        <f t="shared" si="57"/>
        <v>0</v>
      </c>
      <c r="AW77" s="477">
        <f t="shared" si="58"/>
        <v>0</v>
      </c>
      <c r="AX77" s="477">
        <f t="shared" si="59"/>
        <v>0</v>
      </c>
      <c r="AY77" s="477">
        <f t="shared" si="60"/>
        <v>0</v>
      </c>
      <c r="AZ77" s="477">
        <f t="shared" si="61"/>
        <v>0</v>
      </c>
      <c r="BA77" s="477">
        <f t="shared" si="62"/>
        <v>0</v>
      </c>
      <c r="BB77" s="477">
        <f t="shared" si="63"/>
        <v>0</v>
      </c>
      <c r="BC77" s="477">
        <f t="shared" si="64"/>
        <v>0</v>
      </c>
      <c r="BD77" s="477">
        <f t="shared" si="65"/>
        <v>0</v>
      </c>
      <c r="BE77" s="477"/>
    </row>
    <row r="78" spans="1:57" ht="13.5" customHeight="1">
      <c r="A78" s="448" t="str">
        <f>IF(COUNTA(ｺﾒﾃﾞｨｶﾙ!A77)&gt;=1,ｺﾒﾃﾞｨｶﾙ!A77,"")</f>
        <v/>
      </c>
      <c r="B78" s="425" t="str">
        <f>IF(COUNTA(ｺﾒﾃﾞｨｶﾙ!B77)&gt;=1,ｺﾒﾃﾞｨｶﾙ!B77,"")</f>
        <v/>
      </c>
      <c r="C78" s="422" t="str">
        <f>IF(COUNTA(ｺﾒﾃﾞｨｶﾙ!C77)&gt;=1,ｺﾒﾃﾞｨｶﾙ!C77,"")</f>
        <v/>
      </c>
      <c r="D78" s="422" t="str">
        <f>IF(COUNTA(ｺﾒﾃﾞｨｶﾙ!D77)&gt;=1,ｺﾒﾃﾞｨｶﾙ!D77,"")</f>
        <v/>
      </c>
      <c r="E78" s="422" t="str">
        <f>IF(COUNTA(ｺﾒﾃﾞｨｶﾙ!E77)&gt;=1,ｺﾒﾃﾞｨｶﾙ!E77,"")</f>
        <v/>
      </c>
      <c r="F78" s="422" t="str">
        <f>IF(COUNTA(ｺﾒﾃﾞｨｶﾙ!F77)&gt;=1,ｺﾒﾃﾞｨｶﾙ!F77,"")</f>
        <v/>
      </c>
      <c r="G78" s="422" t="str">
        <f>IF(COUNTA(ｺﾒﾃﾞｨｶﾙ!G77)&gt;=1,ｺﾒﾃﾞｨｶﾙ!G77,"")</f>
        <v/>
      </c>
      <c r="H78" s="422" t="str">
        <f>IF(COUNTA(ｺﾒﾃﾞｨｶﾙ!H77)&gt;=1,ｺﾒﾃﾞｨｶﾙ!H77,"")</f>
        <v/>
      </c>
      <c r="I78" s="422" t="str">
        <f>IF(COUNTA(ｺﾒﾃﾞｨｶﾙ!I77)&gt;=1,ｺﾒﾃﾞｨｶﾙ!I77,"")</f>
        <v/>
      </c>
      <c r="J78" s="422" t="str">
        <f>IF(COUNTA(ｺﾒﾃﾞｨｶﾙ!J77)&gt;=1,ｺﾒﾃﾞｨｶﾙ!J77,"")</f>
        <v/>
      </c>
      <c r="K78" s="422" t="str">
        <f>IF(COUNTA(ｺﾒﾃﾞｨｶﾙ!K77)&gt;=1,ｺﾒﾃﾞｨｶﾙ!K77,"")</f>
        <v/>
      </c>
      <c r="L78" s="426" t="str">
        <f>IF(COUNTA(ｺﾒﾃﾞｨｶﾙ!L77)&gt;=1,ｺﾒﾃﾞｨｶﾙ!L77,"")</f>
        <v/>
      </c>
      <c r="M78" s="449" t="str">
        <f>IF(COUNTA(ｺﾒﾃﾞｨｶﾙ!M77)&gt;=1,ｺﾒﾃﾞｨｶﾙ!M77,"")</f>
        <v/>
      </c>
      <c r="N78" s="443" t="str">
        <f>IF(COUNTA(ｺﾒﾃﾞｨｶﾙ!N77)&gt;=1,ｺﾒﾃﾞｨｶﾙ!N77,"")</f>
        <v/>
      </c>
      <c r="O78" s="444">
        <f>SUM(ｺﾒﾃﾞｨｶﾙ!P77:V77)</f>
        <v>0</v>
      </c>
      <c r="P78" s="445" t="str">
        <f>IF(O78&lt;基本!$D$9,"非常勤","常勤")</f>
        <v>常勤</v>
      </c>
      <c r="Q78" s="446">
        <f>IF(P78="非常勤",O78/基本!$D$9,1)</f>
        <v>1</v>
      </c>
      <c r="R78" s="401" t="e">
        <f>IF(DAYS360(T78,メイン!$N$3)&lt;500,"新"," ")</f>
        <v>#VALUE!</v>
      </c>
      <c r="S78" s="447"/>
      <c r="T78" s="474" t="str">
        <f>IF(COUNTA(ｺﾒﾃﾞｨｶﾙ!O77)&gt;=1,ｺﾒﾃﾞｨｶﾙ!O77,"")</f>
        <v/>
      </c>
      <c r="U78" s="475"/>
      <c r="V78" s="475"/>
      <c r="W78" s="475"/>
      <c r="X78" s="477">
        <f t="shared" si="33"/>
        <v>0</v>
      </c>
      <c r="Y78" s="477">
        <f t="shared" si="34"/>
        <v>0</v>
      </c>
      <c r="Z78" s="477">
        <f t="shared" si="35"/>
        <v>0</v>
      </c>
      <c r="AA78" s="477">
        <f t="shared" si="36"/>
        <v>0</v>
      </c>
      <c r="AB78" s="477">
        <f t="shared" si="37"/>
        <v>0</v>
      </c>
      <c r="AC78" s="477">
        <f t="shared" si="38"/>
        <v>0</v>
      </c>
      <c r="AD78" s="477">
        <f t="shared" si="39"/>
        <v>0</v>
      </c>
      <c r="AE78" s="477">
        <f t="shared" si="40"/>
        <v>0</v>
      </c>
      <c r="AF78" s="477">
        <f t="shared" si="41"/>
        <v>0</v>
      </c>
      <c r="AG78" s="477">
        <f t="shared" si="42"/>
        <v>0</v>
      </c>
      <c r="AH78" s="477">
        <f t="shared" si="43"/>
        <v>0</v>
      </c>
      <c r="AI78" s="477">
        <f t="shared" si="44"/>
        <v>0</v>
      </c>
      <c r="AJ78" s="477">
        <f t="shared" si="45"/>
        <v>0</v>
      </c>
      <c r="AK78" s="477">
        <f t="shared" si="46"/>
        <v>0</v>
      </c>
      <c r="AL78" s="477">
        <f t="shared" si="47"/>
        <v>0</v>
      </c>
      <c r="AM78" s="477">
        <f t="shared" si="48"/>
        <v>0</v>
      </c>
      <c r="AN78" s="477">
        <f t="shared" si="49"/>
        <v>0</v>
      </c>
      <c r="AO78" s="477">
        <f t="shared" si="50"/>
        <v>0</v>
      </c>
      <c r="AP78" s="477">
        <f t="shared" si="51"/>
        <v>0</v>
      </c>
      <c r="AQ78" s="477">
        <f t="shared" si="52"/>
        <v>0</v>
      </c>
      <c r="AR78" s="477">
        <f t="shared" si="53"/>
        <v>0</v>
      </c>
      <c r="AS78" s="477">
        <f t="shared" si="54"/>
        <v>0</v>
      </c>
      <c r="AT78" s="477">
        <f t="shared" si="55"/>
        <v>0</v>
      </c>
      <c r="AU78" s="477">
        <f t="shared" si="56"/>
        <v>0</v>
      </c>
      <c r="AV78" s="477">
        <f t="shared" si="57"/>
        <v>0</v>
      </c>
      <c r="AW78" s="477">
        <f t="shared" si="58"/>
        <v>0</v>
      </c>
      <c r="AX78" s="477">
        <f t="shared" si="59"/>
        <v>0</v>
      </c>
      <c r="AY78" s="477">
        <f t="shared" si="60"/>
        <v>0</v>
      </c>
      <c r="AZ78" s="477">
        <f t="shared" si="61"/>
        <v>0</v>
      </c>
      <c r="BA78" s="477">
        <f t="shared" si="62"/>
        <v>0</v>
      </c>
      <c r="BB78" s="477">
        <f t="shared" si="63"/>
        <v>0</v>
      </c>
      <c r="BC78" s="477">
        <f t="shared" si="64"/>
        <v>0</v>
      </c>
      <c r="BD78" s="477">
        <f t="shared" si="65"/>
        <v>0</v>
      </c>
      <c r="BE78" s="477"/>
    </row>
    <row r="79" spans="1:57" ht="13.5" customHeight="1">
      <c r="A79" s="448" t="str">
        <f>IF(COUNTA(ｺﾒﾃﾞｨｶﾙ!A78)&gt;=1,ｺﾒﾃﾞｨｶﾙ!A78,"")</f>
        <v/>
      </c>
      <c r="B79" s="425" t="str">
        <f>IF(COUNTA(ｺﾒﾃﾞｨｶﾙ!B78)&gt;=1,ｺﾒﾃﾞｨｶﾙ!B78,"")</f>
        <v/>
      </c>
      <c r="C79" s="422" t="str">
        <f>IF(COUNTA(ｺﾒﾃﾞｨｶﾙ!C78)&gt;=1,ｺﾒﾃﾞｨｶﾙ!C78,"")</f>
        <v/>
      </c>
      <c r="D79" s="422" t="str">
        <f>IF(COUNTA(ｺﾒﾃﾞｨｶﾙ!D78)&gt;=1,ｺﾒﾃﾞｨｶﾙ!D78,"")</f>
        <v/>
      </c>
      <c r="E79" s="422" t="str">
        <f>IF(COUNTA(ｺﾒﾃﾞｨｶﾙ!E78)&gt;=1,ｺﾒﾃﾞｨｶﾙ!E78,"")</f>
        <v/>
      </c>
      <c r="F79" s="422" t="str">
        <f>IF(COUNTA(ｺﾒﾃﾞｨｶﾙ!F78)&gt;=1,ｺﾒﾃﾞｨｶﾙ!F78,"")</f>
        <v/>
      </c>
      <c r="G79" s="422" t="str">
        <f>IF(COUNTA(ｺﾒﾃﾞｨｶﾙ!G78)&gt;=1,ｺﾒﾃﾞｨｶﾙ!G78,"")</f>
        <v/>
      </c>
      <c r="H79" s="422" t="str">
        <f>IF(COUNTA(ｺﾒﾃﾞｨｶﾙ!H78)&gt;=1,ｺﾒﾃﾞｨｶﾙ!H78,"")</f>
        <v/>
      </c>
      <c r="I79" s="422" t="str">
        <f>IF(COUNTA(ｺﾒﾃﾞｨｶﾙ!I78)&gt;=1,ｺﾒﾃﾞｨｶﾙ!I78,"")</f>
        <v/>
      </c>
      <c r="J79" s="422" t="str">
        <f>IF(COUNTA(ｺﾒﾃﾞｨｶﾙ!J78)&gt;=1,ｺﾒﾃﾞｨｶﾙ!J78,"")</f>
        <v/>
      </c>
      <c r="K79" s="422" t="str">
        <f>IF(COUNTA(ｺﾒﾃﾞｨｶﾙ!K78)&gt;=1,ｺﾒﾃﾞｨｶﾙ!K78,"")</f>
        <v/>
      </c>
      <c r="L79" s="426" t="str">
        <f>IF(COUNTA(ｺﾒﾃﾞｨｶﾙ!L78)&gt;=1,ｺﾒﾃﾞｨｶﾙ!L78,"")</f>
        <v/>
      </c>
      <c r="M79" s="449" t="str">
        <f>IF(COUNTA(ｺﾒﾃﾞｨｶﾙ!M78)&gt;=1,ｺﾒﾃﾞｨｶﾙ!M78,"")</f>
        <v/>
      </c>
      <c r="N79" s="443" t="str">
        <f>IF(COUNTA(ｺﾒﾃﾞｨｶﾙ!N78)&gt;=1,ｺﾒﾃﾞｨｶﾙ!N78,"")</f>
        <v/>
      </c>
      <c r="O79" s="444">
        <f>SUM(ｺﾒﾃﾞｨｶﾙ!P78:V78)</f>
        <v>0</v>
      </c>
      <c r="P79" s="445" t="str">
        <f>IF(O79&lt;基本!$D$9,"非常勤","常勤")</f>
        <v>常勤</v>
      </c>
      <c r="Q79" s="446">
        <f>IF(P79="非常勤",O79/基本!$D$9,1)</f>
        <v>1</v>
      </c>
      <c r="R79" s="401" t="e">
        <f>IF(DAYS360(T79,メイン!$N$3)&lt;500,"新"," ")</f>
        <v>#VALUE!</v>
      </c>
      <c r="S79" s="447"/>
      <c r="T79" s="474" t="str">
        <f>IF(COUNTA(ｺﾒﾃﾞｨｶﾙ!O78)&gt;=1,ｺﾒﾃﾞｨｶﾙ!O78,"")</f>
        <v/>
      </c>
      <c r="U79" s="475"/>
      <c r="V79" s="475"/>
      <c r="W79" s="475"/>
      <c r="X79" s="477">
        <f t="shared" si="33"/>
        <v>0</v>
      </c>
      <c r="Y79" s="477">
        <f t="shared" si="34"/>
        <v>0</v>
      </c>
      <c r="Z79" s="477">
        <f t="shared" si="35"/>
        <v>0</v>
      </c>
      <c r="AA79" s="477">
        <f t="shared" si="36"/>
        <v>0</v>
      </c>
      <c r="AB79" s="477">
        <f t="shared" si="37"/>
        <v>0</v>
      </c>
      <c r="AC79" s="477">
        <f t="shared" si="38"/>
        <v>0</v>
      </c>
      <c r="AD79" s="477">
        <f t="shared" si="39"/>
        <v>0</v>
      </c>
      <c r="AE79" s="477">
        <f t="shared" si="40"/>
        <v>0</v>
      </c>
      <c r="AF79" s="477">
        <f t="shared" si="41"/>
        <v>0</v>
      </c>
      <c r="AG79" s="477">
        <f t="shared" si="42"/>
        <v>0</v>
      </c>
      <c r="AH79" s="477">
        <f t="shared" si="43"/>
        <v>0</v>
      </c>
      <c r="AI79" s="477">
        <f t="shared" si="44"/>
        <v>0</v>
      </c>
      <c r="AJ79" s="477">
        <f t="shared" si="45"/>
        <v>0</v>
      </c>
      <c r="AK79" s="477">
        <f t="shared" si="46"/>
        <v>0</v>
      </c>
      <c r="AL79" s="477">
        <f t="shared" si="47"/>
        <v>0</v>
      </c>
      <c r="AM79" s="477">
        <f t="shared" si="48"/>
        <v>0</v>
      </c>
      <c r="AN79" s="477">
        <f t="shared" si="49"/>
        <v>0</v>
      </c>
      <c r="AO79" s="477">
        <f t="shared" si="50"/>
        <v>0</v>
      </c>
      <c r="AP79" s="477">
        <f t="shared" si="51"/>
        <v>0</v>
      </c>
      <c r="AQ79" s="477">
        <f t="shared" si="52"/>
        <v>0</v>
      </c>
      <c r="AR79" s="477">
        <f t="shared" si="53"/>
        <v>0</v>
      </c>
      <c r="AS79" s="477">
        <f t="shared" si="54"/>
        <v>0</v>
      </c>
      <c r="AT79" s="477">
        <f t="shared" si="55"/>
        <v>0</v>
      </c>
      <c r="AU79" s="477">
        <f t="shared" si="56"/>
        <v>0</v>
      </c>
      <c r="AV79" s="477">
        <f t="shared" si="57"/>
        <v>0</v>
      </c>
      <c r="AW79" s="477">
        <f t="shared" si="58"/>
        <v>0</v>
      </c>
      <c r="AX79" s="477">
        <f t="shared" si="59"/>
        <v>0</v>
      </c>
      <c r="AY79" s="477">
        <f t="shared" si="60"/>
        <v>0</v>
      </c>
      <c r="AZ79" s="477">
        <f t="shared" si="61"/>
        <v>0</v>
      </c>
      <c r="BA79" s="477">
        <f t="shared" si="62"/>
        <v>0</v>
      </c>
      <c r="BB79" s="477">
        <f t="shared" si="63"/>
        <v>0</v>
      </c>
      <c r="BC79" s="477">
        <f t="shared" si="64"/>
        <v>0</v>
      </c>
      <c r="BD79" s="477">
        <f t="shared" si="65"/>
        <v>0</v>
      </c>
      <c r="BE79" s="477"/>
    </row>
    <row r="80" spans="1:57" ht="13.5" customHeight="1">
      <c r="A80" s="448" t="str">
        <f>IF(COUNTA(ｺﾒﾃﾞｨｶﾙ!A79)&gt;=1,ｺﾒﾃﾞｨｶﾙ!A79,"")</f>
        <v/>
      </c>
      <c r="B80" s="425" t="str">
        <f>IF(COUNTA(ｺﾒﾃﾞｨｶﾙ!B79)&gt;=1,ｺﾒﾃﾞｨｶﾙ!B79,"")</f>
        <v/>
      </c>
      <c r="C80" s="422" t="str">
        <f>IF(COUNTA(ｺﾒﾃﾞｨｶﾙ!C79)&gt;=1,ｺﾒﾃﾞｨｶﾙ!C79,"")</f>
        <v/>
      </c>
      <c r="D80" s="422" t="str">
        <f>IF(COUNTA(ｺﾒﾃﾞｨｶﾙ!D79)&gt;=1,ｺﾒﾃﾞｨｶﾙ!D79,"")</f>
        <v/>
      </c>
      <c r="E80" s="422" t="str">
        <f>IF(COUNTA(ｺﾒﾃﾞｨｶﾙ!E79)&gt;=1,ｺﾒﾃﾞｨｶﾙ!E79,"")</f>
        <v/>
      </c>
      <c r="F80" s="422" t="str">
        <f>IF(COUNTA(ｺﾒﾃﾞｨｶﾙ!F79)&gt;=1,ｺﾒﾃﾞｨｶﾙ!F79,"")</f>
        <v/>
      </c>
      <c r="G80" s="422" t="str">
        <f>IF(COUNTA(ｺﾒﾃﾞｨｶﾙ!G79)&gt;=1,ｺﾒﾃﾞｨｶﾙ!G79,"")</f>
        <v/>
      </c>
      <c r="H80" s="422" t="str">
        <f>IF(COUNTA(ｺﾒﾃﾞｨｶﾙ!H79)&gt;=1,ｺﾒﾃﾞｨｶﾙ!H79,"")</f>
        <v/>
      </c>
      <c r="I80" s="422" t="str">
        <f>IF(COUNTA(ｺﾒﾃﾞｨｶﾙ!I79)&gt;=1,ｺﾒﾃﾞｨｶﾙ!I79,"")</f>
        <v/>
      </c>
      <c r="J80" s="422" t="str">
        <f>IF(COUNTA(ｺﾒﾃﾞｨｶﾙ!J79)&gt;=1,ｺﾒﾃﾞｨｶﾙ!J79,"")</f>
        <v/>
      </c>
      <c r="K80" s="422" t="str">
        <f>IF(COUNTA(ｺﾒﾃﾞｨｶﾙ!K79)&gt;=1,ｺﾒﾃﾞｨｶﾙ!K79,"")</f>
        <v/>
      </c>
      <c r="L80" s="426" t="str">
        <f>IF(COUNTA(ｺﾒﾃﾞｨｶﾙ!L79)&gt;=1,ｺﾒﾃﾞｨｶﾙ!L79,"")</f>
        <v/>
      </c>
      <c r="M80" s="449" t="str">
        <f>IF(COUNTA(ｺﾒﾃﾞｨｶﾙ!M79)&gt;=1,ｺﾒﾃﾞｨｶﾙ!M79,"")</f>
        <v/>
      </c>
      <c r="N80" s="443" t="str">
        <f>IF(COUNTA(ｺﾒﾃﾞｨｶﾙ!N79)&gt;=1,ｺﾒﾃﾞｨｶﾙ!N79,"")</f>
        <v/>
      </c>
      <c r="O80" s="444">
        <f>SUM(ｺﾒﾃﾞｨｶﾙ!P79:V79)</f>
        <v>0</v>
      </c>
      <c r="P80" s="445" t="str">
        <f>IF(O80&lt;基本!$D$9,"非常勤","常勤")</f>
        <v>常勤</v>
      </c>
      <c r="Q80" s="446">
        <f>IF(P80="非常勤",O80/基本!$D$9,1)</f>
        <v>1</v>
      </c>
      <c r="R80" s="401" t="e">
        <f>IF(DAYS360(T80,メイン!$N$3)&lt;500,"新"," ")</f>
        <v>#VALUE!</v>
      </c>
      <c r="S80" s="447"/>
      <c r="T80" s="474" t="str">
        <f>IF(COUNTA(ｺﾒﾃﾞｨｶﾙ!O79)&gt;=1,ｺﾒﾃﾞｨｶﾙ!O79,"")</f>
        <v/>
      </c>
      <c r="U80" s="475"/>
      <c r="V80" s="475"/>
      <c r="W80" s="475"/>
      <c r="X80" s="477">
        <f t="shared" si="33"/>
        <v>0</v>
      </c>
      <c r="Y80" s="477">
        <f t="shared" si="34"/>
        <v>0</v>
      </c>
      <c r="Z80" s="477">
        <f t="shared" si="35"/>
        <v>0</v>
      </c>
      <c r="AA80" s="477">
        <f t="shared" si="36"/>
        <v>0</v>
      </c>
      <c r="AB80" s="477">
        <f t="shared" si="37"/>
        <v>0</v>
      </c>
      <c r="AC80" s="477">
        <f t="shared" si="38"/>
        <v>0</v>
      </c>
      <c r="AD80" s="477">
        <f t="shared" si="39"/>
        <v>0</v>
      </c>
      <c r="AE80" s="477">
        <f t="shared" si="40"/>
        <v>0</v>
      </c>
      <c r="AF80" s="477">
        <f t="shared" si="41"/>
        <v>0</v>
      </c>
      <c r="AG80" s="477">
        <f t="shared" si="42"/>
        <v>0</v>
      </c>
      <c r="AH80" s="477">
        <f t="shared" si="43"/>
        <v>0</v>
      </c>
      <c r="AI80" s="477">
        <f t="shared" si="44"/>
        <v>0</v>
      </c>
      <c r="AJ80" s="477">
        <f t="shared" si="45"/>
        <v>0</v>
      </c>
      <c r="AK80" s="477">
        <f t="shared" si="46"/>
        <v>0</v>
      </c>
      <c r="AL80" s="477">
        <f t="shared" si="47"/>
        <v>0</v>
      </c>
      <c r="AM80" s="477">
        <f t="shared" si="48"/>
        <v>0</v>
      </c>
      <c r="AN80" s="477">
        <f t="shared" si="49"/>
        <v>0</v>
      </c>
      <c r="AO80" s="477">
        <f t="shared" si="50"/>
        <v>0</v>
      </c>
      <c r="AP80" s="477">
        <f t="shared" si="51"/>
        <v>0</v>
      </c>
      <c r="AQ80" s="477">
        <f t="shared" si="52"/>
        <v>0</v>
      </c>
      <c r="AR80" s="477">
        <f t="shared" si="53"/>
        <v>0</v>
      </c>
      <c r="AS80" s="477">
        <f t="shared" si="54"/>
        <v>0</v>
      </c>
      <c r="AT80" s="477">
        <f t="shared" si="55"/>
        <v>0</v>
      </c>
      <c r="AU80" s="477">
        <f t="shared" si="56"/>
        <v>0</v>
      </c>
      <c r="AV80" s="477">
        <f t="shared" si="57"/>
        <v>0</v>
      </c>
      <c r="AW80" s="477">
        <f t="shared" si="58"/>
        <v>0</v>
      </c>
      <c r="AX80" s="477">
        <f t="shared" si="59"/>
        <v>0</v>
      </c>
      <c r="AY80" s="477">
        <f t="shared" si="60"/>
        <v>0</v>
      </c>
      <c r="AZ80" s="477">
        <f t="shared" si="61"/>
        <v>0</v>
      </c>
      <c r="BA80" s="477">
        <f t="shared" si="62"/>
        <v>0</v>
      </c>
      <c r="BB80" s="477">
        <f t="shared" si="63"/>
        <v>0</v>
      </c>
      <c r="BC80" s="477">
        <f t="shared" si="64"/>
        <v>0</v>
      </c>
      <c r="BD80" s="477">
        <f t="shared" si="65"/>
        <v>0</v>
      </c>
      <c r="BE80" s="477"/>
    </row>
    <row r="81" spans="1:57" ht="13.5" customHeight="1">
      <c r="A81" s="448" t="str">
        <f>IF(COUNTA(ｺﾒﾃﾞｨｶﾙ!A80)&gt;=1,ｺﾒﾃﾞｨｶﾙ!A80,"")</f>
        <v/>
      </c>
      <c r="B81" s="425" t="str">
        <f>IF(COUNTA(ｺﾒﾃﾞｨｶﾙ!B80)&gt;=1,ｺﾒﾃﾞｨｶﾙ!B80,"")</f>
        <v/>
      </c>
      <c r="C81" s="422" t="str">
        <f>IF(COUNTA(ｺﾒﾃﾞｨｶﾙ!C80)&gt;=1,ｺﾒﾃﾞｨｶﾙ!C80,"")</f>
        <v/>
      </c>
      <c r="D81" s="422" t="str">
        <f>IF(COUNTA(ｺﾒﾃﾞｨｶﾙ!D80)&gt;=1,ｺﾒﾃﾞｨｶﾙ!D80,"")</f>
        <v/>
      </c>
      <c r="E81" s="422" t="str">
        <f>IF(COUNTA(ｺﾒﾃﾞｨｶﾙ!E80)&gt;=1,ｺﾒﾃﾞｨｶﾙ!E80,"")</f>
        <v/>
      </c>
      <c r="F81" s="422" t="str">
        <f>IF(COUNTA(ｺﾒﾃﾞｨｶﾙ!F80)&gt;=1,ｺﾒﾃﾞｨｶﾙ!F80,"")</f>
        <v/>
      </c>
      <c r="G81" s="422" t="str">
        <f>IF(COUNTA(ｺﾒﾃﾞｨｶﾙ!G80)&gt;=1,ｺﾒﾃﾞｨｶﾙ!G80,"")</f>
        <v/>
      </c>
      <c r="H81" s="422" t="str">
        <f>IF(COUNTA(ｺﾒﾃﾞｨｶﾙ!H80)&gt;=1,ｺﾒﾃﾞｨｶﾙ!H80,"")</f>
        <v/>
      </c>
      <c r="I81" s="422" t="str">
        <f>IF(COUNTA(ｺﾒﾃﾞｨｶﾙ!I80)&gt;=1,ｺﾒﾃﾞｨｶﾙ!I80,"")</f>
        <v/>
      </c>
      <c r="J81" s="422" t="str">
        <f>IF(COUNTA(ｺﾒﾃﾞｨｶﾙ!J80)&gt;=1,ｺﾒﾃﾞｨｶﾙ!J80,"")</f>
        <v/>
      </c>
      <c r="K81" s="422" t="str">
        <f>IF(COUNTA(ｺﾒﾃﾞｨｶﾙ!K80)&gt;=1,ｺﾒﾃﾞｨｶﾙ!K80,"")</f>
        <v/>
      </c>
      <c r="L81" s="426" t="str">
        <f>IF(COUNTA(ｺﾒﾃﾞｨｶﾙ!L80)&gt;=1,ｺﾒﾃﾞｨｶﾙ!L80,"")</f>
        <v/>
      </c>
      <c r="M81" s="449" t="str">
        <f>IF(COUNTA(ｺﾒﾃﾞｨｶﾙ!M80)&gt;=1,ｺﾒﾃﾞｨｶﾙ!M80,"")</f>
        <v/>
      </c>
      <c r="N81" s="443" t="str">
        <f>IF(COUNTA(ｺﾒﾃﾞｨｶﾙ!N80)&gt;=1,ｺﾒﾃﾞｨｶﾙ!N80,"")</f>
        <v/>
      </c>
      <c r="O81" s="444">
        <f>SUM(ｺﾒﾃﾞｨｶﾙ!P80:V80)</f>
        <v>0</v>
      </c>
      <c r="P81" s="445" t="str">
        <f>IF(O81&lt;基本!$D$9,"非常勤","常勤")</f>
        <v>常勤</v>
      </c>
      <c r="Q81" s="446">
        <f>IF(P81="非常勤",O81/基本!$D$9,1)</f>
        <v>1</v>
      </c>
      <c r="R81" s="401" t="e">
        <f>IF(DAYS360(T81,メイン!$N$3)&lt;500,"新"," ")</f>
        <v>#VALUE!</v>
      </c>
      <c r="S81" s="447"/>
      <c r="T81" s="474" t="str">
        <f>IF(COUNTA(ｺﾒﾃﾞｨｶﾙ!O80)&gt;=1,ｺﾒﾃﾞｨｶﾙ!O80,"")</f>
        <v/>
      </c>
      <c r="U81" s="475"/>
      <c r="V81" s="475"/>
      <c r="W81" s="475"/>
      <c r="X81" s="477">
        <f t="shared" si="33"/>
        <v>0</v>
      </c>
      <c r="Y81" s="477">
        <f t="shared" si="34"/>
        <v>0</v>
      </c>
      <c r="Z81" s="477">
        <f t="shared" si="35"/>
        <v>0</v>
      </c>
      <c r="AA81" s="477">
        <f t="shared" si="36"/>
        <v>0</v>
      </c>
      <c r="AB81" s="477">
        <f t="shared" si="37"/>
        <v>0</v>
      </c>
      <c r="AC81" s="477">
        <f t="shared" si="38"/>
        <v>0</v>
      </c>
      <c r="AD81" s="477">
        <f t="shared" si="39"/>
        <v>0</v>
      </c>
      <c r="AE81" s="477">
        <f t="shared" si="40"/>
        <v>0</v>
      </c>
      <c r="AF81" s="477">
        <f t="shared" si="41"/>
        <v>0</v>
      </c>
      <c r="AG81" s="477">
        <f t="shared" si="42"/>
        <v>0</v>
      </c>
      <c r="AH81" s="477">
        <f t="shared" si="43"/>
        <v>0</v>
      </c>
      <c r="AI81" s="477">
        <f t="shared" si="44"/>
        <v>0</v>
      </c>
      <c r="AJ81" s="477">
        <f t="shared" si="45"/>
        <v>0</v>
      </c>
      <c r="AK81" s="477">
        <f t="shared" si="46"/>
        <v>0</v>
      </c>
      <c r="AL81" s="477">
        <f t="shared" si="47"/>
        <v>0</v>
      </c>
      <c r="AM81" s="477">
        <f t="shared" si="48"/>
        <v>0</v>
      </c>
      <c r="AN81" s="477">
        <f t="shared" si="49"/>
        <v>0</v>
      </c>
      <c r="AO81" s="477">
        <f t="shared" si="50"/>
        <v>0</v>
      </c>
      <c r="AP81" s="477">
        <f t="shared" si="51"/>
        <v>0</v>
      </c>
      <c r="AQ81" s="477">
        <f t="shared" si="52"/>
        <v>0</v>
      </c>
      <c r="AR81" s="477">
        <f t="shared" si="53"/>
        <v>0</v>
      </c>
      <c r="AS81" s="477">
        <f t="shared" si="54"/>
        <v>0</v>
      </c>
      <c r="AT81" s="477">
        <f t="shared" si="55"/>
        <v>0</v>
      </c>
      <c r="AU81" s="477">
        <f t="shared" si="56"/>
        <v>0</v>
      </c>
      <c r="AV81" s="477">
        <f t="shared" si="57"/>
        <v>0</v>
      </c>
      <c r="AW81" s="477">
        <f t="shared" si="58"/>
        <v>0</v>
      </c>
      <c r="AX81" s="477">
        <f t="shared" si="59"/>
        <v>0</v>
      </c>
      <c r="AY81" s="477">
        <f t="shared" si="60"/>
        <v>0</v>
      </c>
      <c r="AZ81" s="477">
        <f t="shared" si="61"/>
        <v>0</v>
      </c>
      <c r="BA81" s="477">
        <f t="shared" si="62"/>
        <v>0</v>
      </c>
      <c r="BB81" s="477">
        <f t="shared" si="63"/>
        <v>0</v>
      </c>
      <c r="BC81" s="477">
        <f t="shared" si="64"/>
        <v>0</v>
      </c>
      <c r="BD81" s="477">
        <f t="shared" si="65"/>
        <v>0</v>
      </c>
      <c r="BE81" s="477"/>
    </row>
    <row r="82" spans="1:57" ht="13.5" customHeight="1">
      <c r="A82" s="448" t="str">
        <f>IF(COUNTA(ｺﾒﾃﾞｨｶﾙ!A81)&gt;=1,ｺﾒﾃﾞｨｶﾙ!A81,"")</f>
        <v/>
      </c>
      <c r="B82" s="425" t="str">
        <f>IF(COUNTA(ｺﾒﾃﾞｨｶﾙ!B81)&gt;=1,ｺﾒﾃﾞｨｶﾙ!B81,"")</f>
        <v/>
      </c>
      <c r="C82" s="422" t="str">
        <f>IF(COUNTA(ｺﾒﾃﾞｨｶﾙ!C81)&gt;=1,ｺﾒﾃﾞｨｶﾙ!C81,"")</f>
        <v/>
      </c>
      <c r="D82" s="422" t="str">
        <f>IF(COUNTA(ｺﾒﾃﾞｨｶﾙ!D81)&gt;=1,ｺﾒﾃﾞｨｶﾙ!D81,"")</f>
        <v/>
      </c>
      <c r="E82" s="422" t="str">
        <f>IF(COUNTA(ｺﾒﾃﾞｨｶﾙ!E81)&gt;=1,ｺﾒﾃﾞｨｶﾙ!E81,"")</f>
        <v/>
      </c>
      <c r="F82" s="422" t="str">
        <f>IF(COUNTA(ｺﾒﾃﾞｨｶﾙ!F81)&gt;=1,ｺﾒﾃﾞｨｶﾙ!F81,"")</f>
        <v/>
      </c>
      <c r="G82" s="422" t="str">
        <f>IF(COUNTA(ｺﾒﾃﾞｨｶﾙ!G81)&gt;=1,ｺﾒﾃﾞｨｶﾙ!G81,"")</f>
        <v/>
      </c>
      <c r="H82" s="422" t="str">
        <f>IF(COUNTA(ｺﾒﾃﾞｨｶﾙ!H81)&gt;=1,ｺﾒﾃﾞｨｶﾙ!H81,"")</f>
        <v/>
      </c>
      <c r="I82" s="422" t="str">
        <f>IF(COUNTA(ｺﾒﾃﾞｨｶﾙ!I81)&gt;=1,ｺﾒﾃﾞｨｶﾙ!I81,"")</f>
        <v/>
      </c>
      <c r="J82" s="422" t="str">
        <f>IF(COUNTA(ｺﾒﾃﾞｨｶﾙ!J81)&gt;=1,ｺﾒﾃﾞｨｶﾙ!J81,"")</f>
        <v/>
      </c>
      <c r="K82" s="422" t="str">
        <f>IF(COUNTA(ｺﾒﾃﾞｨｶﾙ!K81)&gt;=1,ｺﾒﾃﾞｨｶﾙ!K81,"")</f>
        <v/>
      </c>
      <c r="L82" s="426" t="str">
        <f>IF(COUNTA(ｺﾒﾃﾞｨｶﾙ!L81)&gt;=1,ｺﾒﾃﾞｨｶﾙ!L81,"")</f>
        <v/>
      </c>
      <c r="M82" s="449" t="str">
        <f>IF(COUNTA(ｺﾒﾃﾞｨｶﾙ!M81)&gt;=1,ｺﾒﾃﾞｨｶﾙ!M81,"")</f>
        <v/>
      </c>
      <c r="N82" s="443" t="str">
        <f>IF(COUNTA(ｺﾒﾃﾞｨｶﾙ!N81)&gt;=1,ｺﾒﾃﾞｨｶﾙ!N81,"")</f>
        <v/>
      </c>
      <c r="O82" s="444">
        <f>SUM(ｺﾒﾃﾞｨｶﾙ!P81:V81)</f>
        <v>0</v>
      </c>
      <c r="P82" s="445" t="str">
        <f>IF(O82&lt;基本!$D$9,"非常勤","常勤")</f>
        <v>常勤</v>
      </c>
      <c r="Q82" s="446">
        <f>IF(P82="非常勤",O82/基本!$D$9,1)</f>
        <v>1</v>
      </c>
      <c r="R82" s="401" t="e">
        <f>IF(DAYS360(T82,メイン!$N$3)&lt;500,"新"," ")</f>
        <v>#VALUE!</v>
      </c>
      <c r="S82" s="447"/>
      <c r="T82" s="474" t="str">
        <f>IF(COUNTA(ｺﾒﾃﾞｨｶﾙ!O81)&gt;=1,ｺﾒﾃﾞｨｶﾙ!O81,"")</f>
        <v/>
      </c>
      <c r="U82" s="475"/>
      <c r="V82" s="475"/>
      <c r="W82" s="475"/>
      <c r="X82" s="477">
        <f t="shared" si="33"/>
        <v>0</v>
      </c>
      <c r="Y82" s="477">
        <f t="shared" si="34"/>
        <v>0</v>
      </c>
      <c r="Z82" s="477">
        <f t="shared" si="35"/>
        <v>0</v>
      </c>
      <c r="AA82" s="477">
        <f t="shared" si="36"/>
        <v>0</v>
      </c>
      <c r="AB82" s="477">
        <f t="shared" si="37"/>
        <v>0</v>
      </c>
      <c r="AC82" s="477">
        <f t="shared" si="38"/>
        <v>0</v>
      </c>
      <c r="AD82" s="477">
        <f t="shared" si="39"/>
        <v>0</v>
      </c>
      <c r="AE82" s="477">
        <f t="shared" si="40"/>
        <v>0</v>
      </c>
      <c r="AF82" s="477">
        <f t="shared" si="41"/>
        <v>0</v>
      </c>
      <c r="AG82" s="477">
        <f t="shared" si="42"/>
        <v>0</v>
      </c>
      <c r="AH82" s="477">
        <f t="shared" si="43"/>
        <v>0</v>
      </c>
      <c r="AI82" s="477">
        <f t="shared" si="44"/>
        <v>0</v>
      </c>
      <c r="AJ82" s="477">
        <f t="shared" si="45"/>
        <v>0</v>
      </c>
      <c r="AK82" s="477">
        <f t="shared" si="46"/>
        <v>0</v>
      </c>
      <c r="AL82" s="477">
        <f t="shared" si="47"/>
        <v>0</v>
      </c>
      <c r="AM82" s="477">
        <f t="shared" si="48"/>
        <v>0</v>
      </c>
      <c r="AN82" s="477">
        <f t="shared" si="49"/>
        <v>0</v>
      </c>
      <c r="AO82" s="477">
        <f t="shared" si="50"/>
        <v>0</v>
      </c>
      <c r="AP82" s="477">
        <f t="shared" si="51"/>
        <v>0</v>
      </c>
      <c r="AQ82" s="477">
        <f t="shared" si="52"/>
        <v>0</v>
      </c>
      <c r="AR82" s="477">
        <f t="shared" si="53"/>
        <v>0</v>
      </c>
      <c r="AS82" s="477">
        <f t="shared" si="54"/>
        <v>0</v>
      </c>
      <c r="AT82" s="477">
        <f t="shared" si="55"/>
        <v>0</v>
      </c>
      <c r="AU82" s="477">
        <f t="shared" si="56"/>
        <v>0</v>
      </c>
      <c r="AV82" s="477">
        <f t="shared" si="57"/>
        <v>0</v>
      </c>
      <c r="AW82" s="477">
        <f t="shared" si="58"/>
        <v>0</v>
      </c>
      <c r="AX82" s="477">
        <f t="shared" si="59"/>
        <v>0</v>
      </c>
      <c r="AY82" s="477">
        <f t="shared" si="60"/>
        <v>0</v>
      </c>
      <c r="AZ82" s="477">
        <f t="shared" si="61"/>
        <v>0</v>
      </c>
      <c r="BA82" s="477">
        <f t="shared" si="62"/>
        <v>0</v>
      </c>
      <c r="BB82" s="477">
        <f t="shared" si="63"/>
        <v>0</v>
      </c>
      <c r="BC82" s="477">
        <f t="shared" si="64"/>
        <v>0</v>
      </c>
      <c r="BD82" s="477">
        <f t="shared" si="65"/>
        <v>0</v>
      </c>
      <c r="BE82" s="477"/>
    </row>
    <row r="83" spans="1:57" ht="13.5" customHeight="1">
      <c r="A83" s="448" t="str">
        <f>IF(COUNTA(ｺﾒﾃﾞｨｶﾙ!A82)&gt;=1,ｺﾒﾃﾞｨｶﾙ!A82,"")</f>
        <v/>
      </c>
      <c r="B83" s="425" t="str">
        <f>IF(COUNTA(ｺﾒﾃﾞｨｶﾙ!B82)&gt;=1,ｺﾒﾃﾞｨｶﾙ!B82,"")</f>
        <v/>
      </c>
      <c r="C83" s="422" t="str">
        <f>IF(COUNTA(ｺﾒﾃﾞｨｶﾙ!C82)&gt;=1,ｺﾒﾃﾞｨｶﾙ!C82,"")</f>
        <v/>
      </c>
      <c r="D83" s="422" t="str">
        <f>IF(COUNTA(ｺﾒﾃﾞｨｶﾙ!D82)&gt;=1,ｺﾒﾃﾞｨｶﾙ!D82,"")</f>
        <v/>
      </c>
      <c r="E83" s="422" t="str">
        <f>IF(COUNTA(ｺﾒﾃﾞｨｶﾙ!E82)&gt;=1,ｺﾒﾃﾞｨｶﾙ!E82,"")</f>
        <v/>
      </c>
      <c r="F83" s="422" t="str">
        <f>IF(COUNTA(ｺﾒﾃﾞｨｶﾙ!F82)&gt;=1,ｺﾒﾃﾞｨｶﾙ!F82,"")</f>
        <v/>
      </c>
      <c r="G83" s="422" t="str">
        <f>IF(COUNTA(ｺﾒﾃﾞｨｶﾙ!G82)&gt;=1,ｺﾒﾃﾞｨｶﾙ!G82,"")</f>
        <v/>
      </c>
      <c r="H83" s="422" t="str">
        <f>IF(COUNTA(ｺﾒﾃﾞｨｶﾙ!H82)&gt;=1,ｺﾒﾃﾞｨｶﾙ!H82,"")</f>
        <v/>
      </c>
      <c r="I83" s="422" t="str">
        <f>IF(COUNTA(ｺﾒﾃﾞｨｶﾙ!I82)&gt;=1,ｺﾒﾃﾞｨｶﾙ!I82,"")</f>
        <v/>
      </c>
      <c r="J83" s="422" t="str">
        <f>IF(COUNTA(ｺﾒﾃﾞｨｶﾙ!J82)&gt;=1,ｺﾒﾃﾞｨｶﾙ!J82,"")</f>
        <v/>
      </c>
      <c r="K83" s="422" t="str">
        <f>IF(COUNTA(ｺﾒﾃﾞｨｶﾙ!K82)&gt;=1,ｺﾒﾃﾞｨｶﾙ!K82,"")</f>
        <v/>
      </c>
      <c r="L83" s="426" t="str">
        <f>IF(COUNTA(ｺﾒﾃﾞｨｶﾙ!L82)&gt;=1,ｺﾒﾃﾞｨｶﾙ!L82,"")</f>
        <v/>
      </c>
      <c r="M83" s="449" t="str">
        <f>IF(COUNTA(ｺﾒﾃﾞｨｶﾙ!M82)&gt;=1,ｺﾒﾃﾞｨｶﾙ!M82,"")</f>
        <v/>
      </c>
      <c r="N83" s="443" t="str">
        <f>IF(COUNTA(ｺﾒﾃﾞｨｶﾙ!N82)&gt;=1,ｺﾒﾃﾞｨｶﾙ!N82,"")</f>
        <v/>
      </c>
      <c r="O83" s="444">
        <f>SUM(ｺﾒﾃﾞｨｶﾙ!P82:V82)</f>
        <v>0</v>
      </c>
      <c r="P83" s="445" t="str">
        <f>IF(O83&lt;基本!$D$9,"非常勤","常勤")</f>
        <v>常勤</v>
      </c>
      <c r="Q83" s="446">
        <f>IF(P83="非常勤",O83/基本!$D$9,1)</f>
        <v>1</v>
      </c>
      <c r="R83" s="401" t="e">
        <f>IF(DAYS360(T83,メイン!$N$3)&lt;500,"新"," ")</f>
        <v>#VALUE!</v>
      </c>
      <c r="S83" s="447"/>
      <c r="T83" s="474" t="str">
        <f>IF(COUNTA(ｺﾒﾃﾞｨｶﾙ!O82)&gt;=1,ｺﾒﾃﾞｨｶﾙ!O82,"")</f>
        <v/>
      </c>
      <c r="U83" s="475"/>
      <c r="V83" s="475"/>
      <c r="W83" s="475"/>
      <c r="X83" s="477">
        <f t="shared" si="33"/>
        <v>0</v>
      </c>
      <c r="Y83" s="477">
        <f t="shared" si="34"/>
        <v>0</v>
      </c>
      <c r="Z83" s="477">
        <f t="shared" si="35"/>
        <v>0</v>
      </c>
      <c r="AA83" s="477">
        <f t="shared" si="36"/>
        <v>0</v>
      </c>
      <c r="AB83" s="477">
        <f t="shared" si="37"/>
        <v>0</v>
      </c>
      <c r="AC83" s="477">
        <f t="shared" si="38"/>
        <v>0</v>
      </c>
      <c r="AD83" s="477">
        <f t="shared" si="39"/>
        <v>0</v>
      </c>
      <c r="AE83" s="477">
        <f t="shared" si="40"/>
        <v>0</v>
      </c>
      <c r="AF83" s="477">
        <f t="shared" si="41"/>
        <v>0</v>
      </c>
      <c r="AG83" s="477">
        <f t="shared" si="42"/>
        <v>0</v>
      </c>
      <c r="AH83" s="477">
        <f t="shared" si="43"/>
        <v>0</v>
      </c>
      <c r="AI83" s="477">
        <f t="shared" si="44"/>
        <v>0</v>
      </c>
      <c r="AJ83" s="477">
        <f t="shared" si="45"/>
        <v>0</v>
      </c>
      <c r="AK83" s="477">
        <f t="shared" si="46"/>
        <v>0</v>
      </c>
      <c r="AL83" s="477">
        <f t="shared" si="47"/>
        <v>0</v>
      </c>
      <c r="AM83" s="477">
        <f t="shared" si="48"/>
        <v>0</v>
      </c>
      <c r="AN83" s="477">
        <f t="shared" si="49"/>
        <v>0</v>
      </c>
      <c r="AO83" s="477">
        <f t="shared" si="50"/>
        <v>0</v>
      </c>
      <c r="AP83" s="477">
        <f t="shared" si="51"/>
        <v>0</v>
      </c>
      <c r="AQ83" s="477">
        <f t="shared" si="52"/>
        <v>0</v>
      </c>
      <c r="AR83" s="477">
        <f t="shared" si="53"/>
        <v>0</v>
      </c>
      <c r="AS83" s="477">
        <f t="shared" si="54"/>
        <v>0</v>
      </c>
      <c r="AT83" s="477">
        <f t="shared" si="55"/>
        <v>0</v>
      </c>
      <c r="AU83" s="477">
        <f t="shared" si="56"/>
        <v>0</v>
      </c>
      <c r="AV83" s="477">
        <f t="shared" si="57"/>
        <v>0</v>
      </c>
      <c r="AW83" s="477">
        <f t="shared" si="58"/>
        <v>0</v>
      </c>
      <c r="AX83" s="477">
        <f t="shared" si="59"/>
        <v>0</v>
      </c>
      <c r="AY83" s="477">
        <f t="shared" si="60"/>
        <v>0</v>
      </c>
      <c r="AZ83" s="477">
        <f t="shared" si="61"/>
        <v>0</v>
      </c>
      <c r="BA83" s="477">
        <f t="shared" si="62"/>
        <v>0</v>
      </c>
      <c r="BB83" s="477">
        <f t="shared" si="63"/>
        <v>0</v>
      </c>
      <c r="BC83" s="477">
        <f t="shared" si="64"/>
        <v>0</v>
      </c>
      <c r="BD83" s="477">
        <f t="shared" si="65"/>
        <v>0</v>
      </c>
      <c r="BE83" s="477"/>
    </row>
    <row r="84" spans="1:57" ht="13.5" customHeight="1">
      <c r="A84" s="448" t="str">
        <f>IF(COUNTA(ｺﾒﾃﾞｨｶﾙ!A83)&gt;=1,ｺﾒﾃﾞｨｶﾙ!A83,"")</f>
        <v/>
      </c>
      <c r="B84" s="425" t="str">
        <f>IF(COUNTA(ｺﾒﾃﾞｨｶﾙ!B83)&gt;=1,ｺﾒﾃﾞｨｶﾙ!B83,"")</f>
        <v/>
      </c>
      <c r="C84" s="422" t="str">
        <f>IF(COUNTA(ｺﾒﾃﾞｨｶﾙ!C83)&gt;=1,ｺﾒﾃﾞｨｶﾙ!C83,"")</f>
        <v/>
      </c>
      <c r="D84" s="422" t="str">
        <f>IF(COUNTA(ｺﾒﾃﾞｨｶﾙ!D83)&gt;=1,ｺﾒﾃﾞｨｶﾙ!D83,"")</f>
        <v/>
      </c>
      <c r="E84" s="422" t="str">
        <f>IF(COUNTA(ｺﾒﾃﾞｨｶﾙ!E83)&gt;=1,ｺﾒﾃﾞｨｶﾙ!E83,"")</f>
        <v/>
      </c>
      <c r="F84" s="422" t="str">
        <f>IF(COUNTA(ｺﾒﾃﾞｨｶﾙ!F83)&gt;=1,ｺﾒﾃﾞｨｶﾙ!F83,"")</f>
        <v/>
      </c>
      <c r="G84" s="422" t="str">
        <f>IF(COUNTA(ｺﾒﾃﾞｨｶﾙ!G83)&gt;=1,ｺﾒﾃﾞｨｶﾙ!G83,"")</f>
        <v/>
      </c>
      <c r="H84" s="422" t="str">
        <f>IF(COUNTA(ｺﾒﾃﾞｨｶﾙ!H83)&gt;=1,ｺﾒﾃﾞｨｶﾙ!H83,"")</f>
        <v/>
      </c>
      <c r="I84" s="422" t="str">
        <f>IF(COUNTA(ｺﾒﾃﾞｨｶﾙ!I83)&gt;=1,ｺﾒﾃﾞｨｶﾙ!I83,"")</f>
        <v/>
      </c>
      <c r="J84" s="422" t="str">
        <f>IF(COUNTA(ｺﾒﾃﾞｨｶﾙ!J83)&gt;=1,ｺﾒﾃﾞｨｶﾙ!J83,"")</f>
        <v/>
      </c>
      <c r="K84" s="422" t="str">
        <f>IF(COUNTA(ｺﾒﾃﾞｨｶﾙ!K83)&gt;=1,ｺﾒﾃﾞｨｶﾙ!K83,"")</f>
        <v/>
      </c>
      <c r="L84" s="426" t="str">
        <f>IF(COUNTA(ｺﾒﾃﾞｨｶﾙ!L83)&gt;=1,ｺﾒﾃﾞｨｶﾙ!L83,"")</f>
        <v/>
      </c>
      <c r="M84" s="449" t="str">
        <f>IF(COUNTA(ｺﾒﾃﾞｨｶﾙ!M83)&gt;=1,ｺﾒﾃﾞｨｶﾙ!M83,"")</f>
        <v/>
      </c>
      <c r="N84" s="443" t="str">
        <f>IF(COUNTA(ｺﾒﾃﾞｨｶﾙ!N83)&gt;=1,ｺﾒﾃﾞｨｶﾙ!N83,"")</f>
        <v/>
      </c>
      <c r="O84" s="444">
        <f>SUM(ｺﾒﾃﾞｨｶﾙ!P83:V83)</f>
        <v>0</v>
      </c>
      <c r="P84" s="445" t="str">
        <f>IF(O84&lt;基本!$D$9,"非常勤","常勤")</f>
        <v>常勤</v>
      </c>
      <c r="Q84" s="446">
        <f>IF(P84="非常勤",O84/基本!$D$9,1)</f>
        <v>1</v>
      </c>
      <c r="R84" s="401" t="e">
        <f>IF(DAYS360(T84,メイン!$N$3)&lt;500,"新"," ")</f>
        <v>#VALUE!</v>
      </c>
      <c r="S84" s="447"/>
      <c r="T84" s="474" t="str">
        <f>IF(COUNTA(ｺﾒﾃﾞｨｶﾙ!O83)&gt;=1,ｺﾒﾃﾞｨｶﾙ!O83,"")</f>
        <v/>
      </c>
      <c r="U84" s="475"/>
      <c r="V84" s="475"/>
      <c r="W84" s="475"/>
      <c r="X84" s="477">
        <f t="shared" si="33"/>
        <v>0</v>
      </c>
      <c r="Y84" s="477">
        <f t="shared" si="34"/>
        <v>0</v>
      </c>
      <c r="Z84" s="477">
        <f t="shared" si="35"/>
        <v>0</v>
      </c>
      <c r="AA84" s="477">
        <f t="shared" si="36"/>
        <v>0</v>
      </c>
      <c r="AB84" s="477">
        <f t="shared" si="37"/>
        <v>0</v>
      </c>
      <c r="AC84" s="477">
        <f t="shared" si="38"/>
        <v>0</v>
      </c>
      <c r="AD84" s="477">
        <f t="shared" si="39"/>
        <v>0</v>
      </c>
      <c r="AE84" s="477">
        <f t="shared" si="40"/>
        <v>0</v>
      </c>
      <c r="AF84" s="477">
        <f t="shared" si="41"/>
        <v>0</v>
      </c>
      <c r="AG84" s="477">
        <f t="shared" si="42"/>
        <v>0</v>
      </c>
      <c r="AH84" s="477">
        <f t="shared" si="43"/>
        <v>0</v>
      </c>
      <c r="AI84" s="477">
        <f t="shared" si="44"/>
        <v>0</v>
      </c>
      <c r="AJ84" s="477">
        <f t="shared" si="45"/>
        <v>0</v>
      </c>
      <c r="AK84" s="477">
        <f t="shared" si="46"/>
        <v>0</v>
      </c>
      <c r="AL84" s="477">
        <f t="shared" si="47"/>
        <v>0</v>
      </c>
      <c r="AM84" s="477">
        <f t="shared" si="48"/>
        <v>0</v>
      </c>
      <c r="AN84" s="477">
        <f t="shared" si="49"/>
        <v>0</v>
      </c>
      <c r="AO84" s="477">
        <f t="shared" si="50"/>
        <v>0</v>
      </c>
      <c r="AP84" s="477">
        <f t="shared" si="51"/>
        <v>0</v>
      </c>
      <c r="AQ84" s="477">
        <f t="shared" si="52"/>
        <v>0</v>
      </c>
      <c r="AR84" s="477">
        <f t="shared" si="53"/>
        <v>0</v>
      </c>
      <c r="AS84" s="477">
        <f t="shared" si="54"/>
        <v>0</v>
      </c>
      <c r="AT84" s="477">
        <f t="shared" si="55"/>
        <v>0</v>
      </c>
      <c r="AU84" s="477">
        <f t="shared" si="56"/>
        <v>0</v>
      </c>
      <c r="AV84" s="477">
        <f t="shared" si="57"/>
        <v>0</v>
      </c>
      <c r="AW84" s="477">
        <f t="shared" si="58"/>
        <v>0</v>
      </c>
      <c r="AX84" s="477">
        <f t="shared" si="59"/>
        <v>0</v>
      </c>
      <c r="AY84" s="477">
        <f t="shared" si="60"/>
        <v>0</v>
      </c>
      <c r="AZ84" s="477">
        <f t="shared" si="61"/>
        <v>0</v>
      </c>
      <c r="BA84" s="477">
        <f t="shared" si="62"/>
        <v>0</v>
      </c>
      <c r="BB84" s="477">
        <f t="shared" si="63"/>
        <v>0</v>
      </c>
      <c r="BC84" s="477">
        <f t="shared" si="64"/>
        <v>0</v>
      </c>
      <c r="BD84" s="477">
        <f t="shared" si="65"/>
        <v>0</v>
      </c>
      <c r="BE84" s="477"/>
    </row>
    <row r="85" spans="1:57" ht="13.5" customHeight="1">
      <c r="A85" s="448" t="str">
        <f>IF(COUNTA(ｺﾒﾃﾞｨｶﾙ!A84)&gt;=1,ｺﾒﾃﾞｨｶﾙ!A84,"")</f>
        <v/>
      </c>
      <c r="B85" s="425" t="str">
        <f>IF(COUNTA(ｺﾒﾃﾞｨｶﾙ!B84)&gt;=1,ｺﾒﾃﾞｨｶﾙ!B84,"")</f>
        <v/>
      </c>
      <c r="C85" s="422" t="str">
        <f>IF(COUNTA(ｺﾒﾃﾞｨｶﾙ!C84)&gt;=1,ｺﾒﾃﾞｨｶﾙ!C84,"")</f>
        <v/>
      </c>
      <c r="D85" s="422" t="str">
        <f>IF(COUNTA(ｺﾒﾃﾞｨｶﾙ!D84)&gt;=1,ｺﾒﾃﾞｨｶﾙ!D84,"")</f>
        <v/>
      </c>
      <c r="E85" s="422" t="str">
        <f>IF(COUNTA(ｺﾒﾃﾞｨｶﾙ!E84)&gt;=1,ｺﾒﾃﾞｨｶﾙ!E84,"")</f>
        <v/>
      </c>
      <c r="F85" s="422" t="str">
        <f>IF(COUNTA(ｺﾒﾃﾞｨｶﾙ!F84)&gt;=1,ｺﾒﾃﾞｨｶﾙ!F84,"")</f>
        <v/>
      </c>
      <c r="G85" s="422" t="str">
        <f>IF(COUNTA(ｺﾒﾃﾞｨｶﾙ!G84)&gt;=1,ｺﾒﾃﾞｨｶﾙ!G84,"")</f>
        <v/>
      </c>
      <c r="H85" s="422" t="str">
        <f>IF(COUNTA(ｺﾒﾃﾞｨｶﾙ!H84)&gt;=1,ｺﾒﾃﾞｨｶﾙ!H84,"")</f>
        <v/>
      </c>
      <c r="I85" s="422" t="str">
        <f>IF(COUNTA(ｺﾒﾃﾞｨｶﾙ!I84)&gt;=1,ｺﾒﾃﾞｨｶﾙ!I84,"")</f>
        <v/>
      </c>
      <c r="J85" s="422" t="str">
        <f>IF(COUNTA(ｺﾒﾃﾞｨｶﾙ!J84)&gt;=1,ｺﾒﾃﾞｨｶﾙ!J84,"")</f>
        <v/>
      </c>
      <c r="K85" s="422" t="str">
        <f>IF(COUNTA(ｺﾒﾃﾞｨｶﾙ!K84)&gt;=1,ｺﾒﾃﾞｨｶﾙ!K84,"")</f>
        <v/>
      </c>
      <c r="L85" s="426" t="str">
        <f>IF(COUNTA(ｺﾒﾃﾞｨｶﾙ!L84)&gt;=1,ｺﾒﾃﾞｨｶﾙ!L84,"")</f>
        <v/>
      </c>
      <c r="M85" s="449" t="str">
        <f>IF(COUNTA(ｺﾒﾃﾞｨｶﾙ!M84)&gt;=1,ｺﾒﾃﾞｨｶﾙ!M84,"")</f>
        <v/>
      </c>
      <c r="N85" s="443" t="str">
        <f>IF(COUNTA(ｺﾒﾃﾞｨｶﾙ!N84)&gt;=1,ｺﾒﾃﾞｨｶﾙ!N84,"")</f>
        <v/>
      </c>
      <c r="O85" s="444">
        <f>SUM(ｺﾒﾃﾞｨｶﾙ!P84:V84)</f>
        <v>0</v>
      </c>
      <c r="P85" s="445" t="str">
        <f>IF(O85&lt;基本!$D$9,"非常勤","常勤")</f>
        <v>常勤</v>
      </c>
      <c r="Q85" s="446">
        <f>IF(P85="非常勤",O85/基本!$D$9,1)</f>
        <v>1</v>
      </c>
      <c r="R85" s="401" t="e">
        <f>IF(DAYS360(T85,メイン!$N$3)&lt;500,"新"," ")</f>
        <v>#VALUE!</v>
      </c>
      <c r="S85" s="447"/>
      <c r="T85" s="474" t="str">
        <f>IF(COUNTA(ｺﾒﾃﾞｨｶﾙ!O84)&gt;=1,ｺﾒﾃﾞｨｶﾙ!O84,"")</f>
        <v/>
      </c>
      <c r="U85" s="475"/>
      <c r="V85" s="475"/>
      <c r="W85" s="475"/>
      <c r="X85" s="477">
        <f t="shared" si="33"/>
        <v>0</v>
      </c>
      <c r="Y85" s="477">
        <f t="shared" si="34"/>
        <v>0</v>
      </c>
      <c r="Z85" s="477">
        <f t="shared" si="35"/>
        <v>0</v>
      </c>
      <c r="AA85" s="477">
        <f t="shared" si="36"/>
        <v>0</v>
      </c>
      <c r="AB85" s="477">
        <f t="shared" si="37"/>
        <v>0</v>
      </c>
      <c r="AC85" s="477">
        <f t="shared" si="38"/>
        <v>0</v>
      </c>
      <c r="AD85" s="477">
        <f t="shared" si="39"/>
        <v>0</v>
      </c>
      <c r="AE85" s="477">
        <f t="shared" si="40"/>
        <v>0</v>
      </c>
      <c r="AF85" s="477">
        <f t="shared" si="41"/>
        <v>0</v>
      </c>
      <c r="AG85" s="477">
        <f t="shared" si="42"/>
        <v>0</v>
      </c>
      <c r="AH85" s="477">
        <f t="shared" si="43"/>
        <v>0</v>
      </c>
      <c r="AI85" s="477">
        <f t="shared" si="44"/>
        <v>0</v>
      </c>
      <c r="AJ85" s="477">
        <f t="shared" si="45"/>
        <v>0</v>
      </c>
      <c r="AK85" s="477">
        <f t="shared" si="46"/>
        <v>0</v>
      </c>
      <c r="AL85" s="477">
        <f t="shared" si="47"/>
        <v>0</v>
      </c>
      <c r="AM85" s="477">
        <f t="shared" si="48"/>
        <v>0</v>
      </c>
      <c r="AN85" s="477">
        <f t="shared" si="49"/>
        <v>0</v>
      </c>
      <c r="AO85" s="477">
        <f t="shared" si="50"/>
        <v>0</v>
      </c>
      <c r="AP85" s="477">
        <f t="shared" si="51"/>
        <v>0</v>
      </c>
      <c r="AQ85" s="477">
        <f t="shared" si="52"/>
        <v>0</v>
      </c>
      <c r="AR85" s="477">
        <f t="shared" si="53"/>
        <v>0</v>
      </c>
      <c r="AS85" s="477">
        <f t="shared" si="54"/>
        <v>0</v>
      </c>
      <c r="AT85" s="477">
        <f t="shared" si="55"/>
        <v>0</v>
      </c>
      <c r="AU85" s="477">
        <f t="shared" si="56"/>
        <v>0</v>
      </c>
      <c r="AV85" s="477">
        <f t="shared" si="57"/>
        <v>0</v>
      </c>
      <c r="AW85" s="477">
        <f t="shared" si="58"/>
        <v>0</v>
      </c>
      <c r="AX85" s="477">
        <f t="shared" si="59"/>
        <v>0</v>
      </c>
      <c r="AY85" s="477">
        <f t="shared" si="60"/>
        <v>0</v>
      </c>
      <c r="AZ85" s="477">
        <f t="shared" si="61"/>
        <v>0</v>
      </c>
      <c r="BA85" s="477">
        <f t="shared" si="62"/>
        <v>0</v>
      </c>
      <c r="BB85" s="477">
        <f t="shared" si="63"/>
        <v>0</v>
      </c>
      <c r="BC85" s="477">
        <f t="shared" si="64"/>
        <v>0</v>
      </c>
      <c r="BD85" s="477">
        <f t="shared" si="65"/>
        <v>0</v>
      </c>
      <c r="BE85" s="477"/>
    </row>
    <row r="86" spans="1:57" ht="13.5" customHeight="1">
      <c r="A86" s="448" t="str">
        <f>IF(COUNTA(ｺﾒﾃﾞｨｶﾙ!A85)&gt;=1,ｺﾒﾃﾞｨｶﾙ!A85,"")</f>
        <v/>
      </c>
      <c r="B86" s="425" t="str">
        <f>IF(COUNTA(ｺﾒﾃﾞｨｶﾙ!B85)&gt;=1,ｺﾒﾃﾞｨｶﾙ!B85,"")</f>
        <v/>
      </c>
      <c r="C86" s="422" t="str">
        <f>IF(COUNTA(ｺﾒﾃﾞｨｶﾙ!C85)&gt;=1,ｺﾒﾃﾞｨｶﾙ!C85,"")</f>
        <v/>
      </c>
      <c r="D86" s="422" t="str">
        <f>IF(COUNTA(ｺﾒﾃﾞｨｶﾙ!D85)&gt;=1,ｺﾒﾃﾞｨｶﾙ!D85,"")</f>
        <v/>
      </c>
      <c r="E86" s="422" t="str">
        <f>IF(COUNTA(ｺﾒﾃﾞｨｶﾙ!E85)&gt;=1,ｺﾒﾃﾞｨｶﾙ!E85,"")</f>
        <v/>
      </c>
      <c r="F86" s="422" t="str">
        <f>IF(COUNTA(ｺﾒﾃﾞｨｶﾙ!F85)&gt;=1,ｺﾒﾃﾞｨｶﾙ!F85,"")</f>
        <v/>
      </c>
      <c r="G86" s="422" t="str">
        <f>IF(COUNTA(ｺﾒﾃﾞｨｶﾙ!G85)&gt;=1,ｺﾒﾃﾞｨｶﾙ!G85,"")</f>
        <v/>
      </c>
      <c r="H86" s="422" t="str">
        <f>IF(COUNTA(ｺﾒﾃﾞｨｶﾙ!H85)&gt;=1,ｺﾒﾃﾞｨｶﾙ!H85,"")</f>
        <v/>
      </c>
      <c r="I86" s="422" t="str">
        <f>IF(COUNTA(ｺﾒﾃﾞｨｶﾙ!I85)&gt;=1,ｺﾒﾃﾞｨｶﾙ!I85,"")</f>
        <v/>
      </c>
      <c r="J86" s="422" t="str">
        <f>IF(COUNTA(ｺﾒﾃﾞｨｶﾙ!J85)&gt;=1,ｺﾒﾃﾞｨｶﾙ!J85,"")</f>
        <v/>
      </c>
      <c r="K86" s="422" t="str">
        <f>IF(COUNTA(ｺﾒﾃﾞｨｶﾙ!K85)&gt;=1,ｺﾒﾃﾞｨｶﾙ!K85,"")</f>
        <v/>
      </c>
      <c r="L86" s="426" t="str">
        <f>IF(COUNTA(ｺﾒﾃﾞｨｶﾙ!L85)&gt;=1,ｺﾒﾃﾞｨｶﾙ!L85,"")</f>
        <v/>
      </c>
      <c r="M86" s="449" t="str">
        <f>IF(COUNTA(ｺﾒﾃﾞｨｶﾙ!M85)&gt;=1,ｺﾒﾃﾞｨｶﾙ!M85,"")</f>
        <v/>
      </c>
      <c r="N86" s="443" t="str">
        <f>IF(COUNTA(ｺﾒﾃﾞｨｶﾙ!N85)&gt;=1,ｺﾒﾃﾞｨｶﾙ!N85,"")</f>
        <v/>
      </c>
      <c r="O86" s="444">
        <f>SUM(ｺﾒﾃﾞｨｶﾙ!P85:V85)</f>
        <v>0</v>
      </c>
      <c r="P86" s="445" t="str">
        <f>IF(O86&lt;基本!$D$9,"非常勤","常勤")</f>
        <v>常勤</v>
      </c>
      <c r="Q86" s="446">
        <f>IF(P86="非常勤",O86/基本!$D$9,1)</f>
        <v>1</v>
      </c>
      <c r="R86" s="401" t="e">
        <f>IF(DAYS360(T86,メイン!$N$3)&lt;500,"新"," ")</f>
        <v>#VALUE!</v>
      </c>
      <c r="S86" s="447"/>
      <c r="T86" s="474" t="str">
        <f>IF(COUNTA(ｺﾒﾃﾞｨｶﾙ!O85)&gt;=1,ｺﾒﾃﾞｨｶﾙ!O85,"")</f>
        <v/>
      </c>
      <c r="U86" s="475"/>
      <c r="V86" s="475"/>
      <c r="W86" s="475"/>
      <c r="X86" s="477">
        <f t="shared" si="33"/>
        <v>0</v>
      </c>
      <c r="Y86" s="477">
        <f t="shared" si="34"/>
        <v>0</v>
      </c>
      <c r="Z86" s="477">
        <f t="shared" si="35"/>
        <v>0</v>
      </c>
      <c r="AA86" s="477">
        <f t="shared" si="36"/>
        <v>0</v>
      </c>
      <c r="AB86" s="477">
        <f t="shared" si="37"/>
        <v>0</v>
      </c>
      <c r="AC86" s="477">
        <f t="shared" si="38"/>
        <v>0</v>
      </c>
      <c r="AD86" s="477">
        <f t="shared" si="39"/>
        <v>0</v>
      </c>
      <c r="AE86" s="477">
        <f t="shared" si="40"/>
        <v>0</v>
      </c>
      <c r="AF86" s="477">
        <f t="shared" si="41"/>
        <v>0</v>
      </c>
      <c r="AG86" s="477">
        <f t="shared" si="42"/>
        <v>0</v>
      </c>
      <c r="AH86" s="477">
        <f t="shared" si="43"/>
        <v>0</v>
      </c>
      <c r="AI86" s="477">
        <f t="shared" si="44"/>
        <v>0</v>
      </c>
      <c r="AJ86" s="477">
        <f t="shared" si="45"/>
        <v>0</v>
      </c>
      <c r="AK86" s="477">
        <f t="shared" si="46"/>
        <v>0</v>
      </c>
      <c r="AL86" s="477">
        <f t="shared" si="47"/>
        <v>0</v>
      </c>
      <c r="AM86" s="477">
        <f t="shared" si="48"/>
        <v>0</v>
      </c>
      <c r="AN86" s="477">
        <f t="shared" si="49"/>
        <v>0</v>
      </c>
      <c r="AO86" s="477">
        <f t="shared" si="50"/>
        <v>0</v>
      </c>
      <c r="AP86" s="477">
        <f t="shared" si="51"/>
        <v>0</v>
      </c>
      <c r="AQ86" s="477">
        <f t="shared" si="52"/>
        <v>0</v>
      </c>
      <c r="AR86" s="477">
        <f t="shared" si="53"/>
        <v>0</v>
      </c>
      <c r="AS86" s="477">
        <f t="shared" si="54"/>
        <v>0</v>
      </c>
      <c r="AT86" s="477">
        <f t="shared" si="55"/>
        <v>0</v>
      </c>
      <c r="AU86" s="477">
        <f t="shared" si="56"/>
        <v>0</v>
      </c>
      <c r="AV86" s="477">
        <f t="shared" si="57"/>
        <v>0</v>
      </c>
      <c r="AW86" s="477">
        <f t="shared" si="58"/>
        <v>0</v>
      </c>
      <c r="AX86" s="477">
        <f t="shared" si="59"/>
        <v>0</v>
      </c>
      <c r="AY86" s="477">
        <f t="shared" si="60"/>
        <v>0</v>
      </c>
      <c r="AZ86" s="477">
        <f t="shared" si="61"/>
        <v>0</v>
      </c>
      <c r="BA86" s="477">
        <f t="shared" si="62"/>
        <v>0</v>
      </c>
      <c r="BB86" s="477">
        <f t="shared" si="63"/>
        <v>0</v>
      </c>
      <c r="BC86" s="477">
        <f t="shared" si="64"/>
        <v>0</v>
      </c>
      <c r="BD86" s="477">
        <f t="shared" si="65"/>
        <v>0</v>
      </c>
      <c r="BE86" s="477"/>
    </row>
    <row r="87" spans="1:57" ht="13.5" customHeight="1">
      <c r="A87" s="448" t="str">
        <f>IF(COUNTA(ｺﾒﾃﾞｨｶﾙ!A86)&gt;=1,ｺﾒﾃﾞｨｶﾙ!A86,"")</f>
        <v/>
      </c>
      <c r="B87" s="425" t="str">
        <f>IF(COUNTA(ｺﾒﾃﾞｨｶﾙ!B86)&gt;=1,ｺﾒﾃﾞｨｶﾙ!B86,"")</f>
        <v/>
      </c>
      <c r="C87" s="422" t="str">
        <f>IF(COUNTA(ｺﾒﾃﾞｨｶﾙ!C86)&gt;=1,ｺﾒﾃﾞｨｶﾙ!C86,"")</f>
        <v/>
      </c>
      <c r="D87" s="422" t="str">
        <f>IF(COUNTA(ｺﾒﾃﾞｨｶﾙ!D86)&gt;=1,ｺﾒﾃﾞｨｶﾙ!D86,"")</f>
        <v/>
      </c>
      <c r="E87" s="422" t="str">
        <f>IF(COUNTA(ｺﾒﾃﾞｨｶﾙ!E86)&gt;=1,ｺﾒﾃﾞｨｶﾙ!E86,"")</f>
        <v/>
      </c>
      <c r="F87" s="422" t="str">
        <f>IF(COUNTA(ｺﾒﾃﾞｨｶﾙ!F86)&gt;=1,ｺﾒﾃﾞｨｶﾙ!F86,"")</f>
        <v/>
      </c>
      <c r="G87" s="422" t="str">
        <f>IF(COUNTA(ｺﾒﾃﾞｨｶﾙ!G86)&gt;=1,ｺﾒﾃﾞｨｶﾙ!G86,"")</f>
        <v/>
      </c>
      <c r="H87" s="422" t="str">
        <f>IF(COUNTA(ｺﾒﾃﾞｨｶﾙ!H86)&gt;=1,ｺﾒﾃﾞｨｶﾙ!H86,"")</f>
        <v/>
      </c>
      <c r="I87" s="422" t="str">
        <f>IF(COUNTA(ｺﾒﾃﾞｨｶﾙ!I86)&gt;=1,ｺﾒﾃﾞｨｶﾙ!I86,"")</f>
        <v/>
      </c>
      <c r="J87" s="422" t="str">
        <f>IF(COUNTA(ｺﾒﾃﾞｨｶﾙ!J86)&gt;=1,ｺﾒﾃﾞｨｶﾙ!J86,"")</f>
        <v/>
      </c>
      <c r="K87" s="422" t="str">
        <f>IF(COUNTA(ｺﾒﾃﾞｨｶﾙ!K86)&gt;=1,ｺﾒﾃﾞｨｶﾙ!K86,"")</f>
        <v/>
      </c>
      <c r="L87" s="426" t="str">
        <f>IF(COUNTA(ｺﾒﾃﾞｨｶﾙ!L86)&gt;=1,ｺﾒﾃﾞｨｶﾙ!L86,"")</f>
        <v/>
      </c>
      <c r="M87" s="449" t="str">
        <f>IF(COUNTA(ｺﾒﾃﾞｨｶﾙ!M86)&gt;=1,ｺﾒﾃﾞｨｶﾙ!M86,"")</f>
        <v/>
      </c>
      <c r="N87" s="443" t="str">
        <f>IF(COUNTA(ｺﾒﾃﾞｨｶﾙ!N86)&gt;=1,ｺﾒﾃﾞｨｶﾙ!N86,"")</f>
        <v/>
      </c>
      <c r="O87" s="444">
        <f>SUM(ｺﾒﾃﾞｨｶﾙ!P86:V86)</f>
        <v>0</v>
      </c>
      <c r="P87" s="445" t="str">
        <f>IF(O87&lt;基本!$D$9,"非常勤","常勤")</f>
        <v>常勤</v>
      </c>
      <c r="Q87" s="446">
        <f>IF(P87="非常勤",O87/基本!$D$9,1)</f>
        <v>1</v>
      </c>
      <c r="R87" s="401" t="e">
        <f>IF(DAYS360(T87,メイン!$N$3)&lt;500,"新"," ")</f>
        <v>#VALUE!</v>
      </c>
      <c r="S87" s="447"/>
      <c r="T87" s="474" t="str">
        <f>IF(COUNTA(ｺﾒﾃﾞｨｶﾙ!O86)&gt;=1,ｺﾒﾃﾞｨｶﾙ!O86,"")</f>
        <v/>
      </c>
      <c r="U87" s="475"/>
      <c r="V87" s="475"/>
      <c r="W87" s="475"/>
      <c r="X87" s="477">
        <f t="shared" si="33"/>
        <v>0</v>
      </c>
      <c r="Y87" s="477">
        <f t="shared" si="34"/>
        <v>0</v>
      </c>
      <c r="Z87" s="477">
        <f t="shared" si="35"/>
        <v>0</v>
      </c>
      <c r="AA87" s="477">
        <f t="shared" si="36"/>
        <v>0</v>
      </c>
      <c r="AB87" s="477">
        <f t="shared" si="37"/>
        <v>0</v>
      </c>
      <c r="AC87" s="477">
        <f t="shared" si="38"/>
        <v>0</v>
      </c>
      <c r="AD87" s="477">
        <f t="shared" si="39"/>
        <v>0</v>
      </c>
      <c r="AE87" s="477">
        <f t="shared" si="40"/>
        <v>0</v>
      </c>
      <c r="AF87" s="477">
        <f t="shared" si="41"/>
        <v>0</v>
      </c>
      <c r="AG87" s="477">
        <f t="shared" si="42"/>
        <v>0</v>
      </c>
      <c r="AH87" s="477">
        <f t="shared" si="43"/>
        <v>0</v>
      </c>
      <c r="AI87" s="477">
        <f t="shared" si="44"/>
        <v>0</v>
      </c>
      <c r="AJ87" s="477">
        <f t="shared" si="45"/>
        <v>0</v>
      </c>
      <c r="AK87" s="477">
        <f t="shared" si="46"/>
        <v>0</v>
      </c>
      <c r="AL87" s="477">
        <f t="shared" si="47"/>
        <v>0</v>
      </c>
      <c r="AM87" s="477">
        <f t="shared" si="48"/>
        <v>0</v>
      </c>
      <c r="AN87" s="477">
        <f t="shared" si="49"/>
        <v>0</v>
      </c>
      <c r="AO87" s="477">
        <f t="shared" si="50"/>
        <v>0</v>
      </c>
      <c r="AP87" s="477">
        <f t="shared" si="51"/>
        <v>0</v>
      </c>
      <c r="AQ87" s="477">
        <f t="shared" si="52"/>
        <v>0</v>
      </c>
      <c r="AR87" s="477">
        <f t="shared" si="53"/>
        <v>0</v>
      </c>
      <c r="AS87" s="477">
        <f t="shared" si="54"/>
        <v>0</v>
      </c>
      <c r="AT87" s="477">
        <f t="shared" si="55"/>
        <v>0</v>
      </c>
      <c r="AU87" s="477">
        <f t="shared" si="56"/>
        <v>0</v>
      </c>
      <c r="AV87" s="477">
        <f t="shared" si="57"/>
        <v>0</v>
      </c>
      <c r="AW87" s="477">
        <f t="shared" si="58"/>
        <v>0</v>
      </c>
      <c r="AX87" s="477">
        <f t="shared" si="59"/>
        <v>0</v>
      </c>
      <c r="AY87" s="477">
        <f t="shared" si="60"/>
        <v>0</v>
      </c>
      <c r="AZ87" s="477">
        <f t="shared" si="61"/>
        <v>0</v>
      </c>
      <c r="BA87" s="477">
        <f t="shared" si="62"/>
        <v>0</v>
      </c>
      <c r="BB87" s="477">
        <f t="shared" si="63"/>
        <v>0</v>
      </c>
      <c r="BC87" s="477">
        <f t="shared" si="64"/>
        <v>0</v>
      </c>
      <c r="BD87" s="477">
        <f t="shared" si="65"/>
        <v>0</v>
      </c>
      <c r="BE87" s="477"/>
    </row>
    <row r="88" spans="1:57" ht="13.5" customHeight="1">
      <c r="A88" s="448" t="str">
        <f>IF(COUNTA(ｺﾒﾃﾞｨｶﾙ!A87)&gt;=1,ｺﾒﾃﾞｨｶﾙ!A87,"")</f>
        <v/>
      </c>
      <c r="B88" s="425" t="str">
        <f>IF(COUNTA(ｺﾒﾃﾞｨｶﾙ!B87)&gt;=1,ｺﾒﾃﾞｨｶﾙ!B87,"")</f>
        <v/>
      </c>
      <c r="C88" s="422" t="str">
        <f>IF(COUNTA(ｺﾒﾃﾞｨｶﾙ!C87)&gt;=1,ｺﾒﾃﾞｨｶﾙ!C87,"")</f>
        <v/>
      </c>
      <c r="D88" s="422" t="str">
        <f>IF(COUNTA(ｺﾒﾃﾞｨｶﾙ!D87)&gt;=1,ｺﾒﾃﾞｨｶﾙ!D87,"")</f>
        <v/>
      </c>
      <c r="E88" s="422" t="str">
        <f>IF(COUNTA(ｺﾒﾃﾞｨｶﾙ!E87)&gt;=1,ｺﾒﾃﾞｨｶﾙ!E87,"")</f>
        <v/>
      </c>
      <c r="F88" s="422" t="str">
        <f>IF(COUNTA(ｺﾒﾃﾞｨｶﾙ!F87)&gt;=1,ｺﾒﾃﾞｨｶﾙ!F87,"")</f>
        <v/>
      </c>
      <c r="G88" s="422" t="str">
        <f>IF(COUNTA(ｺﾒﾃﾞｨｶﾙ!G87)&gt;=1,ｺﾒﾃﾞｨｶﾙ!G87,"")</f>
        <v/>
      </c>
      <c r="H88" s="422" t="str">
        <f>IF(COUNTA(ｺﾒﾃﾞｨｶﾙ!H87)&gt;=1,ｺﾒﾃﾞｨｶﾙ!H87,"")</f>
        <v/>
      </c>
      <c r="I88" s="422" t="str">
        <f>IF(COUNTA(ｺﾒﾃﾞｨｶﾙ!I87)&gt;=1,ｺﾒﾃﾞｨｶﾙ!I87,"")</f>
        <v/>
      </c>
      <c r="J88" s="422" t="str">
        <f>IF(COUNTA(ｺﾒﾃﾞｨｶﾙ!J87)&gt;=1,ｺﾒﾃﾞｨｶﾙ!J87,"")</f>
        <v/>
      </c>
      <c r="K88" s="422" t="str">
        <f>IF(COUNTA(ｺﾒﾃﾞｨｶﾙ!K87)&gt;=1,ｺﾒﾃﾞｨｶﾙ!K87,"")</f>
        <v/>
      </c>
      <c r="L88" s="426" t="str">
        <f>IF(COUNTA(ｺﾒﾃﾞｨｶﾙ!L87)&gt;=1,ｺﾒﾃﾞｨｶﾙ!L87,"")</f>
        <v/>
      </c>
      <c r="M88" s="449" t="str">
        <f>IF(COUNTA(ｺﾒﾃﾞｨｶﾙ!M87)&gt;=1,ｺﾒﾃﾞｨｶﾙ!M87,"")</f>
        <v/>
      </c>
      <c r="N88" s="443" t="str">
        <f>IF(COUNTA(ｺﾒﾃﾞｨｶﾙ!N87)&gt;=1,ｺﾒﾃﾞｨｶﾙ!N87,"")</f>
        <v/>
      </c>
      <c r="O88" s="444">
        <f>SUM(ｺﾒﾃﾞｨｶﾙ!P87:V87)</f>
        <v>0</v>
      </c>
      <c r="P88" s="445" t="str">
        <f>IF(O88&lt;基本!$D$9,"非常勤","常勤")</f>
        <v>常勤</v>
      </c>
      <c r="Q88" s="446">
        <f>IF(P88="非常勤",O88/基本!$D$9,1)</f>
        <v>1</v>
      </c>
      <c r="R88" s="401" t="e">
        <f>IF(DAYS360(T88,メイン!$N$3)&lt;500,"新"," ")</f>
        <v>#VALUE!</v>
      </c>
      <c r="S88" s="447"/>
      <c r="T88" s="474" t="str">
        <f>IF(COUNTA(ｺﾒﾃﾞｨｶﾙ!O87)&gt;=1,ｺﾒﾃﾞｨｶﾙ!O87,"")</f>
        <v/>
      </c>
      <c r="U88" s="475"/>
      <c r="V88" s="475"/>
      <c r="W88" s="475"/>
      <c r="X88" s="477">
        <f t="shared" si="33"/>
        <v>0</v>
      </c>
      <c r="Y88" s="477">
        <f t="shared" si="34"/>
        <v>0</v>
      </c>
      <c r="Z88" s="477">
        <f t="shared" si="35"/>
        <v>0</v>
      </c>
      <c r="AA88" s="477">
        <f t="shared" si="36"/>
        <v>0</v>
      </c>
      <c r="AB88" s="477">
        <f t="shared" si="37"/>
        <v>0</v>
      </c>
      <c r="AC88" s="477">
        <f t="shared" si="38"/>
        <v>0</v>
      </c>
      <c r="AD88" s="477">
        <f t="shared" si="39"/>
        <v>0</v>
      </c>
      <c r="AE88" s="477">
        <f t="shared" si="40"/>
        <v>0</v>
      </c>
      <c r="AF88" s="477">
        <f t="shared" si="41"/>
        <v>0</v>
      </c>
      <c r="AG88" s="477">
        <f t="shared" si="42"/>
        <v>0</v>
      </c>
      <c r="AH88" s="477">
        <f t="shared" si="43"/>
        <v>0</v>
      </c>
      <c r="AI88" s="477">
        <f t="shared" si="44"/>
        <v>0</v>
      </c>
      <c r="AJ88" s="477">
        <f t="shared" si="45"/>
        <v>0</v>
      </c>
      <c r="AK88" s="477">
        <f t="shared" si="46"/>
        <v>0</v>
      </c>
      <c r="AL88" s="477">
        <f t="shared" si="47"/>
        <v>0</v>
      </c>
      <c r="AM88" s="477">
        <f t="shared" si="48"/>
        <v>0</v>
      </c>
      <c r="AN88" s="477">
        <f t="shared" si="49"/>
        <v>0</v>
      </c>
      <c r="AO88" s="477">
        <f t="shared" si="50"/>
        <v>0</v>
      </c>
      <c r="AP88" s="477">
        <f t="shared" si="51"/>
        <v>0</v>
      </c>
      <c r="AQ88" s="477">
        <f t="shared" si="52"/>
        <v>0</v>
      </c>
      <c r="AR88" s="477">
        <f t="shared" si="53"/>
        <v>0</v>
      </c>
      <c r="AS88" s="477">
        <f t="shared" si="54"/>
        <v>0</v>
      </c>
      <c r="AT88" s="477">
        <f t="shared" si="55"/>
        <v>0</v>
      </c>
      <c r="AU88" s="477">
        <f t="shared" si="56"/>
        <v>0</v>
      </c>
      <c r="AV88" s="477">
        <f t="shared" si="57"/>
        <v>0</v>
      </c>
      <c r="AW88" s="477">
        <f t="shared" si="58"/>
        <v>0</v>
      </c>
      <c r="AX88" s="477">
        <f t="shared" si="59"/>
        <v>0</v>
      </c>
      <c r="AY88" s="477">
        <f t="shared" si="60"/>
        <v>0</v>
      </c>
      <c r="AZ88" s="477">
        <f t="shared" si="61"/>
        <v>0</v>
      </c>
      <c r="BA88" s="477">
        <f t="shared" si="62"/>
        <v>0</v>
      </c>
      <c r="BB88" s="477">
        <f t="shared" si="63"/>
        <v>0</v>
      </c>
      <c r="BC88" s="477">
        <f t="shared" si="64"/>
        <v>0</v>
      </c>
      <c r="BD88" s="477">
        <f t="shared" si="65"/>
        <v>0</v>
      </c>
      <c r="BE88" s="477"/>
    </row>
    <row r="89" spans="1:57" ht="13.5" customHeight="1">
      <c r="A89" s="448" t="str">
        <f>IF(COUNTA(ｺﾒﾃﾞｨｶﾙ!A88)&gt;=1,ｺﾒﾃﾞｨｶﾙ!A88,"")</f>
        <v/>
      </c>
      <c r="B89" s="425" t="str">
        <f>IF(COUNTA(ｺﾒﾃﾞｨｶﾙ!B88)&gt;=1,ｺﾒﾃﾞｨｶﾙ!B88,"")</f>
        <v/>
      </c>
      <c r="C89" s="422" t="str">
        <f>IF(COUNTA(ｺﾒﾃﾞｨｶﾙ!C88)&gt;=1,ｺﾒﾃﾞｨｶﾙ!C88,"")</f>
        <v/>
      </c>
      <c r="D89" s="422" t="str">
        <f>IF(COUNTA(ｺﾒﾃﾞｨｶﾙ!D88)&gt;=1,ｺﾒﾃﾞｨｶﾙ!D88,"")</f>
        <v/>
      </c>
      <c r="E89" s="422" t="str">
        <f>IF(COUNTA(ｺﾒﾃﾞｨｶﾙ!E88)&gt;=1,ｺﾒﾃﾞｨｶﾙ!E88,"")</f>
        <v/>
      </c>
      <c r="F89" s="422" t="str">
        <f>IF(COUNTA(ｺﾒﾃﾞｨｶﾙ!F88)&gt;=1,ｺﾒﾃﾞｨｶﾙ!F88,"")</f>
        <v/>
      </c>
      <c r="G89" s="422" t="str">
        <f>IF(COUNTA(ｺﾒﾃﾞｨｶﾙ!G88)&gt;=1,ｺﾒﾃﾞｨｶﾙ!G88,"")</f>
        <v/>
      </c>
      <c r="H89" s="422" t="str">
        <f>IF(COUNTA(ｺﾒﾃﾞｨｶﾙ!H88)&gt;=1,ｺﾒﾃﾞｨｶﾙ!H88,"")</f>
        <v/>
      </c>
      <c r="I89" s="422" t="str">
        <f>IF(COUNTA(ｺﾒﾃﾞｨｶﾙ!I88)&gt;=1,ｺﾒﾃﾞｨｶﾙ!I88,"")</f>
        <v/>
      </c>
      <c r="J89" s="422" t="str">
        <f>IF(COUNTA(ｺﾒﾃﾞｨｶﾙ!J88)&gt;=1,ｺﾒﾃﾞｨｶﾙ!J88,"")</f>
        <v/>
      </c>
      <c r="K89" s="422" t="str">
        <f>IF(COUNTA(ｺﾒﾃﾞｨｶﾙ!K88)&gt;=1,ｺﾒﾃﾞｨｶﾙ!K88,"")</f>
        <v/>
      </c>
      <c r="L89" s="426" t="str">
        <f>IF(COUNTA(ｺﾒﾃﾞｨｶﾙ!L88)&gt;=1,ｺﾒﾃﾞｨｶﾙ!L88,"")</f>
        <v/>
      </c>
      <c r="M89" s="449" t="str">
        <f>IF(COUNTA(ｺﾒﾃﾞｨｶﾙ!M88)&gt;=1,ｺﾒﾃﾞｨｶﾙ!M88,"")</f>
        <v/>
      </c>
      <c r="N89" s="443" t="str">
        <f>IF(COUNTA(ｺﾒﾃﾞｨｶﾙ!N88)&gt;=1,ｺﾒﾃﾞｨｶﾙ!N88,"")</f>
        <v/>
      </c>
      <c r="O89" s="444">
        <f>SUM(ｺﾒﾃﾞｨｶﾙ!P88:V88)</f>
        <v>0</v>
      </c>
      <c r="P89" s="445" t="str">
        <f>IF(O89&lt;基本!$D$9,"非常勤","常勤")</f>
        <v>常勤</v>
      </c>
      <c r="Q89" s="446">
        <f>IF(P89="非常勤",O89/基本!$D$9,1)</f>
        <v>1</v>
      </c>
      <c r="R89" s="401" t="e">
        <f>IF(DAYS360(T89,メイン!$N$3)&lt;500,"新"," ")</f>
        <v>#VALUE!</v>
      </c>
      <c r="S89" s="447"/>
      <c r="T89" s="474" t="str">
        <f>IF(COUNTA(ｺﾒﾃﾞｨｶﾙ!O88)&gt;=1,ｺﾒﾃﾞｨｶﾙ!O88,"")</f>
        <v/>
      </c>
      <c r="U89" s="475"/>
      <c r="V89" s="475"/>
      <c r="W89" s="475"/>
      <c r="X89" s="477">
        <f t="shared" si="33"/>
        <v>0</v>
      </c>
      <c r="Y89" s="477">
        <f t="shared" si="34"/>
        <v>0</v>
      </c>
      <c r="Z89" s="477">
        <f t="shared" si="35"/>
        <v>0</v>
      </c>
      <c r="AA89" s="477">
        <f t="shared" si="36"/>
        <v>0</v>
      </c>
      <c r="AB89" s="477">
        <f t="shared" si="37"/>
        <v>0</v>
      </c>
      <c r="AC89" s="477">
        <f t="shared" si="38"/>
        <v>0</v>
      </c>
      <c r="AD89" s="477">
        <f t="shared" si="39"/>
        <v>0</v>
      </c>
      <c r="AE89" s="477">
        <f t="shared" si="40"/>
        <v>0</v>
      </c>
      <c r="AF89" s="477">
        <f t="shared" si="41"/>
        <v>0</v>
      </c>
      <c r="AG89" s="477">
        <f t="shared" si="42"/>
        <v>0</v>
      </c>
      <c r="AH89" s="477">
        <f t="shared" si="43"/>
        <v>0</v>
      </c>
      <c r="AI89" s="477">
        <f t="shared" si="44"/>
        <v>0</v>
      </c>
      <c r="AJ89" s="477">
        <f t="shared" si="45"/>
        <v>0</v>
      </c>
      <c r="AK89" s="477">
        <f t="shared" si="46"/>
        <v>0</v>
      </c>
      <c r="AL89" s="477">
        <f t="shared" si="47"/>
        <v>0</v>
      </c>
      <c r="AM89" s="477">
        <f t="shared" si="48"/>
        <v>0</v>
      </c>
      <c r="AN89" s="477">
        <f t="shared" si="49"/>
        <v>0</v>
      </c>
      <c r="AO89" s="477">
        <f t="shared" si="50"/>
        <v>0</v>
      </c>
      <c r="AP89" s="477">
        <f t="shared" si="51"/>
        <v>0</v>
      </c>
      <c r="AQ89" s="477">
        <f t="shared" si="52"/>
        <v>0</v>
      </c>
      <c r="AR89" s="477">
        <f t="shared" si="53"/>
        <v>0</v>
      </c>
      <c r="AS89" s="477">
        <f t="shared" si="54"/>
        <v>0</v>
      </c>
      <c r="AT89" s="477">
        <f t="shared" si="55"/>
        <v>0</v>
      </c>
      <c r="AU89" s="477">
        <f t="shared" si="56"/>
        <v>0</v>
      </c>
      <c r="AV89" s="477">
        <f t="shared" si="57"/>
        <v>0</v>
      </c>
      <c r="AW89" s="477">
        <f t="shared" si="58"/>
        <v>0</v>
      </c>
      <c r="AX89" s="477">
        <f t="shared" si="59"/>
        <v>0</v>
      </c>
      <c r="AY89" s="477">
        <f t="shared" si="60"/>
        <v>0</v>
      </c>
      <c r="AZ89" s="477">
        <f t="shared" si="61"/>
        <v>0</v>
      </c>
      <c r="BA89" s="477">
        <f t="shared" si="62"/>
        <v>0</v>
      </c>
      <c r="BB89" s="477">
        <f t="shared" si="63"/>
        <v>0</v>
      </c>
      <c r="BC89" s="477">
        <f t="shared" si="64"/>
        <v>0</v>
      </c>
      <c r="BD89" s="477">
        <f t="shared" si="65"/>
        <v>0</v>
      </c>
      <c r="BE89" s="477"/>
    </row>
    <row r="90" spans="1:57" ht="13.5" customHeight="1">
      <c r="A90" s="448" t="str">
        <f>IF(COUNTA(ｺﾒﾃﾞｨｶﾙ!A89)&gt;=1,ｺﾒﾃﾞｨｶﾙ!A89,"")</f>
        <v/>
      </c>
      <c r="B90" s="425" t="str">
        <f>IF(COUNTA(ｺﾒﾃﾞｨｶﾙ!B89)&gt;=1,ｺﾒﾃﾞｨｶﾙ!B89,"")</f>
        <v/>
      </c>
      <c r="C90" s="422" t="str">
        <f>IF(COUNTA(ｺﾒﾃﾞｨｶﾙ!C89)&gt;=1,ｺﾒﾃﾞｨｶﾙ!C89,"")</f>
        <v/>
      </c>
      <c r="D90" s="422" t="str">
        <f>IF(COUNTA(ｺﾒﾃﾞｨｶﾙ!D89)&gt;=1,ｺﾒﾃﾞｨｶﾙ!D89,"")</f>
        <v/>
      </c>
      <c r="E90" s="422" t="str">
        <f>IF(COUNTA(ｺﾒﾃﾞｨｶﾙ!E89)&gt;=1,ｺﾒﾃﾞｨｶﾙ!E89,"")</f>
        <v/>
      </c>
      <c r="F90" s="422" t="str">
        <f>IF(COUNTA(ｺﾒﾃﾞｨｶﾙ!F89)&gt;=1,ｺﾒﾃﾞｨｶﾙ!F89,"")</f>
        <v/>
      </c>
      <c r="G90" s="422" t="str">
        <f>IF(COUNTA(ｺﾒﾃﾞｨｶﾙ!G89)&gt;=1,ｺﾒﾃﾞｨｶﾙ!G89,"")</f>
        <v/>
      </c>
      <c r="H90" s="422" t="str">
        <f>IF(COUNTA(ｺﾒﾃﾞｨｶﾙ!H89)&gt;=1,ｺﾒﾃﾞｨｶﾙ!H89,"")</f>
        <v/>
      </c>
      <c r="I90" s="422" t="str">
        <f>IF(COUNTA(ｺﾒﾃﾞｨｶﾙ!I89)&gt;=1,ｺﾒﾃﾞｨｶﾙ!I89,"")</f>
        <v/>
      </c>
      <c r="J90" s="422" t="str">
        <f>IF(COUNTA(ｺﾒﾃﾞｨｶﾙ!J89)&gt;=1,ｺﾒﾃﾞｨｶﾙ!J89,"")</f>
        <v/>
      </c>
      <c r="K90" s="422" t="str">
        <f>IF(COUNTA(ｺﾒﾃﾞｨｶﾙ!K89)&gt;=1,ｺﾒﾃﾞｨｶﾙ!K89,"")</f>
        <v/>
      </c>
      <c r="L90" s="426" t="str">
        <f>IF(COUNTA(ｺﾒﾃﾞｨｶﾙ!L89)&gt;=1,ｺﾒﾃﾞｨｶﾙ!L89,"")</f>
        <v/>
      </c>
      <c r="M90" s="449" t="str">
        <f>IF(COUNTA(ｺﾒﾃﾞｨｶﾙ!M89)&gt;=1,ｺﾒﾃﾞｨｶﾙ!M89,"")</f>
        <v/>
      </c>
      <c r="N90" s="443" t="str">
        <f>IF(COUNTA(ｺﾒﾃﾞｨｶﾙ!N89)&gt;=1,ｺﾒﾃﾞｨｶﾙ!N89,"")</f>
        <v/>
      </c>
      <c r="O90" s="444">
        <f>SUM(ｺﾒﾃﾞｨｶﾙ!P89:V89)</f>
        <v>0</v>
      </c>
      <c r="P90" s="445" t="str">
        <f>IF(O90&lt;基本!$D$9,"非常勤","常勤")</f>
        <v>常勤</v>
      </c>
      <c r="Q90" s="446">
        <f>IF(P90="非常勤",O90/基本!$D$9,1)</f>
        <v>1</v>
      </c>
      <c r="R90" s="401" t="e">
        <f>IF(DAYS360(T90,メイン!$N$3)&lt;500,"新"," ")</f>
        <v>#VALUE!</v>
      </c>
      <c r="S90" s="447"/>
      <c r="T90" s="474" t="str">
        <f>IF(COUNTA(ｺﾒﾃﾞｨｶﾙ!O89)&gt;=1,ｺﾒﾃﾞｨｶﾙ!O89,"")</f>
        <v/>
      </c>
      <c r="U90" s="475"/>
      <c r="V90" s="475"/>
      <c r="W90" s="475"/>
      <c r="X90" s="477">
        <f t="shared" si="33"/>
        <v>0</v>
      </c>
      <c r="Y90" s="477">
        <f t="shared" si="34"/>
        <v>0</v>
      </c>
      <c r="Z90" s="477">
        <f t="shared" si="35"/>
        <v>0</v>
      </c>
      <c r="AA90" s="477">
        <f t="shared" si="36"/>
        <v>0</v>
      </c>
      <c r="AB90" s="477">
        <f t="shared" si="37"/>
        <v>0</v>
      </c>
      <c r="AC90" s="477">
        <f t="shared" si="38"/>
        <v>0</v>
      </c>
      <c r="AD90" s="477">
        <f t="shared" si="39"/>
        <v>0</v>
      </c>
      <c r="AE90" s="477">
        <f t="shared" si="40"/>
        <v>0</v>
      </c>
      <c r="AF90" s="477">
        <f t="shared" si="41"/>
        <v>0</v>
      </c>
      <c r="AG90" s="477">
        <f t="shared" si="42"/>
        <v>0</v>
      </c>
      <c r="AH90" s="477">
        <f t="shared" si="43"/>
        <v>0</v>
      </c>
      <c r="AI90" s="477">
        <f t="shared" si="44"/>
        <v>0</v>
      </c>
      <c r="AJ90" s="477">
        <f t="shared" si="45"/>
        <v>0</v>
      </c>
      <c r="AK90" s="477">
        <f t="shared" si="46"/>
        <v>0</v>
      </c>
      <c r="AL90" s="477">
        <f t="shared" si="47"/>
        <v>0</v>
      </c>
      <c r="AM90" s="477">
        <f t="shared" si="48"/>
        <v>0</v>
      </c>
      <c r="AN90" s="477">
        <f t="shared" si="49"/>
        <v>0</v>
      </c>
      <c r="AO90" s="477">
        <f t="shared" si="50"/>
        <v>0</v>
      </c>
      <c r="AP90" s="477">
        <f t="shared" si="51"/>
        <v>0</v>
      </c>
      <c r="AQ90" s="477">
        <f t="shared" si="52"/>
        <v>0</v>
      </c>
      <c r="AR90" s="477">
        <f t="shared" si="53"/>
        <v>0</v>
      </c>
      <c r="AS90" s="477">
        <f t="shared" si="54"/>
        <v>0</v>
      </c>
      <c r="AT90" s="477">
        <f t="shared" si="55"/>
        <v>0</v>
      </c>
      <c r="AU90" s="477">
        <f t="shared" si="56"/>
        <v>0</v>
      </c>
      <c r="AV90" s="477">
        <f t="shared" si="57"/>
        <v>0</v>
      </c>
      <c r="AW90" s="477">
        <f t="shared" si="58"/>
        <v>0</v>
      </c>
      <c r="AX90" s="477">
        <f t="shared" si="59"/>
        <v>0</v>
      </c>
      <c r="AY90" s="477">
        <f t="shared" si="60"/>
        <v>0</v>
      </c>
      <c r="AZ90" s="477">
        <f t="shared" si="61"/>
        <v>0</v>
      </c>
      <c r="BA90" s="477">
        <f t="shared" si="62"/>
        <v>0</v>
      </c>
      <c r="BB90" s="477">
        <f t="shared" si="63"/>
        <v>0</v>
      </c>
      <c r="BC90" s="477">
        <f t="shared" si="64"/>
        <v>0</v>
      </c>
      <c r="BD90" s="477">
        <f t="shared" si="65"/>
        <v>0</v>
      </c>
      <c r="BE90" s="477"/>
    </row>
    <row r="91" spans="1:57" ht="13.5" customHeight="1">
      <c r="A91" s="448" t="str">
        <f>IF(COUNTA(ｺﾒﾃﾞｨｶﾙ!A90)&gt;=1,ｺﾒﾃﾞｨｶﾙ!A90,"")</f>
        <v/>
      </c>
      <c r="B91" s="425" t="str">
        <f>IF(COUNTA(ｺﾒﾃﾞｨｶﾙ!B90)&gt;=1,ｺﾒﾃﾞｨｶﾙ!B90,"")</f>
        <v/>
      </c>
      <c r="C91" s="422" t="str">
        <f>IF(COUNTA(ｺﾒﾃﾞｨｶﾙ!C90)&gt;=1,ｺﾒﾃﾞｨｶﾙ!C90,"")</f>
        <v/>
      </c>
      <c r="D91" s="422" t="str">
        <f>IF(COUNTA(ｺﾒﾃﾞｨｶﾙ!D90)&gt;=1,ｺﾒﾃﾞｨｶﾙ!D90,"")</f>
        <v/>
      </c>
      <c r="E91" s="422" t="str">
        <f>IF(COUNTA(ｺﾒﾃﾞｨｶﾙ!E90)&gt;=1,ｺﾒﾃﾞｨｶﾙ!E90,"")</f>
        <v/>
      </c>
      <c r="F91" s="422" t="str">
        <f>IF(COUNTA(ｺﾒﾃﾞｨｶﾙ!F90)&gt;=1,ｺﾒﾃﾞｨｶﾙ!F90,"")</f>
        <v/>
      </c>
      <c r="G91" s="422" t="str">
        <f>IF(COUNTA(ｺﾒﾃﾞｨｶﾙ!G90)&gt;=1,ｺﾒﾃﾞｨｶﾙ!G90,"")</f>
        <v/>
      </c>
      <c r="H91" s="422" t="str">
        <f>IF(COUNTA(ｺﾒﾃﾞｨｶﾙ!H90)&gt;=1,ｺﾒﾃﾞｨｶﾙ!H90,"")</f>
        <v/>
      </c>
      <c r="I91" s="422" t="str">
        <f>IF(COUNTA(ｺﾒﾃﾞｨｶﾙ!I90)&gt;=1,ｺﾒﾃﾞｨｶﾙ!I90,"")</f>
        <v/>
      </c>
      <c r="J91" s="422" t="str">
        <f>IF(COUNTA(ｺﾒﾃﾞｨｶﾙ!J90)&gt;=1,ｺﾒﾃﾞｨｶﾙ!J90,"")</f>
        <v/>
      </c>
      <c r="K91" s="422" t="str">
        <f>IF(COUNTA(ｺﾒﾃﾞｨｶﾙ!K90)&gt;=1,ｺﾒﾃﾞｨｶﾙ!K90,"")</f>
        <v/>
      </c>
      <c r="L91" s="426" t="str">
        <f>IF(COUNTA(ｺﾒﾃﾞｨｶﾙ!L90)&gt;=1,ｺﾒﾃﾞｨｶﾙ!L90,"")</f>
        <v/>
      </c>
      <c r="M91" s="449" t="str">
        <f>IF(COUNTA(ｺﾒﾃﾞｨｶﾙ!M90)&gt;=1,ｺﾒﾃﾞｨｶﾙ!M90,"")</f>
        <v/>
      </c>
      <c r="N91" s="443" t="str">
        <f>IF(COUNTA(ｺﾒﾃﾞｨｶﾙ!N90)&gt;=1,ｺﾒﾃﾞｨｶﾙ!N90,"")</f>
        <v/>
      </c>
      <c r="O91" s="444">
        <f>SUM(ｺﾒﾃﾞｨｶﾙ!P90:V90)</f>
        <v>0</v>
      </c>
      <c r="P91" s="445" t="str">
        <f>IF(O91&lt;基本!$D$9,"非常勤","常勤")</f>
        <v>常勤</v>
      </c>
      <c r="Q91" s="446">
        <f>IF(P91="非常勤",O91/基本!$D$9,1)</f>
        <v>1</v>
      </c>
      <c r="R91" s="401" t="e">
        <f>IF(DAYS360(T91,メイン!$N$3)&lt;500,"新"," ")</f>
        <v>#VALUE!</v>
      </c>
      <c r="S91" s="447"/>
      <c r="T91" s="474" t="str">
        <f>IF(COUNTA(ｺﾒﾃﾞｨｶﾙ!O90)&gt;=1,ｺﾒﾃﾞｨｶﾙ!O90,"")</f>
        <v/>
      </c>
      <c r="U91" s="475"/>
      <c r="V91" s="475"/>
      <c r="W91" s="475"/>
      <c r="X91" s="477">
        <f t="shared" si="33"/>
        <v>0</v>
      </c>
      <c r="Y91" s="477">
        <f t="shared" si="34"/>
        <v>0</v>
      </c>
      <c r="Z91" s="477">
        <f t="shared" si="35"/>
        <v>0</v>
      </c>
      <c r="AA91" s="477">
        <f t="shared" si="36"/>
        <v>0</v>
      </c>
      <c r="AB91" s="477">
        <f t="shared" si="37"/>
        <v>0</v>
      </c>
      <c r="AC91" s="477">
        <f t="shared" si="38"/>
        <v>0</v>
      </c>
      <c r="AD91" s="477">
        <f t="shared" si="39"/>
        <v>0</v>
      </c>
      <c r="AE91" s="477">
        <f t="shared" si="40"/>
        <v>0</v>
      </c>
      <c r="AF91" s="477">
        <f t="shared" si="41"/>
        <v>0</v>
      </c>
      <c r="AG91" s="477">
        <f t="shared" si="42"/>
        <v>0</v>
      </c>
      <c r="AH91" s="477">
        <f t="shared" si="43"/>
        <v>0</v>
      </c>
      <c r="AI91" s="477">
        <f t="shared" si="44"/>
        <v>0</v>
      </c>
      <c r="AJ91" s="477">
        <f t="shared" si="45"/>
        <v>0</v>
      </c>
      <c r="AK91" s="477">
        <f t="shared" si="46"/>
        <v>0</v>
      </c>
      <c r="AL91" s="477">
        <f t="shared" si="47"/>
        <v>0</v>
      </c>
      <c r="AM91" s="477">
        <f t="shared" si="48"/>
        <v>0</v>
      </c>
      <c r="AN91" s="477">
        <f t="shared" si="49"/>
        <v>0</v>
      </c>
      <c r="AO91" s="477">
        <f t="shared" si="50"/>
        <v>0</v>
      </c>
      <c r="AP91" s="477">
        <f t="shared" si="51"/>
        <v>0</v>
      </c>
      <c r="AQ91" s="477">
        <f t="shared" si="52"/>
        <v>0</v>
      </c>
      <c r="AR91" s="477">
        <f t="shared" si="53"/>
        <v>0</v>
      </c>
      <c r="AS91" s="477">
        <f t="shared" si="54"/>
        <v>0</v>
      </c>
      <c r="AT91" s="477">
        <f t="shared" si="55"/>
        <v>0</v>
      </c>
      <c r="AU91" s="477">
        <f t="shared" si="56"/>
        <v>0</v>
      </c>
      <c r="AV91" s="477">
        <f t="shared" si="57"/>
        <v>0</v>
      </c>
      <c r="AW91" s="477">
        <f t="shared" si="58"/>
        <v>0</v>
      </c>
      <c r="AX91" s="477">
        <f t="shared" si="59"/>
        <v>0</v>
      </c>
      <c r="AY91" s="477">
        <f t="shared" si="60"/>
        <v>0</v>
      </c>
      <c r="AZ91" s="477">
        <f t="shared" si="61"/>
        <v>0</v>
      </c>
      <c r="BA91" s="477">
        <f t="shared" si="62"/>
        <v>0</v>
      </c>
      <c r="BB91" s="477">
        <f t="shared" si="63"/>
        <v>0</v>
      </c>
      <c r="BC91" s="477">
        <f t="shared" si="64"/>
        <v>0</v>
      </c>
      <c r="BD91" s="477">
        <f t="shared" si="65"/>
        <v>0</v>
      </c>
      <c r="BE91" s="477"/>
    </row>
    <row r="92" spans="1:57" ht="13.5" customHeight="1">
      <c r="A92" s="448" t="str">
        <f>IF(COUNTA(ｺﾒﾃﾞｨｶﾙ!A91)&gt;=1,ｺﾒﾃﾞｨｶﾙ!A91,"")</f>
        <v/>
      </c>
      <c r="B92" s="425" t="str">
        <f>IF(COUNTA(ｺﾒﾃﾞｨｶﾙ!B91)&gt;=1,ｺﾒﾃﾞｨｶﾙ!B91,"")</f>
        <v/>
      </c>
      <c r="C92" s="422" t="str">
        <f>IF(COUNTA(ｺﾒﾃﾞｨｶﾙ!C91)&gt;=1,ｺﾒﾃﾞｨｶﾙ!C91,"")</f>
        <v/>
      </c>
      <c r="D92" s="422" t="str">
        <f>IF(COUNTA(ｺﾒﾃﾞｨｶﾙ!D91)&gt;=1,ｺﾒﾃﾞｨｶﾙ!D91,"")</f>
        <v/>
      </c>
      <c r="E92" s="422" t="str">
        <f>IF(COUNTA(ｺﾒﾃﾞｨｶﾙ!E91)&gt;=1,ｺﾒﾃﾞｨｶﾙ!E91,"")</f>
        <v/>
      </c>
      <c r="F92" s="422" t="str">
        <f>IF(COUNTA(ｺﾒﾃﾞｨｶﾙ!F91)&gt;=1,ｺﾒﾃﾞｨｶﾙ!F91,"")</f>
        <v/>
      </c>
      <c r="G92" s="422" t="str">
        <f>IF(COUNTA(ｺﾒﾃﾞｨｶﾙ!G91)&gt;=1,ｺﾒﾃﾞｨｶﾙ!G91,"")</f>
        <v/>
      </c>
      <c r="H92" s="422" t="str">
        <f>IF(COUNTA(ｺﾒﾃﾞｨｶﾙ!H91)&gt;=1,ｺﾒﾃﾞｨｶﾙ!H91,"")</f>
        <v/>
      </c>
      <c r="I92" s="422" t="str">
        <f>IF(COUNTA(ｺﾒﾃﾞｨｶﾙ!I91)&gt;=1,ｺﾒﾃﾞｨｶﾙ!I91,"")</f>
        <v/>
      </c>
      <c r="J92" s="422" t="str">
        <f>IF(COUNTA(ｺﾒﾃﾞｨｶﾙ!J91)&gt;=1,ｺﾒﾃﾞｨｶﾙ!J91,"")</f>
        <v/>
      </c>
      <c r="K92" s="422" t="str">
        <f>IF(COUNTA(ｺﾒﾃﾞｨｶﾙ!K91)&gt;=1,ｺﾒﾃﾞｨｶﾙ!K91,"")</f>
        <v/>
      </c>
      <c r="L92" s="426" t="str">
        <f>IF(COUNTA(ｺﾒﾃﾞｨｶﾙ!L91)&gt;=1,ｺﾒﾃﾞｨｶﾙ!L91,"")</f>
        <v/>
      </c>
      <c r="M92" s="449" t="str">
        <f>IF(COUNTA(ｺﾒﾃﾞｨｶﾙ!M91)&gt;=1,ｺﾒﾃﾞｨｶﾙ!M91,"")</f>
        <v/>
      </c>
      <c r="N92" s="443" t="str">
        <f>IF(COUNTA(ｺﾒﾃﾞｨｶﾙ!N91)&gt;=1,ｺﾒﾃﾞｨｶﾙ!N91,"")</f>
        <v/>
      </c>
      <c r="O92" s="444">
        <f>SUM(ｺﾒﾃﾞｨｶﾙ!P91:V91)</f>
        <v>0</v>
      </c>
      <c r="P92" s="445" t="str">
        <f>IF(O92&lt;基本!$D$9,"非常勤","常勤")</f>
        <v>常勤</v>
      </c>
      <c r="Q92" s="446">
        <f>IF(P92="非常勤",O92/基本!$D$9,1)</f>
        <v>1</v>
      </c>
      <c r="R92" s="401" t="e">
        <f>IF(DAYS360(T92,メイン!$N$3)&lt;500,"新"," ")</f>
        <v>#VALUE!</v>
      </c>
      <c r="S92" s="447"/>
      <c r="T92" s="474" t="str">
        <f>IF(COUNTA(ｺﾒﾃﾞｨｶﾙ!O91)&gt;=1,ｺﾒﾃﾞｨｶﾙ!O91,"")</f>
        <v/>
      </c>
      <c r="U92" s="475"/>
      <c r="V92" s="475"/>
      <c r="W92" s="475"/>
      <c r="X92" s="477">
        <f t="shared" si="33"/>
        <v>0</v>
      </c>
      <c r="Y92" s="477">
        <f t="shared" si="34"/>
        <v>0</v>
      </c>
      <c r="Z92" s="477">
        <f t="shared" si="35"/>
        <v>0</v>
      </c>
      <c r="AA92" s="477">
        <f t="shared" si="36"/>
        <v>0</v>
      </c>
      <c r="AB92" s="477">
        <f t="shared" si="37"/>
        <v>0</v>
      </c>
      <c r="AC92" s="477">
        <f t="shared" si="38"/>
        <v>0</v>
      </c>
      <c r="AD92" s="477">
        <f t="shared" si="39"/>
        <v>0</v>
      </c>
      <c r="AE92" s="477">
        <f t="shared" si="40"/>
        <v>0</v>
      </c>
      <c r="AF92" s="477">
        <f t="shared" si="41"/>
        <v>0</v>
      </c>
      <c r="AG92" s="477">
        <f t="shared" si="42"/>
        <v>0</v>
      </c>
      <c r="AH92" s="477">
        <f t="shared" si="43"/>
        <v>0</v>
      </c>
      <c r="AI92" s="477">
        <f t="shared" si="44"/>
        <v>0</v>
      </c>
      <c r="AJ92" s="477">
        <f t="shared" si="45"/>
        <v>0</v>
      </c>
      <c r="AK92" s="477">
        <f t="shared" si="46"/>
        <v>0</v>
      </c>
      <c r="AL92" s="477">
        <f t="shared" si="47"/>
        <v>0</v>
      </c>
      <c r="AM92" s="477">
        <f t="shared" si="48"/>
        <v>0</v>
      </c>
      <c r="AN92" s="477">
        <f t="shared" si="49"/>
        <v>0</v>
      </c>
      <c r="AO92" s="477">
        <f t="shared" si="50"/>
        <v>0</v>
      </c>
      <c r="AP92" s="477">
        <f t="shared" si="51"/>
        <v>0</v>
      </c>
      <c r="AQ92" s="477">
        <f t="shared" si="52"/>
        <v>0</v>
      </c>
      <c r="AR92" s="477">
        <f t="shared" si="53"/>
        <v>0</v>
      </c>
      <c r="AS92" s="477">
        <f t="shared" si="54"/>
        <v>0</v>
      </c>
      <c r="AT92" s="477">
        <f t="shared" si="55"/>
        <v>0</v>
      </c>
      <c r="AU92" s="477">
        <f t="shared" si="56"/>
        <v>0</v>
      </c>
      <c r="AV92" s="477">
        <f t="shared" si="57"/>
        <v>0</v>
      </c>
      <c r="AW92" s="477">
        <f t="shared" si="58"/>
        <v>0</v>
      </c>
      <c r="AX92" s="477">
        <f t="shared" si="59"/>
        <v>0</v>
      </c>
      <c r="AY92" s="477">
        <f t="shared" si="60"/>
        <v>0</v>
      </c>
      <c r="AZ92" s="477">
        <f t="shared" si="61"/>
        <v>0</v>
      </c>
      <c r="BA92" s="477">
        <f t="shared" si="62"/>
        <v>0</v>
      </c>
      <c r="BB92" s="477">
        <f t="shared" si="63"/>
        <v>0</v>
      </c>
      <c r="BC92" s="477">
        <f t="shared" si="64"/>
        <v>0</v>
      </c>
      <c r="BD92" s="477">
        <f t="shared" si="65"/>
        <v>0</v>
      </c>
      <c r="BE92" s="477"/>
    </row>
    <row r="93" spans="1:57" ht="13.5" customHeight="1">
      <c r="A93" s="448" t="str">
        <f>IF(COUNTA(ｺﾒﾃﾞｨｶﾙ!A92)&gt;=1,ｺﾒﾃﾞｨｶﾙ!A92,"")</f>
        <v/>
      </c>
      <c r="B93" s="425" t="str">
        <f>IF(COUNTA(ｺﾒﾃﾞｨｶﾙ!B92)&gt;=1,ｺﾒﾃﾞｨｶﾙ!B92,"")</f>
        <v/>
      </c>
      <c r="C93" s="422" t="str">
        <f>IF(COUNTA(ｺﾒﾃﾞｨｶﾙ!C92)&gt;=1,ｺﾒﾃﾞｨｶﾙ!C92,"")</f>
        <v/>
      </c>
      <c r="D93" s="422" t="str">
        <f>IF(COUNTA(ｺﾒﾃﾞｨｶﾙ!D92)&gt;=1,ｺﾒﾃﾞｨｶﾙ!D92,"")</f>
        <v/>
      </c>
      <c r="E93" s="422" t="str">
        <f>IF(COUNTA(ｺﾒﾃﾞｨｶﾙ!E92)&gt;=1,ｺﾒﾃﾞｨｶﾙ!E92,"")</f>
        <v/>
      </c>
      <c r="F93" s="422" t="str">
        <f>IF(COUNTA(ｺﾒﾃﾞｨｶﾙ!F92)&gt;=1,ｺﾒﾃﾞｨｶﾙ!F92,"")</f>
        <v/>
      </c>
      <c r="G93" s="422" t="str">
        <f>IF(COUNTA(ｺﾒﾃﾞｨｶﾙ!G92)&gt;=1,ｺﾒﾃﾞｨｶﾙ!G92,"")</f>
        <v/>
      </c>
      <c r="H93" s="422" t="str">
        <f>IF(COUNTA(ｺﾒﾃﾞｨｶﾙ!H92)&gt;=1,ｺﾒﾃﾞｨｶﾙ!H92,"")</f>
        <v/>
      </c>
      <c r="I93" s="422" t="str">
        <f>IF(COUNTA(ｺﾒﾃﾞｨｶﾙ!I92)&gt;=1,ｺﾒﾃﾞｨｶﾙ!I92,"")</f>
        <v/>
      </c>
      <c r="J93" s="422" t="str">
        <f>IF(COUNTA(ｺﾒﾃﾞｨｶﾙ!J92)&gt;=1,ｺﾒﾃﾞｨｶﾙ!J92,"")</f>
        <v/>
      </c>
      <c r="K93" s="422" t="str">
        <f>IF(COUNTA(ｺﾒﾃﾞｨｶﾙ!K92)&gt;=1,ｺﾒﾃﾞｨｶﾙ!K92,"")</f>
        <v/>
      </c>
      <c r="L93" s="426" t="str">
        <f>IF(COUNTA(ｺﾒﾃﾞｨｶﾙ!L92)&gt;=1,ｺﾒﾃﾞｨｶﾙ!L92,"")</f>
        <v/>
      </c>
      <c r="M93" s="449" t="str">
        <f>IF(COUNTA(ｺﾒﾃﾞｨｶﾙ!M92)&gt;=1,ｺﾒﾃﾞｨｶﾙ!M92,"")</f>
        <v/>
      </c>
      <c r="N93" s="443" t="str">
        <f>IF(COUNTA(ｺﾒﾃﾞｨｶﾙ!N92)&gt;=1,ｺﾒﾃﾞｨｶﾙ!N92,"")</f>
        <v/>
      </c>
      <c r="O93" s="444">
        <f>SUM(ｺﾒﾃﾞｨｶﾙ!P92:V92)</f>
        <v>0</v>
      </c>
      <c r="P93" s="445" t="str">
        <f>IF(O93&lt;基本!$D$9,"非常勤","常勤")</f>
        <v>常勤</v>
      </c>
      <c r="Q93" s="446">
        <f>IF(P93="非常勤",O93/基本!$D$9,1)</f>
        <v>1</v>
      </c>
      <c r="R93" s="401" t="e">
        <f>IF(DAYS360(T93,メイン!$N$3)&lt;500,"新"," ")</f>
        <v>#VALUE!</v>
      </c>
      <c r="S93" s="447"/>
      <c r="T93" s="474" t="str">
        <f>IF(COUNTA(ｺﾒﾃﾞｨｶﾙ!O92)&gt;=1,ｺﾒﾃﾞｨｶﾙ!O92,"")</f>
        <v/>
      </c>
      <c r="U93" s="475"/>
      <c r="V93" s="475"/>
      <c r="W93" s="475"/>
      <c r="X93" s="477">
        <f t="shared" si="33"/>
        <v>0</v>
      </c>
      <c r="Y93" s="477">
        <f t="shared" si="34"/>
        <v>0</v>
      </c>
      <c r="Z93" s="477">
        <f t="shared" si="35"/>
        <v>0</v>
      </c>
      <c r="AA93" s="477">
        <f t="shared" si="36"/>
        <v>0</v>
      </c>
      <c r="AB93" s="477">
        <f t="shared" si="37"/>
        <v>0</v>
      </c>
      <c r="AC93" s="477">
        <f t="shared" si="38"/>
        <v>0</v>
      </c>
      <c r="AD93" s="477">
        <f t="shared" si="39"/>
        <v>0</v>
      </c>
      <c r="AE93" s="477">
        <f t="shared" si="40"/>
        <v>0</v>
      </c>
      <c r="AF93" s="477">
        <f t="shared" si="41"/>
        <v>0</v>
      </c>
      <c r="AG93" s="477">
        <f t="shared" si="42"/>
        <v>0</v>
      </c>
      <c r="AH93" s="477">
        <f t="shared" si="43"/>
        <v>0</v>
      </c>
      <c r="AI93" s="477">
        <f t="shared" si="44"/>
        <v>0</v>
      </c>
      <c r="AJ93" s="477">
        <f t="shared" si="45"/>
        <v>0</v>
      </c>
      <c r="AK93" s="477">
        <f t="shared" si="46"/>
        <v>0</v>
      </c>
      <c r="AL93" s="477">
        <f t="shared" si="47"/>
        <v>0</v>
      </c>
      <c r="AM93" s="477">
        <f t="shared" si="48"/>
        <v>0</v>
      </c>
      <c r="AN93" s="477">
        <f t="shared" si="49"/>
        <v>0</v>
      </c>
      <c r="AO93" s="477">
        <f t="shared" si="50"/>
        <v>0</v>
      </c>
      <c r="AP93" s="477">
        <f t="shared" si="51"/>
        <v>0</v>
      </c>
      <c r="AQ93" s="477">
        <f t="shared" si="52"/>
        <v>0</v>
      </c>
      <c r="AR93" s="477">
        <f t="shared" si="53"/>
        <v>0</v>
      </c>
      <c r="AS93" s="477">
        <f t="shared" si="54"/>
        <v>0</v>
      </c>
      <c r="AT93" s="477">
        <f t="shared" si="55"/>
        <v>0</v>
      </c>
      <c r="AU93" s="477">
        <f t="shared" si="56"/>
        <v>0</v>
      </c>
      <c r="AV93" s="477">
        <f t="shared" si="57"/>
        <v>0</v>
      </c>
      <c r="AW93" s="477">
        <f t="shared" si="58"/>
        <v>0</v>
      </c>
      <c r="AX93" s="477">
        <f t="shared" si="59"/>
        <v>0</v>
      </c>
      <c r="AY93" s="477">
        <f t="shared" si="60"/>
        <v>0</v>
      </c>
      <c r="AZ93" s="477">
        <f t="shared" si="61"/>
        <v>0</v>
      </c>
      <c r="BA93" s="477">
        <f t="shared" si="62"/>
        <v>0</v>
      </c>
      <c r="BB93" s="477">
        <f t="shared" si="63"/>
        <v>0</v>
      </c>
      <c r="BC93" s="477">
        <f t="shared" si="64"/>
        <v>0</v>
      </c>
      <c r="BD93" s="477">
        <f t="shared" si="65"/>
        <v>0</v>
      </c>
      <c r="BE93" s="477"/>
    </row>
    <row r="94" spans="1:57" ht="13.5" customHeight="1">
      <c r="A94" s="448" t="str">
        <f>IF(COUNTA(ｺﾒﾃﾞｨｶﾙ!A93)&gt;=1,ｺﾒﾃﾞｨｶﾙ!A93,"")</f>
        <v/>
      </c>
      <c r="B94" s="425" t="str">
        <f>IF(COUNTA(ｺﾒﾃﾞｨｶﾙ!B93)&gt;=1,ｺﾒﾃﾞｨｶﾙ!B93,"")</f>
        <v/>
      </c>
      <c r="C94" s="422" t="str">
        <f>IF(COUNTA(ｺﾒﾃﾞｨｶﾙ!C93)&gt;=1,ｺﾒﾃﾞｨｶﾙ!C93,"")</f>
        <v/>
      </c>
      <c r="D94" s="422" t="str">
        <f>IF(COUNTA(ｺﾒﾃﾞｨｶﾙ!D93)&gt;=1,ｺﾒﾃﾞｨｶﾙ!D93,"")</f>
        <v/>
      </c>
      <c r="E94" s="422" t="str">
        <f>IF(COUNTA(ｺﾒﾃﾞｨｶﾙ!E93)&gt;=1,ｺﾒﾃﾞｨｶﾙ!E93,"")</f>
        <v/>
      </c>
      <c r="F94" s="422" t="str">
        <f>IF(COUNTA(ｺﾒﾃﾞｨｶﾙ!F93)&gt;=1,ｺﾒﾃﾞｨｶﾙ!F93,"")</f>
        <v/>
      </c>
      <c r="G94" s="422" t="str">
        <f>IF(COUNTA(ｺﾒﾃﾞｨｶﾙ!G93)&gt;=1,ｺﾒﾃﾞｨｶﾙ!G93,"")</f>
        <v/>
      </c>
      <c r="H94" s="422" t="str">
        <f>IF(COUNTA(ｺﾒﾃﾞｨｶﾙ!H93)&gt;=1,ｺﾒﾃﾞｨｶﾙ!H93,"")</f>
        <v/>
      </c>
      <c r="I94" s="422" t="str">
        <f>IF(COUNTA(ｺﾒﾃﾞｨｶﾙ!I93)&gt;=1,ｺﾒﾃﾞｨｶﾙ!I93,"")</f>
        <v/>
      </c>
      <c r="J94" s="422" t="str">
        <f>IF(COUNTA(ｺﾒﾃﾞｨｶﾙ!J93)&gt;=1,ｺﾒﾃﾞｨｶﾙ!J93,"")</f>
        <v/>
      </c>
      <c r="K94" s="422" t="str">
        <f>IF(COUNTA(ｺﾒﾃﾞｨｶﾙ!K93)&gt;=1,ｺﾒﾃﾞｨｶﾙ!K93,"")</f>
        <v/>
      </c>
      <c r="L94" s="426" t="str">
        <f>IF(COUNTA(ｺﾒﾃﾞｨｶﾙ!L93)&gt;=1,ｺﾒﾃﾞｨｶﾙ!L93,"")</f>
        <v/>
      </c>
      <c r="M94" s="449" t="str">
        <f>IF(COUNTA(ｺﾒﾃﾞｨｶﾙ!M93)&gt;=1,ｺﾒﾃﾞｨｶﾙ!M93,"")</f>
        <v/>
      </c>
      <c r="N94" s="443" t="str">
        <f>IF(COUNTA(ｺﾒﾃﾞｨｶﾙ!N93)&gt;=1,ｺﾒﾃﾞｨｶﾙ!N93,"")</f>
        <v/>
      </c>
      <c r="O94" s="444">
        <f>SUM(ｺﾒﾃﾞｨｶﾙ!P93:V93)</f>
        <v>0</v>
      </c>
      <c r="P94" s="445" t="str">
        <f>IF(O94&lt;基本!$D$9,"非常勤","常勤")</f>
        <v>常勤</v>
      </c>
      <c r="Q94" s="446">
        <f>IF(P94="非常勤",O94/基本!$D$9,1)</f>
        <v>1</v>
      </c>
      <c r="R94" s="401" t="e">
        <f>IF(DAYS360(T94,メイン!$N$3)&lt;500,"新"," ")</f>
        <v>#VALUE!</v>
      </c>
      <c r="S94" s="447"/>
      <c r="T94" s="474" t="str">
        <f>IF(COUNTA(ｺﾒﾃﾞｨｶﾙ!O93)&gt;=1,ｺﾒﾃﾞｨｶﾙ!O93,"")</f>
        <v/>
      </c>
      <c r="U94" s="475"/>
      <c r="V94" s="475"/>
      <c r="W94" s="475"/>
      <c r="X94" s="477">
        <f t="shared" si="33"/>
        <v>0</v>
      </c>
      <c r="Y94" s="477">
        <f t="shared" si="34"/>
        <v>0</v>
      </c>
      <c r="Z94" s="477">
        <f t="shared" si="35"/>
        <v>0</v>
      </c>
      <c r="AA94" s="477">
        <f t="shared" si="36"/>
        <v>0</v>
      </c>
      <c r="AB94" s="477">
        <f t="shared" si="37"/>
        <v>0</v>
      </c>
      <c r="AC94" s="477">
        <f t="shared" si="38"/>
        <v>0</v>
      </c>
      <c r="AD94" s="477">
        <f t="shared" si="39"/>
        <v>0</v>
      </c>
      <c r="AE94" s="477">
        <f t="shared" si="40"/>
        <v>0</v>
      </c>
      <c r="AF94" s="477">
        <f t="shared" si="41"/>
        <v>0</v>
      </c>
      <c r="AG94" s="477">
        <f t="shared" si="42"/>
        <v>0</v>
      </c>
      <c r="AH94" s="477">
        <f t="shared" si="43"/>
        <v>0</v>
      </c>
      <c r="AI94" s="477">
        <f t="shared" si="44"/>
        <v>0</v>
      </c>
      <c r="AJ94" s="477">
        <f t="shared" si="45"/>
        <v>0</v>
      </c>
      <c r="AK94" s="477">
        <f t="shared" si="46"/>
        <v>0</v>
      </c>
      <c r="AL94" s="477">
        <f t="shared" si="47"/>
        <v>0</v>
      </c>
      <c r="AM94" s="477">
        <f t="shared" si="48"/>
        <v>0</v>
      </c>
      <c r="AN94" s="477">
        <f t="shared" si="49"/>
        <v>0</v>
      </c>
      <c r="AO94" s="477">
        <f t="shared" si="50"/>
        <v>0</v>
      </c>
      <c r="AP94" s="477">
        <f t="shared" si="51"/>
        <v>0</v>
      </c>
      <c r="AQ94" s="477">
        <f t="shared" si="52"/>
        <v>0</v>
      </c>
      <c r="AR94" s="477">
        <f t="shared" si="53"/>
        <v>0</v>
      </c>
      <c r="AS94" s="477">
        <f t="shared" si="54"/>
        <v>0</v>
      </c>
      <c r="AT94" s="477">
        <f t="shared" si="55"/>
        <v>0</v>
      </c>
      <c r="AU94" s="477">
        <f t="shared" si="56"/>
        <v>0</v>
      </c>
      <c r="AV94" s="477">
        <f t="shared" si="57"/>
        <v>0</v>
      </c>
      <c r="AW94" s="477">
        <f t="shared" si="58"/>
        <v>0</v>
      </c>
      <c r="AX94" s="477">
        <f t="shared" si="59"/>
        <v>0</v>
      </c>
      <c r="AY94" s="477">
        <f t="shared" si="60"/>
        <v>0</v>
      </c>
      <c r="AZ94" s="477">
        <f t="shared" si="61"/>
        <v>0</v>
      </c>
      <c r="BA94" s="477">
        <f t="shared" si="62"/>
        <v>0</v>
      </c>
      <c r="BB94" s="477">
        <f t="shared" si="63"/>
        <v>0</v>
      </c>
      <c r="BC94" s="477">
        <f t="shared" si="64"/>
        <v>0</v>
      </c>
      <c r="BD94" s="477">
        <f t="shared" si="65"/>
        <v>0</v>
      </c>
      <c r="BE94" s="477"/>
    </row>
    <row r="95" spans="1:57" ht="13.5" customHeight="1">
      <c r="A95" s="448" t="str">
        <f>IF(COUNTA(ｺﾒﾃﾞｨｶﾙ!A94)&gt;=1,ｺﾒﾃﾞｨｶﾙ!A94,"")</f>
        <v/>
      </c>
      <c r="B95" s="425" t="str">
        <f>IF(COUNTA(ｺﾒﾃﾞｨｶﾙ!B94)&gt;=1,ｺﾒﾃﾞｨｶﾙ!B94,"")</f>
        <v/>
      </c>
      <c r="C95" s="422" t="str">
        <f>IF(COUNTA(ｺﾒﾃﾞｨｶﾙ!C94)&gt;=1,ｺﾒﾃﾞｨｶﾙ!C94,"")</f>
        <v/>
      </c>
      <c r="D95" s="422" t="str">
        <f>IF(COUNTA(ｺﾒﾃﾞｨｶﾙ!D94)&gt;=1,ｺﾒﾃﾞｨｶﾙ!D94,"")</f>
        <v/>
      </c>
      <c r="E95" s="422" t="str">
        <f>IF(COUNTA(ｺﾒﾃﾞｨｶﾙ!E94)&gt;=1,ｺﾒﾃﾞｨｶﾙ!E94,"")</f>
        <v/>
      </c>
      <c r="F95" s="422" t="str">
        <f>IF(COUNTA(ｺﾒﾃﾞｨｶﾙ!F94)&gt;=1,ｺﾒﾃﾞｨｶﾙ!F94,"")</f>
        <v/>
      </c>
      <c r="G95" s="422" t="str">
        <f>IF(COUNTA(ｺﾒﾃﾞｨｶﾙ!G94)&gt;=1,ｺﾒﾃﾞｨｶﾙ!G94,"")</f>
        <v/>
      </c>
      <c r="H95" s="422" t="str">
        <f>IF(COUNTA(ｺﾒﾃﾞｨｶﾙ!H94)&gt;=1,ｺﾒﾃﾞｨｶﾙ!H94,"")</f>
        <v/>
      </c>
      <c r="I95" s="422" t="str">
        <f>IF(COUNTA(ｺﾒﾃﾞｨｶﾙ!I94)&gt;=1,ｺﾒﾃﾞｨｶﾙ!I94,"")</f>
        <v/>
      </c>
      <c r="J95" s="422" t="str">
        <f>IF(COUNTA(ｺﾒﾃﾞｨｶﾙ!J94)&gt;=1,ｺﾒﾃﾞｨｶﾙ!J94,"")</f>
        <v/>
      </c>
      <c r="K95" s="422" t="str">
        <f>IF(COUNTA(ｺﾒﾃﾞｨｶﾙ!K94)&gt;=1,ｺﾒﾃﾞｨｶﾙ!K94,"")</f>
        <v/>
      </c>
      <c r="L95" s="426" t="str">
        <f>IF(COUNTA(ｺﾒﾃﾞｨｶﾙ!L94)&gt;=1,ｺﾒﾃﾞｨｶﾙ!L94,"")</f>
        <v/>
      </c>
      <c r="M95" s="449" t="str">
        <f>IF(COUNTA(ｺﾒﾃﾞｨｶﾙ!M94)&gt;=1,ｺﾒﾃﾞｨｶﾙ!M94,"")</f>
        <v/>
      </c>
      <c r="N95" s="443" t="str">
        <f>IF(COUNTA(ｺﾒﾃﾞｨｶﾙ!N94)&gt;=1,ｺﾒﾃﾞｨｶﾙ!N94,"")</f>
        <v/>
      </c>
      <c r="O95" s="444">
        <f>SUM(ｺﾒﾃﾞｨｶﾙ!P94:V94)</f>
        <v>0</v>
      </c>
      <c r="P95" s="445" t="str">
        <f>IF(O95&lt;基本!$D$9,"非常勤","常勤")</f>
        <v>常勤</v>
      </c>
      <c r="Q95" s="446">
        <f>IF(P95="非常勤",O95/基本!$D$9,1)</f>
        <v>1</v>
      </c>
      <c r="R95" s="401" t="e">
        <f>IF(DAYS360(T95,メイン!$N$3)&lt;500,"新"," ")</f>
        <v>#VALUE!</v>
      </c>
      <c r="S95" s="447"/>
      <c r="T95" s="474" t="str">
        <f>IF(COUNTA(ｺﾒﾃﾞｨｶﾙ!O94)&gt;=1,ｺﾒﾃﾞｨｶﾙ!O94,"")</f>
        <v/>
      </c>
      <c r="U95" s="475"/>
      <c r="V95" s="475"/>
      <c r="W95" s="475"/>
      <c r="X95" s="477">
        <f t="shared" si="33"/>
        <v>0</v>
      </c>
      <c r="Y95" s="477">
        <f t="shared" si="34"/>
        <v>0</v>
      </c>
      <c r="Z95" s="477">
        <f t="shared" si="35"/>
        <v>0</v>
      </c>
      <c r="AA95" s="477">
        <f t="shared" si="36"/>
        <v>0</v>
      </c>
      <c r="AB95" s="477">
        <f t="shared" si="37"/>
        <v>0</v>
      </c>
      <c r="AC95" s="477">
        <f t="shared" si="38"/>
        <v>0</v>
      </c>
      <c r="AD95" s="477">
        <f t="shared" si="39"/>
        <v>0</v>
      </c>
      <c r="AE95" s="477">
        <f t="shared" si="40"/>
        <v>0</v>
      </c>
      <c r="AF95" s="477">
        <f t="shared" si="41"/>
        <v>0</v>
      </c>
      <c r="AG95" s="477">
        <f t="shared" si="42"/>
        <v>0</v>
      </c>
      <c r="AH95" s="477">
        <f t="shared" si="43"/>
        <v>0</v>
      </c>
      <c r="AI95" s="477">
        <f t="shared" si="44"/>
        <v>0</v>
      </c>
      <c r="AJ95" s="477">
        <f t="shared" si="45"/>
        <v>0</v>
      </c>
      <c r="AK95" s="477">
        <f t="shared" si="46"/>
        <v>0</v>
      </c>
      <c r="AL95" s="477">
        <f t="shared" si="47"/>
        <v>0</v>
      </c>
      <c r="AM95" s="477">
        <f t="shared" si="48"/>
        <v>0</v>
      </c>
      <c r="AN95" s="477">
        <f t="shared" si="49"/>
        <v>0</v>
      </c>
      <c r="AO95" s="477">
        <f t="shared" si="50"/>
        <v>0</v>
      </c>
      <c r="AP95" s="477">
        <f t="shared" si="51"/>
        <v>0</v>
      </c>
      <c r="AQ95" s="477">
        <f t="shared" si="52"/>
        <v>0</v>
      </c>
      <c r="AR95" s="477">
        <f t="shared" si="53"/>
        <v>0</v>
      </c>
      <c r="AS95" s="477">
        <f t="shared" si="54"/>
        <v>0</v>
      </c>
      <c r="AT95" s="477">
        <f t="shared" si="55"/>
        <v>0</v>
      </c>
      <c r="AU95" s="477">
        <f t="shared" si="56"/>
        <v>0</v>
      </c>
      <c r="AV95" s="477">
        <f t="shared" si="57"/>
        <v>0</v>
      </c>
      <c r="AW95" s="477">
        <f t="shared" si="58"/>
        <v>0</v>
      </c>
      <c r="AX95" s="477">
        <f t="shared" si="59"/>
        <v>0</v>
      </c>
      <c r="AY95" s="477">
        <f t="shared" si="60"/>
        <v>0</v>
      </c>
      <c r="AZ95" s="477">
        <f t="shared" si="61"/>
        <v>0</v>
      </c>
      <c r="BA95" s="477">
        <f t="shared" si="62"/>
        <v>0</v>
      </c>
      <c r="BB95" s="477">
        <f t="shared" si="63"/>
        <v>0</v>
      </c>
      <c r="BC95" s="477">
        <f t="shared" si="64"/>
        <v>0</v>
      </c>
      <c r="BD95" s="477">
        <f t="shared" si="65"/>
        <v>0</v>
      </c>
      <c r="BE95" s="477"/>
    </row>
    <row r="96" spans="1:57" ht="13.5" customHeight="1">
      <c r="A96" s="448" t="str">
        <f>IF(COUNTA(ｺﾒﾃﾞｨｶﾙ!A95)&gt;=1,ｺﾒﾃﾞｨｶﾙ!A95,"")</f>
        <v/>
      </c>
      <c r="B96" s="425" t="str">
        <f>IF(COUNTA(ｺﾒﾃﾞｨｶﾙ!B95)&gt;=1,ｺﾒﾃﾞｨｶﾙ!B95,"")</f>
        <v/>
      </c>
      <c r="C96" s="422" t="str">
        <f>IF(COUNTA(ｺﾒﾃﾞｨｶﾙ!C95)&gt;=1,ｺﾒﾃﾞｨｶﾙ!C95,"")</f>
        <v/>
      </c>
      <c r="D96" s="422" t="str">
        <f>IF(COUNTA(ｺﾒﾃﾞｨｶﾙ!D95)&gt;=1,ｺﾒﾃﾞｨｶﾙ!D95,"")</f>
        <v/>
      </c>
      <c r="E96" s="422" t="str">
        <f>IF(COUNTA(ｺﾒﾃﾞｨｶﾙ!E95)&gt;=1,ｺﾒﾃﾞｨｶﾙ!E95,"")</f>
        <v/>
      </c>
      <c r="F96" s="422" t="str">
        <f>IF(COUNTA(ｺﾒﾃﾞｨｶﾙ!F95)&gt;=1,ｺﾒﾃﾞｨｶﾙ!F95,"")</f>
        <v/>
      </c>
      <c r="G96" s="422" t="str">
        <f>IF(COUNTA(ｺﾒﾃﾞｨｶﾙ!G95)&gt;=1,ｺﾒﾃﾞｨｶﾙ!G95,"")</f>
        <v/>
      </c>
      <c r="H96" s="422" t="str">
        <f>IF(COUNTA(ｺﾒﾃﾞｨｶﾙ!H95)&gt;=1,ｺﾒﾃﾞｨｶﾙ!H95,"")</f>
        <v/>
      </c>
      <c r="I96" s="422" t="str">
        <f>IF(COUNTA(ｺﾒﾃﾞｨｶﾙ!I95)&gt;=1,ｺﾒﾃﾞｨｶﾙ!I95,"")</f>
        <v/>
      </c>
      <c r="J96" s="422" t="str">
        <f>IF(COUNTA(ｺﾒﾃﾞｨｶﾙ!J95)&gt;=1,ｺﾒﾃﾞｨｶﾙ!J95,"")</f>
        <v/>
      </c>
      <c r="K96" s="422" t="str">
        <f>IF(COUNTA(ｺﾒﾃﾞｨｶﾙ!K95)&gt;=1,ｺﾒﾃﾞｨｶﾙ!K95,"")</f>
        <v/>
      </c>
      <c r="L96" s="426" t="str">
        <f>IF(COUNTA(ｺﾒﾃﾞｨｶﾙ!L95)&gt;=1,ｺﾒﾃﾞｨｶﾙ!L95,"")</f>
        <v/>
      </c>
      <c r="M96" s="449" t="str">
        <f>IF(COUNTA(ｺﾒﾃﾞｨｶﾙ!M95)&gt;=1,ｺﾒﾃﾞｨｶﾙ!M95,"")</f>
        <v/>
      </c>
      <c r="N96" s="443" t="str">
        <f>IF(COUNTA(ｺﾒﾃﾞｨｶﾙ!N95)&gt;=1,ｺﾒﾃﾞｨｶﾙ!N95,"")</f>
        <v/>
      </c>
      <c r="O96" s="444">
        <f>SUM(ｺﾒﾃﾞｨｶﾙ!P95:V95)</f>
        <v>0</v>
      </c>
      <c r="P96" s="445" t="str">
        <f>IF(O96&lt;基本!$D$9,"非常勤","常勤")</f>
        <v>常勤</v>
      </c>
      <c r="Q96" s="446">
        <f>IF(P96="非常勤",O96/基本!$D$9,1)</f>
        <v>1</v>
      </c>
      <c r="R96" s="401" t="e">
        <f>IF(DAYS360(T96,メイン!$N$3)&lt;500,"新"," ")</f>
        <v>#VALUE!</v>
      </c>
      <c r="S96" s="447"/>
      <c r="T96" s="474" t="str">
        <f>IF(COUNTA(ｺﾒﾃﾞｨｶﾙ!O95)&gt;=1,ｺﾒﾃﾞｨｶﾙ!O95,"")</f>
        <v/>
      </c>
      <c r="U96" s="475"/>
      <c r="V96" s="475"/>
      <c r="W96" s="475"/>
      <c r="X96" s="477">
        <f t="shared" si="33"/>
        <v>0</v>
      </c>
      <c r="Y96" s="477">
        <f t="shared" si="34"/>
        <v>0</v>
      </c>
      <c r="Z96" s="477">
        <f t="shared" si="35"/>
        <v>0</v>
      </c>
      <c r="AA96" s="477">
        <f t="shared" si="36"/>
        <v>0</v>
      </c>
      <c r="AB96" s="477">
        <f t="shared" si="37"/>
        <v>0</v>
      </c>
      <c r="AC96" s="477">
        <f t="shared" si="38"/>
        <v>0</v>
      </c>
      <c r="AD96" s="477">
        <f t="shared" si="39"/>
        <v>0</v>
      </c>
      <c r="AE96" s="477">
        <f t="shared" si="40"/>
        <v>0</v>
      </c>
      <c r="AF96" s="477">
        <f t="shared" si="41"/>
        <v>0</v>
      </c>
      <c r="AG96" s="477">
        <f t="shared" si="42"/>
        <v>0</v>
      </c>
      <c r="AH96" s="477">
        <f t="shared" si="43"/>
        <v>0</v>
      </c>
      <c r="AI96" s="477">
        <f t="shared" si="44"/>
        <v>0</v>
      </c>
      <c r="AJ96" s="477">
        <f t="shared" si="45"/>
        <v>0</v>
      </c>
      <c r="AK96" s="477">
        <f t="shared" si="46"/>
        <v>0</v>
      </c>
      <c r="AL96" s="477">
        <f t="shared" si="47"/>
        <v>0</v>
      </c>
      <c r="AM96" s="477">
        <f t="shared" si="48"/>
        <v>0</v>
      </c>
      <c r="AN96" s="477">
        <f t="shared" si="49"/>
        <v>0</v>
      </c>
      <c r="AO96" s="477">
        <f t="shared" si="50"/>
        <v>0</v>
      </c>
      <c r="AP96" s="477">
        <f t="shared" si="51"/>
        <v>0</v>
      </c>
      <c r="AQ96" s="477">
        <f t="shared" si="52"/>
        <v>0</v>
      </c>
      <c r="AR96" s="477">
        <f t="shared" si="53"/>
        <v>0</v>
      </c>
      <c r="AS96" s="477">
        <f t="shared" si="54"/>
        <v>0</v>
      </c>
      <c r="AT96" s="477">
        <f t="shared" si="55"/>
        <v>0</v>
      </c>
      <c r="AU96" s="477">
        <f t="shared" si="56"/>
        <v>0</v>
      </c>
      <c r="AV96" s="477">
        <f t="shared" si="57"/>
        <v>0</v>
      </c>
      <c r="AW96" s="477">
        <f t="shared" si="58"/>
        <v>0</v>
      </c>
      <c r="AX96" s="477">
        <f t="shared" si="59"/>
        <v>0</v>
      </c>
      <c r="AY96" s="477">
        <f t="shared" si="60"/>
        <v>0</v>
      </c>
      <c r="AZ96" s="477">
        <f t="shared" si="61"/>
        <v>0</v>
      </c>
      <c r="BA96" s="477">
        <f t="shared" si="62"/>
        <v>0</v>
      </c>
      <c r="BB96" s="477">
        <f t="shared" si="63"/>
        <v>0</v>
      </c>
      <c r="BC96" s="477">
        <f t="shared" si="64"/>
        <v>0</v>
      </c>
      <c r="BD96" s="477">
        <f t="shared" si="65"/>
        <v>0</v>
      </c>
      <c r="BE96" s="477"/>
    </row>
    <row r="97" spans="1:57" ht="13.5" customHeight="1">
      <c r="A97" s="448" t="str">
        <f>IF(COUNTA(ｺﾒﾃﾞｨｶﾙ!A96)&gt;=1,ｺﾒﾃﾞｨｶﾙ!A96,"")</f>
        <v/>
      </c>
      <c r="B97" s="425" t="str">
        <f>IF(COUNTA(ｺﾒﾃﾞｨｶﾙ!B96)&gt;=1,ｺﾒﾃﾞｨｶﾙ!B96,"")</f>
        <v/>
      </c>
      <c r="C97" s="422" t="str">
        <f>IF(COUNTA(ｺﾒﾃﾞｨｶﾙ!C96)&gt;=1,ｺﾒﾃﾞｨｶﾙ!C96,"")</f>
        <v/>
      </c>
      <c r="D97" s="422" t="str">
        <f>IF(COUNTA(ｺﾒﾃﾞｨｶﾙ!D96)&gt;=1,ｺﾒﾃﾞｨｶﾙ!D96,"")</f>
        <v/>
      </c>
      <c r="E97" s="422" t="str">
        <f>IF(COUNTA(ｺﾒﾃﾞｨｶﾙ!E96)&gt;=1,ｺﾒﾃﾞｨｶﾙ!E96,"")</f>
        <v/>
      </c>
      <c r="F97" s="422" t="str">
        <f>IF(COUNTA(ｺﾒﾃﾞｨｶﾙ!F96)&gt;=1,ｺﾒﾃﾞｨｶﾙ!F96,"")</f>
        <v/>
      </c>
      <c r="G97" s="422" t="str">
        <f>IF(COUNTA(ｺﾒﾃﾞｨｶﾙ!G96)&gt;=1,ｺﾒﾃﾞｨｶﾙ!G96,"")</f>
        <v/>
      </c>
      <c r="H97" s="422" t="str">
        <f>IF(COUNTA(ｺﾒﾃﾞｨｶﾙ!H96)&gt;=1,ｺﾒﾃﾞｨｶﾙ!H96,"")</f>
        <v/>
      </c>
      <c r="I97" s="422" t="str">
        <f>IF(COUNTA(ｺﾒﾃﾞｨｶﾙ!I96)&gt;=1,ｺﾒﾃﾞｨｶﾙ!I96,"")</f>
        <v/>
      </c>
      <c r="J97" s="422" t="str">
        <f>IF(COUNTA(ｺﾒﾃﾞｨｶﾙ!J96)&gt;=1,ｺﾒﾃﾞｨｶﾙ!J96,"")</f>
        <v/>
      </c>
      <c r="K97" s="422" t="str">
        <f>IF(COUNTA(ｺﾒﾃﾞｨｶﾙ!K96)&gt;=1,ｺﾒﾃﾞｨｶﾙ!K96,"")</f>
        <v/>
      </c>
      <c r="L97" s="426" t="str">
        <f>IF(COUNTA(ｺﾒﾃﾞｨｶﾙ!L96)&gt;=1,ｺﾒﾃﾞｨｶﾙ!L96,"")</f>
        <v/>
      </c>
      <c r="M97" s="449" t="str">
        <f>IF(COUNTA(ｺﾒﾃﾞｨｶﾙ!M96)&gt;=1,ｺﾒﾃﾞｨｶﾙ!M96,"")</f>
        <v/>
      </c>
      <c r="N97" s="443" t="str">
        <f>IF(COUNTA(ｺﾒﾃﾞｨｶﾙ!N96)&gt;=1,ｺﾒﾃﾞｨｶﾙ!N96,"")</f>
        <v/>
      </c>
      <c r="O97" s="444">
        <f>SUM(ｺﾒﾃﾞｨｶﾙ!P96:V96)</f>
        <v>0</v>
      </c>
      <c r="P97" s="445" t="str">
        <f>IF(O97&lt;基本!$D$9,"非常勤","常勤")</f>
        <v>常勤</v>
      </c>
      <c r="Q97" s="446">
        <f>IF(P97="非常勤",O97/基本!$D$9,1)</f>
        <v>1</v>
      </c>
      <c r="R97" s="401" t="e">
        <f>IF(DAYS360(T97,メイン!$N$3)&lt;500,"新"," ")</f>
        <v>#VALUE!</v>
      </c>
      <c r="S97" s="447"/>
      <c r="T97" s="474" t="str">
        <f>IF(COUNTA(ｺﾒﾃﾞｨｶﾙ!O96)&gt;=1,ｺﾒﾃﾞｨｶﾙ!O96,"")</f>
        <v/>
      </c>
      <c r="U97" s="475"/>
      <c r="V97" s="475"/>
      <c r="W97" s="475"/>
      <c r="X97" s="477">
        <f t="shared" si="33"/>
        <v>0</v>
      </c>
      <c r="Y97" s="477">
        <f t="shared" si="34"/>
        <v>0</v>
      </c>
      <c r="Z97" s="477">
        <f t="shared" si="35"/>
        <v>0</v>
      </c>
      <c r="AA97" s="477">
        <f t="shared" si="36"/>
        <v>0</v>
      </c>
      <c r="AB97" s="477">
        <f t="shared" si="37"/>
        <v>0</v>
      </c>
      <c r="AC97" s="477">
        <f t="shared" si="38"/>
        <v>0</v>
      </c>
      <c r="AD97" s="477">
        <f t="shared" si="39"/>
        <v>0</v>
      </c>
      <c r="AE97" s="477">
        <f t="shared" si="40"/>
        <v>0</v>
      </c>
      <c r="AF97" s="477">
        <f t="shared" si="41"/>
        <v>0</v>
      </c>
      <c r="AG97" s="477">
        <f t="shared" si="42"/>
        <v>0</v>
      </c>
      <c r="AH97" s="477">
        <f t="shared" si="43"/>
        <v>0</v>
      </c>
      <c r="AI97" s="477">
        <f t="shared" si="44"/>
        <v>0</v>
      </c>
      <c r="AJ97" s="477">
        <f t="shared" si="45"/>
        <v>0</v>
      </c>
      <c r="AK97" s="477">
        <f t="shared" si="46"/>
        <v>0</v>
      </c>
      <c r="AL97" s="477">
        <f t="shared" si="47"/>
        <v>0</v>
      </c>
      <c r="AM97" s="477">
        <f t="shared" si="48"/>
        <v>0</v>
      </c>
      <c r="AN97" s="477">
        <f t="shared" si="49"/>
        <v>0</v>
      </c>
      <c r="AO97" s="477">
        <f t="shared" si="50"/>
        <v>0</v>
      </c>
      <c r="AP97" s="477">
        <f t="shared" si="51"/>
        <v>0</v>
      </c>
      <c r="AQ97" s="477">
        <f t="shared" si="52"/>
        <v>0</v>
      </c>
      <c r="AR97" s="477">
        <f t="shared" si="53"/>
        <v>0</v>
      </c>
      <c r="AS97" s="477">
        <f t="shared" si="54"/>
        <v>0</v>
      </c>
      <c r="AT97" s="477">
        <f t="shared" si="55"/>
        <v>0</v>
      </c>
      <c r="AU97" s="477">
        <f t="shared" si="56"/>
        <v>0</v>
      </c>
      <c r="AV97" s="477">
        <f t="shared" si="57"/>
        <v>0</v>
      </c>
      <c r="AW97" s="477">
        <f t="shared" si="58"/>
        <v>0</v>
      </c>
      <c r="AX97" s="477">
        <f t="shared" si="59"/>
        <v>0</v>
      </c>
      <c r="AY97" s="477">
        <f t="shared" si="60"/>
        <v>0</v>
      </c>
      <c r="AZ97" s="477">
        <f t="shared" si="61"/>
        <v>0</v>
      </c>
      <c r="BA97" s="477">
        <f t="shared" si="62"/>
        <v>0</v>
      </c>
      <c r="BB97" s="477">
        <f t="shared" si="63"/>
        <v>0</v>
      </c>
      <c r="BC97" s="477">
        <f t="shared" si="64"/>
        <v>0</v>
      </c>
      <c r="BD97" s="477">
        <f t="shared" si="65"/>
        <v>0</v>
      </c>
      <c r="BE97" s="477"/>
    </row>
    <row r="98" spans="1:57" ht="13.5" customHeight="1">
      <c r="A98" s="448" t="str">
        <f>IF(COUNTA(ｺﾒﾃﾞｨｶﾙ!A97)&gt;=1,ｺﾒﾃﾞｨｶﾙ!A97,"")</f>
        <v/>
      </c>
      <c r="B98" s="425" t="str">
        <f>IF(COUNTA(ｺﾒﾃﾞｨｶﾙ!B97)&gt;=1,ｺﾒﾃﾞｨｶﾙ!B97,"")</f>
        <v/>
      </c>
      <c r="C98" s="422" t="str">
        <f>IF(COUNTA(ｺﾒﾃﾞｨｶﾙ!C97)&gt;=1,ｺﾒﾃﾞｨｶﾙ!C97,"")</f>
        <v/>
      </c>
      <c r="D98" s="422" t="str">
        <f>IF(COUNTA(ｺﾒﾃﾞｨｶﾙ!D97)&gt;=1,ｺﾒﾃﾞｨｶﾙ!D97,"")</f>
        <v/>
      </c>
      <c r="E98" s="422" t="str">
        <f>IF(COUNTA(ｺﾒﾃﾞｨｶﾙ!E97)&gt;=1,ｺﾒﾃﾞｨｶﾙ!E97,"")</f>
        <v/>
      </c>
      <c r="F98" s="422" t="str">
        <f>IF(COUNTA(ｺﾒﾃﾞｨｶﾙ!F97)&gt;=1,ｺﾒﾃﾞｨｶﾙ!F97,"")</f>
        <v/>
      </c>
      <c r="G98" s="422" t="str">
        <f>IF(COUNTA(ｺﾒﾃﾞｨｶﾙ!G97)&gt;=1,ｺﾒﾃﾞｨｶﾙ!G97,"")</f>
        <v/>
      </c>
      <c r="H98" s="422" t="str">
        <f>IF(COUNTA(ｺﾒﾃﾞｨｶﾙ!H97)&gt;=1,ｺﾒﾃﾞｨｶﾙ!H97,"")</f>
        <v/>
      </c>
      <c r="I98" s="422" t="str">
        <f>IF(COUNTA(ｺﾒﾃﾞｨｶﾙ!I97)&gt;=1,ｺﾒﾃﾞｨｶﾙ!I97,"")</f>
        <v/>
      </c>
      <c r="J98" s="422" t="str">
        <f>IF(COUNTA(ｺﾒﾃﾞｨｶﾙ!J97)&gt;=1,ｺﾒﾃﾞｨｶﾙ!J97,"")</f>
        <v/>
      </c>
      <c r="K98" s="422" t="str">
        <f>IF(COUNTA(ｺﾒﾃﾞｨｶﾙ!K97)&gt;=1,ｺﾒﾃﾞｨｶﾙ!K97,"")</f>
        <v/>
      </c>
      <c r="L98" s="426" t="str">
        <f>IF(COUNTA(ｺﾒﾃﾞｨｶﾙ!L97)&gt;=1,ｺﾒﾃﾞｨｶﾙ!L97,"")</f>
        <v/>
      </c>
      <c r="M98" s="449" t="str">
        <f>IF(COUNTA(ｺﾒﾃﾞｨｶﾙ!M97)&gt;=1,ｺﾒﾃﾞｨｶﾙ!M97,"")</f>
        <v/>
      </c>
      <c r="N98" s="443" t="str">
        <f>IF(COUNTA(ｺﾒﾃﾞｨｶﾙ!N97)&gt;=1,ｺﾒﾃﾞｨｶﾙ!N97,"")</f>
        <v/>
      </c>
      <c r="O98" s="444">
        <f>SUM(ｺﾒﾃﾞｨｶﾙ!P97:V97)</f>
        <v>0</v>
      </c>
      <c r="P98" s="445" t="str">
        <f>IF(O98&lt;基本!$D$9,"非常勤","常勤")</f>
        <v>常勤</v>
      </c>
      <c r="Q98" s="446">
        <f>IF(P98="非常勤",O98/基本!$D$9,1)</f>
        <v>1</v>
      </c>
      <c r="R98" s="401" t="e">
        <f>IF(DAYS360(T98,メイン!$N$3)&lt;500,"新"," ")</f>
        <v>#VALUE!</v>
      </c>
      <c r="S98" s="447"/>
      <c r="T98" s="474" t="str">
        <f>IF(COUNTA(ｺﾒﾃﾞｨｶﾙ!O97)&gt;=1,ｺﾒﾃﾞｨｶﾙ!O97,"")</f>
        <v/>
      </c>
      <c r="U98" s="475"/>
      <c r="V98" s="475"/>
      <c r="W98" s="475"/>
      <c r="X98" s="477">
        <f t="shared" si="33"/>
        <v>0</v>
      </c>
      <c r="Y98" s="477">
        <f t="shared" si="34"/>
        <v>0</v>
      </c>
      <c r="Z98" s="477">
        <f t="shared" si="35"/>
        <v>0</v>
      </c>
      <c r="AA98" s="477">
        <f t="shared" si="36"/>
        <v>0</v>
      </c>
      <c r="AB98" s="477">
        <f t="shared" si="37"/>
        <v>0</v>
      </c>
      <c r="AC98" s="477">
        <f t="shared" si="38"/>
        <v>0</v>
      </c>
      <c r="AD98" s="477">
        <f t="shared" si="39"/>
        <v>0</v>
      </c>
      <c r="AE98" s="477">
        <f t="shared" si="40"/>
        <v>0</v>
      </c>
      <c r="AF98" s="477">
        <f t="shared" si="41"/>
        <v>0</v>
      </c>
      <c r="AG98" s="477">
        <f t="shared" si="42"/>
        <v>0</v>
      </c>
      <c r="AH98" s="477">
        <f t="shared" si="43"/>
        <v>0</v>
      </c>
      <c r="AI98" s="477">
        <f t="shared" si="44"/>
        <v>0</v>
      </c>
      <c r="AJ98" s="477">
        <f t="shared" si="45"/>
        <v>0</v>
      </c>
      <c r="AK98" s="477">
        <f t="shared" si="46"/>
        <v>0</v>
      </c>
      <c r="AL98" s="477">
        <f t="shared" si="47"/>
        <v>0</v>
      </c>
      <c r="AM98" s="477">
        <f t="shared" si="48"/>
        <v>0</v>
      </c>
      <c r="AN98" s="477">
        <f t="shared" si="49"/>
        <v>0</v>
      </c>
      <c r="AO98" s="477">
        <f t="shared" si="50"/>
        <v>0</v>
      </c>
      <c r="AP98" s="477">
        <f t="shared" si="51"/>
        <v>0</v>
      </c>
      <c r="AQ98" s="477">
        <f t="shared" si="52"/>
        <v>0</v>
      </c>
      <c r="AR98" s="477">
        <f t="shared" si="53"/>
        <v>0</v>
      </c>
      <c r="AS98" s="477">
        <f t="shared" si="54"/>
        <v>0</v>
      </c>
      <c r="AT98" s="477">
        <f t="shared" si="55"/>
        <v>0</v>
      </c>
      <c r="AU98" s="477">
        <f t="shared" si="56"/>
        <v>0</v>
      </c>
      <c r="AV98" s="477">
        <f t="shared" si="57"/>
        <v>0</v>
      </c>
      <c r="AW98" s="477">
        <f t="shared" si="58"/>
        <v>0</v>
      </c>
      <c r="AX98" s="477">
        <f t="shared" si="59"/>
        <v>0</v>
      </c>
      <c r="AY98" s="477">
        <f t="shared" si="60"/>
        <v>0</v>
      </c>
      <c r="AZ98" s="477">
        <f t="shared" si="61"/>
        <v>0</v>
      </c>
      <c r="BA98" s="477">
        <f t="shared" si="62"/>
        <v>0</v>
      </c>
      <c r="BB98" s="477">
        <f t="shared" si="63"/>
        <v>0</v>
      </c>
      <c r="BC98" s="477">
        <f t="shared" si="64"/>
        <v>0</v>
      </c>
      <c r="BD98" s="477">
        <f t="shared" si="65"/>
        <v>0</v>
      </c>
      <c r="BE98" s="477"/>
    </row>
    <row r="99" spans="1:57" ht="13.5" customHeight="1">
      <c r="A99" s="448" t="str">
        <f>IF(COUNTA(ｺﾒﾃﾞｨｶﾙ!A98)&gt;=1,ｺﾒﾃﾞｨｶﾙ!A98,"")</f>
        <v/>
      </c>
      <c r="B99" s="425" t="str">
        <f>IF(COUNTA(ｺﾒﾃﾞｨｶﾙ!B98)&gt;=1,ｺﾒﾃﾞｨｶﾙ!B98,"")</f>
        <v/>
      </c>
      <c r="C99" s="422" t="str">
        <f>IF(COUNTA(ｺﾒﾃﾞｨｶﾙ!C98)&gt;=1,ｺﾒﾃﾞｨｶﾙ!C98,"")</f>
        <v/>
      </c>
      <c r="D99" s="422" t="str">
        <f>IF(COUNTA(ｺﾒﾃﾞｨｶﾙ!D98)&gt;=1,ｺﾒﾃﾞｨｶﾙ!D98,"")</f>
        <v/>
      </c>
      <c r="E99" s="422" t="str">
        <f>IF(COUNTA(ｺﾒﾃﾞｨｶﾙ!E98)&gt;=1,ｺﾒﾃﾞｨｶﾙ!E98,"")</f>
        <v/>
      </c>
      <c r="F99" s="422" t="str">
        <f>IF(COUNTA(ｺﾒﾃﾞｨｶﾙ!F98)&gt;=1,ｺﾒﾃﾞｨｶﾙ!F98,"")</f>
        <v/>
      </c>
      <c r="G99" s="422" t="str">
        <f>IF(COUNTA(ｺﾒﾃﾞｨｶﾙ!G98)&gt;=1,ｺﾒﾃﾞｨｶﾙ!G98,"")</f>
        <v/>
      </c>
      <c r="H99" s="422" t="str">
        <f>IF(COUNTA(ｺﾒﾃﾞｨｶﾙ!H98)&gt;=1,ｺﾒﾃﾞｨｶﾙ!H98,"")</f>
        <v/>
      </c>
      <c r="I99" s="422" t="str">
        <f>IF(COUNTA(ｺﾒﾃﾞｨｶﾙ!I98)&gt;=1,ｺﾒﾃﾞｨｶﾙ!I98,"")</f>
        <v/>
      </c>
      <c r="J99" s="422" t="str">
        <f>IF(COUNTA(ｺﾒﾃﾞｨｶﾙ!J98)&gt;=1,ｺﾒﾃﾞｨｶﾙ!J98,"")</f>
        <v/>
      </c>
      <c r="K99" s="422" t="str">
        <f>IF(COUNTA(ｺﾒﾃﾞｨｶﾙ!K98)&gt;=1,ｺﾒﾃﾞｨｶﾙ!K98,"")</f>
        <v/>
      </c>
      <c r="L99" s="426" t="str">
        <f>IF(COUNTA(ｺﾒﾃﾞｨｶﾙ!L98)&gt;=1,ｺﾒﾃﾞｨｶﾙ!L98,"")</f>
        <v/>
      </c>
      <c r="M99" s="449" t="str">
        <f>IF(COUNTA(ｺﾒﾃﾞｨｶﾙ!M98)&gt;=1,ｺﾒﾃﾞｨｶﾙ!M98,"")</f>
        <v/>
      </c>
      <c r="N99" s="443" t="str">
        <f>IF(COUNTA(ｺﾒﾃﾞｨｶﾙ!N98)&gt;=1,ｺﾒﾃﾞｨｶﾙ!N98,"")</f>
        <v/>
      </c>
      <c r="O99" s="444">
        <f>SUM(ｺﾒﾃﾞｨｶﾙ!P98:V98)</f>
        <v>0</v>
      </c>
      <c r="P99" s="445" t="str">
        <f>IF(O99&lt;基本!$D$9,"非常勤","常勤")</f>
        <v>常勤</v>
      </c>
      <c r="Q99" s="446">
        <f>IF(P99="非常勤",O99/基本!$D$9,1)</f>
        <v>1</v>
      </c>
      <c r="R99" s="401" t="e">
        <f>IF(DAYS360(T99,メイン!$N$3)&lt;500,"新"," ")</f>
        <v>#VALUE!</v>
      </c>
      <c r="S99" s="447"/>
      <c r="T99" s="474" t="str">
        <f>IF(COUNTA(ｺﾒﾃﾞｨｶﾙ!O98)&gt;=1,ｺﾒﾃﾞｨｶﾙ!O98,"")</f>
        <v/>
      </c>
      <c r="U99" s="475"/>
      <c r="V99" s="475"/>
      <c r="W99" s="475"/>
      <c r="X99" s="477">
        <f t="shared" si="33"/>
        <v>0</v>
      </c>
      <c r="Y99" s="477">
        <f t="shared" si="34"/>
        <v>0</v>
      </c>
      <c r="Z99" s="477">
        <f t="shared" si="35"/>
        <v>0</v>
      </c>
      <c r="AA99" s="477">
        <f t="shared" si="36"/>
        <v>0</v>
      </c>
      <c r="AB99" s="477">
        <f t="shared" si="37"/>
        <v>0</v>
      </c>
      <c r="AC99" s="477">
        <f t="shared" si="38"/>
        <v>0</v>
      </c>
      <c r="AD99" s="477">
        <f t="shared" si="39"/>
        <v>0</v>
      </c>
      <c r="AE99" s="477">
        <f t="shared" si="40"/>
        <v>0</v>
      </c>
      <c r="AF99" s="477">
        <f t="shared" si="41"/>
        <v>0</v>
      </c>
      <c r="AG99" s="477">
        <f t="shared" si="42"/>
        <v>0</v>
      </c>
      <c r="AH99" s="477">
        <f t="shared" si="43"/>
        <v>0</v>
      </c>
      <c r="AI99" s="477">
        <f t="shared" si="44"/>
        <v>0</v>
      </c>
      <c r="AJ99" s="477">
        <f t="shared" si="45"/>
        <v>0</v>
      </c>
      <c r="AK99" s="477">
        <f t="shared" si="46"/>
        <v>0</v>
      </c>
      <c r="AL99" s="477">
        <f t="shared" si="47"/>
        <v>0</v>
      </c>
      <c r="AM99" s="477">
        <f t="shared" si="48"/>
        <v>0</v>
      </c>
      <c r="AN99" s="477">
        <f t="shared" si="49"/>
        <v>0</v>
      </c>
      <c r="AO99" s="477">
        <f t="shared" si="50"/>
        <v>0</v>
      </c>
      <c r="AP99" s="477">
        <f t="shared" si="51"/>
        <v>0</v>
      </c>
      <c r="AQ99" s="477">
        <f t="shared" si="52"/>
        <v>0</v>
      </c>
      <c r="AR99" s="477">
        <f t="shared" si="53"/>
        <v>0</v>
      </c>
      <c r="AS99" s="477">
        <f t="shared" si="54"/>
        <v>0</v>
      </c>
      <c r="AT99" s="477">
        <f t="shared" si="55"/>
        <v>0</v>
      </c>
      <c r="AU99" s="477">
        <f t="shared" si="56"/>
        <v>0</v>
      </c>
      <c r="AV99" s="477">
        <f t="shared" si="57"/>
        <v>0</v>
      </c>
      <c r="AW99" s="477">
        <f t="shared" si="58"/>
        <v>0</v>
      </c>
      <c r="AX99" s="477">
        <f t="shared" si="59"/>
        <v>0</v>
      </c>
      <c r="AY99" s="477">
        <f t="shared" si="60"/>
        <v>0</v>
      </c>
      <c r="AZ99" s="477">
        <f t="shared" si="61"/>
        <v>0</v>
      </c>
      <c r="BA99" s="477">
        <f t="shared" si="62"/>
        <v>0</v>
      </c>
      <c r="BB99" s="477">
        <f t="shared" si="63"/>
        <v>0</v>
      </c>
      <c r="BC99" s="477">
        <f t="shared" si="64"/>
        <v>0</v>
      </c>
      <c r="BD99" s="477">
        <f t="shared" si="65"/>
        <v>0</v>
      </c>
      <c r="BE99" s="477"/>
    </row>
    <row r="100" spans="1:57" ht="13.5" customHeight="1">
      <c r="A100" s="448" t="str">
        <f>IF(COUNTA(ｺﾒﾃﾞｨｶﾙ!A99)&gt;=1,ｺﾒﾃﾞｨｶﾙ!A99,"")</f>
        <v/>
      </c>
      <c r="B100" s="425" t="str">
        <f>IF(COUNTA(ｺﾒﾃﾞｨｶﾙ!B99)&gt;=1,ｺﾒﾃﾞｨｶﾙ!B99,"")</f>
        <v/>
      </c>
      <c r="C100" s="422" t="str">
        <f>IF(COUNTA(ｺﾒﾃﾞｨｶﾙ!C99)&gt;=1,ｺﾒﾃﾞｨｶﾙ!C99,"")</f>
        <v/>
      </c>
      <c r="D100" s="422" t="str">
        <f>IF(COUNTA(ｺﾒﾃﾞｨｶﾙ!D99)&gt;=1,ｺﾒﾃﾞｨｶﾙ!D99,"")</f>
        <v/>
      </c>
      <c r="E100" s="422" t="str">
        <f>IF(COUNTA(ｺﾒﾃﾞｨｶﾙ!E99)&gt;=1,ｺﾒﾃﾞｨｶﾙ!E99,"")</f>
        <v/>
      </c>
      <c r="F100" s="422" t="str">
        <f>IF(COUNTA(ｺﾒﾃﾞｨｶﾙ!F99)&gt;=1,ｺﾒﾃﾞｨｶﾙ!F99,"")</f>
        <v/>
      </c>
      <c r="G100" s="422" t="str">
        <f>IF(COUNTA(ｺﾒﾃﾞｨｶﾙ!G99)&gt;=1,ｺﾒﾃﾞｨｶﾙ!G99,"")</f>
        <v/>
      </c>
      <c r="H100" s="422" t="str">
        <f>IF(COUNTA(ｺﾒﾃﾞｨｶﾙ!H99)&gt;=1,ｺﾒﾃﾞｨｶﾙ!H99,"")</f>
        <v/>
      </c>
      <c r="I100" s="422" t="str">
        <f>IF(COUNTA(ｺﾒﾃﾞｨｶﾙ!I99)&gt;=1,ｺﾒﾃﾞｨｶﾙ!I99,"")</f>
        <v/>
      </c>
      <c r="J100" s="422" t="str">
        <f>IF(COUNTA(ｺﾒﾃﾞｨｶﾙ!J99)&gt;=1,ｺﾒﾃﾞｨｶﾙ!J99,"")</f>
        <v/>
      </c>
      <c r="K100" s="422" t="str">
        <f>IF(COUNTA(ｺﾒﾃﾞｨｶﾙ!K99)&gt;=1,ｺﾒﾃﾞｨｶﾙ!K99,"")</f>
        <v/>
      </c>
      <c r="L100" s="426" t="str">
        <f>IF(COUNTA(ｺﾒﾃﾞｨｶﾙ!L99)&gt;=1,ｺﾒﾃﾞｨｶﾙ!L99,"")</f>
        <v/>
      </c>
      <c r="M100" s="449" t="str">
        <f>IF(COUNTA(ｺﾒﾃﾞｨｶﾙ!M99)&gt;=1,ｺﾒﾃﾞｨｶﾙ!M99,"")</f>
        <v/>
      </c>
      <c r="N100" s="443" t="str">
        <f>IF(COUNTA(ｺﾒﾃﾞｨｶﾙ!N99)&gt;=1,ｺﾒﾃﾞｨｶﾙ!N99,"")</f>
        <v/>
      </c>
      <c r="O100" s="444">
        <f>SUM(ｺﾒﾃﾞｨｶﾙ!P99:V99)</f>
        <v>0</v>
      </c>
      <c r="P100" s="445" t="str">
        <f>IF(O100&lt;基本!$D$9,"非常勤","常勤")</f>
        <v>常勤</v>
      </c>
      <c r="Q100" s="446">
        <f>IF(P100="非常勤",O100/基本!$D$9,1)</f>
        <v>1</v>
      </c>
      <c r="R100" s="401" t="e">
        <f>IF(DAYS360(T100,メイン!$N$3)&lt;500,"新"," ")</f>
        <v>#VALUE!</v>
      </c>
      <c r="S100" s="447"/>
      <c r="T100" s="474" t="str">
        <f>IF(COUNTA(ｺﾒﾃﾞｨｶﾙ!O99)&gt;=1,ｺﾒﾃﾞｨｶﾙ!O99,"")</f>
        <v/>
      </c>
      <c r="U100" s="475"/>
      <c r="V100" s="475"/>
      <c r="W100" s="475"/>
      <c r="X100" s="477">
        <f t="shared" si="33"/>
        <v>0</v>
      </c>
      <c r="Y100" s="477">
        <f t="shared" si="34"/>
        <v>0</v>
      </c>
      <c r="Z100" s="477">
        <f t="shared" si="35"/>
        <v>0</v>
      </c>
      <c r="AA100" s="477">
        <f t="shared" si="36"/>
        <v>0</v>
      </c>
      <c r="AB100" s="477">
        <f t="shared" si="37"/>
        <v>0</v>
      </c>
      <c r="AC100" s="477">
        <f t="shared" si="38"/>
        <v>0</v>
      </c>
      <c r="AD100" s="477">
        <f t="shared" si="39"/>
        <v>0</v>
      </c>
      <c r="AE100" s="477">
        <f t="shared" si="40"/>
        <v>0</v>
      </c>
      <c r="AF100" s="477">
        <f t="shared" si="41"/>
        <v>0</v>
      </c>
      <c r="AG100" s="477">
        <f t="shared" si="42"/>
        <v>0</v>
      </c>
      <c r="AH100" s="477">
        <f t="shared" si="43"/>
        <v>0</v>
      </c>
      <c r="AI100" s="477">
        <f t="shared" si="44"/>
        <v>0</v>
      </c>
      <c r="AJ100" s="477">
        <f t="shared" si="45"/>
        <v>0</v>
      </c>
      <c r="AK100" s="477">
        <f t="shared" si="46"/>
        <v>0</v>
      </c>
      <c r="AL100" s="477">
        <f t="shared" si="47"/>
        <v>0</v>
      </c>
      <c r="AM100" s="477">
        <f t="shared" si="48"/>
        <v>0</v>
      </c>
      <c r="AN100" s="477">
        <f t="shared" si="49"/>
        <v>0</v>
      </c>
      <c r="AO100" s="477">
        <f t="shared" si="50"/>
        <v>0</v>
      </c>
      <c r="AP100" s="477">
        <f t="shared" si="51"/>
        <v>0</v>
      </c>
      <c r="AQ100" s="477">
        <f t="shared" si="52"/>
        <v>0</v>
      </c>
      <c r="AR100" s="477">
        <f t="shared" si="53"/>
        <v>0</v>
      </c>
      <c r="AS100" s="477">
        <f t="shared" si="54"/>
        <v>0</v>
      </c>
      <c r="AT100" s="477">
        <f t="shared" si="55"/>
        <v>0</v>
      </c>
      <c r="AU100" s="477">
        <f t="shared" si="56"/>
        <v>0</v>
      </c>
      <c r="AV100" s="477">
        <f t="shared" si="57"/>
        <v>0</v>
      </c>
      <c r="AW100" s="477">
        <f t="shared" si="58"/>
        <v>0</v>
      </c>
      <c r="AX100" s="477">
        <f t="shared" si="59"/>
        <v>0</v>
      </c>
      <c r="AY100" s="477">
        <f t="shared" si="60"/>
        <v>0</v>
      </c>
      <c r="AZ100" s="477">
        <f t="shared" si="61"/>
        <v>0</v>
      </c>
      <c r="BA100" s="477">
        <f t="shared" si="62"/>
        <v>0</v>
      </c>
      <c r="BB100" s="477">
        <f t="shared" si="63"/>
        <v>0</v>
      </c>
      <c r="BC100" s="477">
        <f t="shared" si="64"/>
        <v>0</v>
      </c>
      <c r="BD100" s="477">
        <f t="shared" si="65"/>
        <v>0</v>
      </c>
      <c r="BE100" s="477"/>
    </row>
    <row r="101" spans="1:57" ht="13.5" customHeight="1">
      <c r="A101" s="448" t="str">
        <f>IF(COUNTA(ｺﾒﾃﾞｨｶﾙ!A100)&gt;=1,ｺﾒﾃﾞｨｶﾙ!A100,"")</f>
        <v/>
      </c>
      <c r="B101" s="425" t="str">
        <f>IF(COUNTA(ｺﾒﾃﾞｨｶﾙ!B100)&gt;=1,ｺﾒﾃﾞｨｶﾙ!B100,"")</f>
        <v/>
      </c>
      <c r="C101" s="422" t="str">
        <f>IF(COUNTA(ｺﾒﾃﾞｨｶﾙ!C100)&gt;=1,ｺﾒﾃﾞｨｶﾙ!C100,"")</f>
        <v/>
      </c>
      <c r="D101" s="422" t="str">
        <f>IF(COUNTA(ｺﾒﾃﾞｨｶﾙ!D100)&gt;=1,ｺﾒﾃﾞｨｶﾙ!D100,"")</f>
        <v/>
      </c>
      <c r="E101" s="422" t="str">
        <f>IF(COUNTA(ｺﾒﾃﾞｨｶﾙ!E100)&gt;=1,ｺﾒﾃﾞｨｶﾙ!E100,"")</f>
        <v/>
      </c>
      <c r="F101" s="422" t="str">
        <f>IF(COUNTA(ｺﾒﾃﾞｨｶﾙ!F100)&gt;=1,ｺﾒﾃﾞｨｶﾙ!F100,"")</f>
        <v/>
      </c>
      <c r="G101" s="422" t="str">
        <f>IF(COUNTA(ｺﾒﾃﾞｨｶﾙ!G100)&gt;=1,ｺﾒﾃﾞｨｶﾙ!G100,"")</f>
        <v/>
      </c>
      <c r="H101" s="422" t="str">
        <f>IF(COUNTA(ｺﾒﾃﾞｨｶﾙ!H100)&gt;=1,ｺﾒﾃﾞｨｶﾙ!H100,"")</f>
        <v/>
      </c>
      <c r="I101" s="422" t="str">
        <f>IF(COUNTA(ｺﾒﾃﾞｨｶﾙ!I100)&gt;=1,ｺﾒﾃﾞｨｶﾙ!I100,"")</f>
        <v/>
      </c>
      <c r="J101" s="422" t="str">
        <f>IF(COUNTA(ｺﾒﾃﾞｨｶﾙ!J100)&gt;=1,ｺﾒﾃﾞｨｶﾙ!J100,"")</f>
        <v/>
      </c>
      <c r="K101" s="422" t="str">
        <f>IF(COUNTA(ｺﾒﾃﾞｨｶﾙ!K100)&gt;=1,ｺﾒﾃﾞｨｶﾙ!K100,"")</f>
        <v/>
      </c>
      <c r="L101" s="426" t="str">
        <f>IF(COUNTA(ｺﾒﾃﾞｨｶﾙ!L100)&gt;=1,ｺﾒﾃﾞｨｶﾙ!L100,"")</f>
        <v/>
      </c>
      <c r="M101" s="449" t="str">
        <f>IF(COUNTA(ｺﾒﾃﾞｨｶﾙ!M100)&gt;=1,ｺﾒﾃﾞｨｶﾙ!M100,"")</f>
        <v/>
      </c>
      <c r="N101" s="443" t="str">
        <f>IF(COUNTA(ｺﾒﾃﾞｨｶﾙ!N100)&gt;=1,ｺﾒﾃﾞｨｶﾙ!N100,"")</f>
        <v/>
      </c>
      <c r="O101" s="444">
        <f>SUM(ｺﾒﾃﾞｨｶﾙ!P100:V100)</f>
        <v>0</v>
      </c>
      <c r="P101" s="445" t="str">
        <f>IF(O101&lt;基本!$D$9,"非常勤","常勤")</f>
        <v>常勤</v>
      </c>
      <c r="Q101" s="446">
        <f>IF(P101="非常勤",O101/基本!$D$9,1)</f>
        <v>1</v>
      </c>
      <c r="R101" s="401" t="e">
        <f>IF(DAYS360(T101,メイン!$N$3)&lt;500,"新"," ")</f>
        <v>#VALUE!</v>
      </c>
      <c r="S101" s="447"/>
      <c r="T101" s="474" t="str">
        <f>IF(COUNTA(ｺﾒﾃﾞｨｶﾙ!O100)&gt;=1,ｺﾒﾃﾞｨｶﾙ!O100,"")</f>
        <v/>
      </c>
      <c r="U101" s="475"/>
      <c r="V101" s="475"/>
      <c r="W101" s="475"/>
      <c r="X101" s="477">
        <f t="shared" si="33"/>
        <v>0</v>
      </c>
      <c r="Y101" s="477">
        <f t="shared" si="34"/>
        <v>0</v>
      </c>
      <c r="Z101" s="477">
        <f t="shared" si="35"/>
        <v>0</v>
      </c>
      <c r="AA101" s="477">
        <f t="shared" si="36"/>
        <v>0</v>
      </c>
      <c r="AB101" s="477">
        <f t="shared" si="37"/>
        <v>0</v>
      </c>
      <c r="AC101" s="477">
        <f t="shared" si="38"/>
        <v>0</v>
      </c>
      <c r="AD101" s="477">
        <f t="shared" si="39"/>
        <v>0</v>
      </c>
      <c r="AE101" s="477">
        <f t="shared" si="40"/>
        <v>0</v>
      </c>
      <c r="AF101" s="477">
        <f t="shared" si="41"/>
        <v>0</v>
      </c>
      <c r="AG101" s="477">
        <f t="shared" si="42"/>
        <v>0</v>
      </c>
      <c r="AH101" s="477">
        <f t="shared" si="43"/>
        <v>0</v>
      </c>
      <c r="AI101" s="477">
        <f t="shared" si="44"/>
        <v>0</v>
      </c>
      <c r="AJ101" s="477">
        <f t="shared" si="45"/>
        <v>0</v>
      </c>
      <c r="AK101" s="477">
        <f t="shared" si="46"/>
        <v>0</v>
      </c>
      <c r="AL101" s="477">
        <f t="shared" si="47"/>
        <v>0</v>
      </c>
      <c r="AM101" s="477">
        <f t="shared" si="48"/>
        <v>0</v>
      </c>
      <c r="AN101" s="477">
        <f t="shared" si="49"/>
        <v>0</v>
      </c>
      <c r="AO101" s="477">
        <f t="shared" si="50"/>
        <v>0</v>
      </c>
      <c r="AP101" s="477">
        <f t="shared" si="51"/>
        <v>0</v>
      </c>
      <c r="AQ101" s="477">
        <f t="shared" si="52"/>
        <v>0</v>
      </c>
      <c r="AR101" s="477">
        <f t="shared" si="53"/>
        <v>0</v>
      </c>
      <c r="AS101" s="477">
        <f t="shared" si="54"/>
        <v>0</v>
      </c>
      <c r="AT101" s="477">
        <f t="shared" si="55"/>
        <v>0</v>
      </c>
      <c r="AU101" s="477">
        <f t="shared" si="56"/>
        <v>0</v>
      </c>
      <c r="AV101" s="477">
        <f t="shared" si="57"/>
        <v>0</v>
      </c>
      <c r="AW101" s="477">
        <f t="shared" si="58"/>
        <v>0</v>
      </c>
      <c r="AX101" s="477">
        <f t="shared" si="59"/>
        <v>0</v>
      </c>
      <c r="AY101" s="477">
        <f t="shared" si="60"/>
        <v>0</v>
      </c>
      <c r="AZ101" s="477">
        <f t="shared" si="61"/>
        <v>0</v>
      </c>
      <c r="BA101" s="477">
        <f t="shared" si="62"/>
        <v>0</v>
      </c>
      <c r="BB101" s="477">
        <f t="shared" si="63"/>
        <v>0</v>
      </c>
      <c r="BC101" s="477">
        <f t="shared" si="64"/>
        <v>0</v>
      </c>
      <c r="BD101" s="477">
        <f t="shared" si="65"/>
        <v>0</v>
      </c>
      <c r="BE101" s="477"/>
    </row>
    <row r="102" spans="1:57" ht="13.5" customHeight="1">
      <c r="A102" s="448" t="str">
        <f>IF(COUNTA(ｺﾒﾃﾞｨｶﾙ!A101)&gt;=1,ｺﾒﾃﾞｨｶﾙ!A101,"")</f>
        <v/>
      </c>
      <c r="B102" s="425" t="str">
        <f>IF(COUNTA(ｺﾒﾃﾞｨｶﾙ!B101)&gt;=1,ｺﾒﾃﾞｨｶﾙ!B101,"")</f>
        <v/>
      </c>
      <c r="C102" s="422" t="str">
        <f>IF(COUNTA(ｺﾒﾃﾞｨｶﾙ!C101)&gt;=1,ｺﾒﾃﾞｨｶﾙ!C101,"")</f>
        <v/>
      </c>
      <c r="D102" s="422" t="str">
        <f>IF(COUNTA(ｺﾒﾃﾞｨｶﾙ!D101)&gt;=1,ｺﾒﾃﾞｨｶﾙ!D101,"")</f>
        <v/>
      </c>
      <c r="E102" s="422" t="str">
        <f>IF(COUNTA(ｺﾒﾃﾞｨｶﾙ!E101)&gt;=1,ｺﾒﾃﾞｨｶﾙ!E101,"")</f>
        <v/>
      </c>
      <c r="F102" s="422" t="str">
        <f>IF(COUNTA(ｺﾒﾃﾞｨｶﾙ!F101)&gt;=1,ｺﾒﾃﾞｨｶﾙ!F101,"")</f>
        <v/>
      </c>
      <c r="G102" s="422" t="str">
        <f>IF(COUNTA(ｺﾒﾃﾞｨｶﾙ!G101)&gt;=1,ｺﾒﾃﾞｨｶﾙ!G101,"")</f>
        <v/>
      </c>
      <c r="H102" s="422" t="str">
        <f>IF(COUNTA(ｺﾒﾃﾞｨｶﾙ!H101)&gt;=1,ｺﾒﾃﾞｨｶﾙ!H101,"")</f>
        <v/>
      </c>
      <c r="I102" s="422" t="str">
        <f>IF(COUNTA(ｺﾒﾃﾞｨｶﾙ!I101)&gt;=1,ｺﾒﾃﾞｨｶﾙ!I101,"")</f>
        <v/>
      </c>
      <c r="J102" s="422" t="str">
        <f>IF(COUNTA(ｺﾒﾃﾞｨｶﾙ!J101)&gt;=1,ｺﾒﾃﾞｨｶﾙ!J101,"")</f>
        <v/>
      </c>
      <c r="K102" s="422" t="str">
        <f>IF(COUNTA(ｺﾒﾃﾞｨｶﾙ!K101)&gt;=1,ｺﾒﾃﾞｨｶﾙ!K101,"")</f>
        <v/>
      </c>
      <c r="L102" s="426" t="str">
        <f>IF(COUNTA(ｺﾒﾃﾞｨｶﾙ!L101)&gt;=1,ｺﾒﾃﾞｨｶﾙ!L101,"")</f>
        <v/>
      </c>
      <c r="M102" s="449" t="str">
        <f>IF(COUNTA(ｺﾒﾃﾞｨｶﾙ!M101)&gt;=1,ｺﾒﾃﾞｨｶﾙ!M101,"")</f>
        <v/>
      </c>
      <c r="N102" s="443" t="str">
        <f>IF(COUNTA(ｺﾒﾃﾞｨｶﾙ!N101)&gt;=1,ｺﾒﾃﾞｨｶﾙ!N101,"")</f>
        <v/>
      </c>
      <c r="O102" s="444">
        <f>SUM(ｺﾒﾃﾞｨｶﾙ!P101:V101)</f>
        <v>0</v>
      </c>
      <c r="P102" s="445" t="str">
        <f>IF(O102&lt;基本!$D$9,"非常勤","常勤")</f>
        <v>常勤</v>
      </c>
      <c r="Q102" s="446">
        <f>IF(P102="非常勤",O102/基本!$D$9,1)</f>
        <v>1</v>
      </c>
      <c r="R102" s="401" t="e">
        <f>IF(DAYS360(T102,メイン!$N$3)&lt;500,"新"," ")</f>
        <v>#VALUE!</v>
      </c>
      <c r="S102" s="447"/>
      <c r="T102" s="474" t="str">
        <f>IF(COUNTA(ｺﾒﾃﾞｨｶﾙ!O101)&gt;=1,ｺﾒﾃﾞｨｶﾙ!O101,"")</f>
        <v/>
      </c>
      <c r="U102" s="475"/>
      <c r="V102" s="475"/>
      <c r="W102" s="475"/>
      <c r="X102" s="477">
        <f t="shared" si="33"/>
        <v>0</v>
      </c>
      <c r="Y102" s="477">
        <f t="shared" si="34"/>
        <v>0</v>
      </c>
      <c r="Z102" s="477">
        <f t="shared" si="35"/>
        <v>0</v>
      </c>
      <c r="AA102" s="477">
        <f t="shared" si="36"/>
        <v>0</v>
      </c>
      <c r="AB102" s="477">
        <f t="shared" si="37"/>
        <v>0</v>
      </c>
      <c r="AC102" s="477">
        <f t="shared" si="38"/>
        <v>0</v>
      </c>
      <c r="AD102" s="477">
        <f t="shared" si="39"/>
        <v>0</v>
      </c>
      <c r="AE102" s="477">
        <f t="shared" si="40"/>
        <v>0</v>
      </c>
      <c r="AF102" s="477">
        <f t="shared" si="41"/>
        <v>0</v>
      </c>
      <c r="AG102" s="477">
        <f t="shared" si="42"/>
        <v>0</v>
      </c>
      <c r="AH102" s="477">
        <f t="shared" si="43"/>
        <v>0</v>
      </c>
      <c r="AI102" s="477">
        <f t="shared" si="44"/>
        <v>0</v>
      </c>
      <c r="AJ102" s="477">
        <f t="shared" si="45"/>
        <v>0</v>
      </c>
      <c r="AK102" s="477">
        <f t="shared" si="46"/>
        <v>0</v>
      </c>
      <c r="AL102" s="477">
        <f t="shared" si="47"/>
        <v>0</v>
      </c>
      <c r="AM102" s="477">
        <f t="shared" si="48"/>
        <v>0</v>
      </c>
      <c r="AN102" s="477">
        <f t="shared" si="49"/>
        <v>0</v>
      </c>
      <c r="AO102" s="477">
        <f t="shared" si="50"/>
        <v>0</v>
      </c>
      <c r="AP102" s="477">
        <f t="shared" si="51"/>
        <v>0</v>
      </c>
      <c r="AQ102" s="477">
        <f t="shared" si="52"/>
        <v>0</v>
      </c>
      <c r="AR102" s="477">
        <f t="shared" si="53"/>
        <v>0</v>
      </c>
      <c r="AS102" s="477">
        <f t="shared" si="54"/>
        <v>0</v>
      </c>
      <c r="AT102" s="477">
        <f t="shared" si="55"/>
        <v>0</v>
      </c>
      <c r="AU102" s="477">
        <f t="shared" si="56"/>
        <v>0</v>
      </c>
      <c r="AV102" s="477">
        <f t="shared" si="57"/>
        <v>0</v>
      </c>
      <c r="AW102" s="477">
        <f t="shared" si="58"/>
        <v>0</v>
      </c>
      <c r="AX102" s="477">
        <f t="shared" si="59"/>
        <v>0</v>
      </c>
      <c r="AY102" s="477">
        <f t="shared" si="60"/>
        <v>0</v>
      </c>
      <c r="AZ102" s="477">
        <f t="shared" si="61"/>
        <v>0</v>
      </c>
      <c r="BA102" s="477">
        <f t="shared" si="62"/>
        <v>0</v>
      </c>
      <c r="BB102" s="477">
        <f t="shared" si="63"/>
        <v>0</v>
      </c>
      <c r="BC102" s="477">
        <f t="shared" si="64"/>
        <v>0</v>
      </c>
      <c r="BD102" s="477">
        <f t="shared" si="65"/>
        <v>0</v>
      </c>
      <c r="BE102" s="477"/>
    </row>
    <row r="103" spans="1:57" ht="13.5" customHeight="1">
      <c r="A103" s="448" t="str">
        <f>IF(COUNTA(ｺﾒﾃﾞｨｶﾙ!A102)&gt;=1,ｺﾒﾃﾞｨｶﾙ!A102,"")</f>
        <v/>
      </c>
      <c r="B103" s="425" t="str">
        <f>IF(COUNTA(ｺﾒﾃﾞｨｶﾙ!B102)&gt;=1,ｺﾒﾃﾞｨｶﾙ!B102,"")</f>
        <v/>
      </c>
      <c r="C103" s="422" t="str">
        <f>IF(COUNTA(ｺﾒﾃﾞｨｶﾙ!C102)&gt;=1,ｺﾒﾃﾞｨｶﾙ!C102,"")</f>
        <v/>
      </c>
      <c r="D103" s="422" t="str">
        <f>IF(COUNTA(ｺﾒﾃﾞｨｶﾙ!D102)&gt;=1,ｺﾒﾃﾞｨｶﾙ!D102,"")</f>
        <v/>
      </c>
      <c r="E103" s="422" t="str">
        <f>IF(COUNTA(ｺﾒﾃﾞｨｶﾙ!E102)&gt;=1,ｺﾒﾃﾞｨｶﾙ!E102,"")</f>
        <v/>
      </c>
      <c r="F103" s="422" t="str">
        <f>IF(COUNTA(ｺﾒﾃﾞｨｶﾙ!F102)&gt;=1,ｺﾒﾃﾞｨｶﾙ!F102,"")</f>
        <v/>
      </c>
      <c r="G103" s="422" t="str">
        <f>IF(COUNTA(ｺﾒﾃﾞｨｶﾙ!G102)&gt;=1,ｺﾒﾃﾞｨｶﾙ!G102,"")</f>
        <v/>
      </c>
      <c r="H103" s="422" t="str">
        <f>IF(COUNTA(ｺﾒﾃﾞｨｶﾙ!H102)&gt;=1,ｺﾒﾃﾞｨｶﾙ!H102,"")</f>
        <v/>
      </c>
      <c r="I103" s="422" t="str">
        <f>IF(COUNTA(ｺﾒﾃﾞｨｶﾙ!I102)&gt;=1,ｺﾒﾃﾞｨｶﾙ!I102,"")</f>
        <v/>
      </c>
      <c r="J103" s="422" t="str">
        <f>IF(COUNTA(ｺﾒﾃﾞｨｶﾙ!J102)&gt;=1,ｺﾒﾃﾞｨｶﾙ!J102,"")</f>
        <v/>
      </c>
      <c r="K103" s="422" t="str">
        <f>IF(COUNTA(ｺﾒﾃﾞｨｶﾙ!K102)&gt;=1,ｺﾒﾃﾞｨｶﾙ!K102,"")</f>
        <v/>
      </c>
      <c r="L103" s="426" t="str">
        <f>IF(COUNTA(ｺﾒﾃﾞｨｶﾙ!L102)&gt;=1,ｺﾒﾃﾞｨｶﾙ!L102,"")</f>
        <v/>
      </c>
      <c r="M103" s="449" t="str">
        <f>IF(COUNTA(ｺﾒﾃﾞｨｶﾙ!M102)&gt;=1,ｺﾒﾃﾞｨｶﾙ!M102,"")</f>
        <v/>
      </c>
      <c r="N103" s="443" t="str">
        <f>IF(COUNTA(ｺﾒﾃﾞｨｶﾙ!N102)&gt;=1,ｺﾒﾃﾞｨｶﾙ!N102,"")</f>
        <v/>
      </c>
      <c r="O103" s="444">
        <f>SUM(ｺﾒﾃﾞｨｶﾙ!P102:V102)</f>
        <v>0</v>
      </c>
      <c r="P103" s="445" t="str">
        <f>IF(O103&lt;基本!$D$9,"非常勤","常勤")</f>
        <v>常勤</v>
      </c>
      <c r="Q103" s="446">
        <f>IF(P103="非常勤",O103/基本!$D$9,1)</f>
        <v>1</v>
      </c>
      <c r="R103" s="401" t="e">
        <f>IF(DAYS360(T103,メイン!$N$3)&lt;500,"新"," ")</f>
        <v>#VALUE!</v>
      </c>
      <c r="S103" s="447"/>
      <c r="T103" s="474" t="str">
        <f>IF(COUNTA(ｺﾒﾃﾞｨｶﾙ!O102)&gt;=1,ｺﾒﾃﾞｨｶﾙ!O102,"")</f>
        <v/>
      </c>
      <c r="U103" s="475"/>
      <c r="V103" s="475"/>
      <c r="W103" s="475"/>
      <c r="X103" s="477">
        <f t="shared" si="33"/>
        <v>0</v>
      </c>
      <c r="Y103" s="477">
        <f t="shared" si="34"/>
        <v>0</v>
      </c>
      <c r="Z103" s="477">
        <f t="shared" si="35"/>
        <v>0</v>
      </c>
      <c r="AA103" s="477">
        <f t="shared" si="36"/>
        <v>0</v>
      </c>
      <c r="AB103" s="477">
        <f t="shared" si="37"/>
        <v>0</v>
      </c>
      <c r="AC103" s="477">
        <f t="shared" si="38"/>
        <v>0</v>
      </c>
      <c r="AD103" s="477">
        <f t="shared" si="39"/>
        <v>0</v>
      </c>
      <c r="AE103" s="477">
        <f t="shared" si="40"/>
        <v>0</v>
      </c>
      <c r="AF103" s="477">
        <f t="shared" si="41"/>
        <v>0</v>
      </c>
      <c r="AG103" s="477">
        <f t="shared" si="42"/>
        <v>0</v>
      </c>
      <c r="AH103" s="477">
        <f t="shared" si="43"/>
        <v>0</v>
      </c>
      <c r="AI103" s="477">
        <f t="shared" si="44"/>
        <v>0</v>
      </c>
      <c r="AJ103" s="477">
        <f t="shared" si="45"/>
        <v>0</v>
      </c>
      <c r="AK103" s="477">
        <f t="shared" si="46"/>
        <v>0</v>
      </c>
      <c r="AL103" s="477">
        <f t="shared" si="47"/>
        <v>0</v>
      </c>
      <c r="AM103" s="477">
        <f t="shared" si="48"/>
        <v>0</v>
      </c>
      <c r="AN103" s="477">
        <f t="shared" si="49"/>
        <v>0</v>
      </c>
      <c r="AO103" s="477">
        <f t="shared" si="50"/>
        <v>0</v>
      </c>
      <c r="AP103" s="477">
        <f t="shared" si="51"/>
        <v>0</v>
      </c>
      <c r="AQ103" s="477">
        <f t="shared" si="52"/>
        <v>0</v>
      </c>
      <c r="AR103" s="477">
        <f t="shared" si="53"/>
        <v>0</v>
      </c>
      <c r="AS103" s="477">
        <f t="shared" si="54"/>
        <v>0</v>
      </c>
      <c r="AT103" s="477">
        <f t="shared" si="55"/>
        <v>0</v>
      </c>
      <c r="AU103" s="477">
        <f t="shared" si="56"/>
        <v>0</v>
      </c>
      <c r="AV103" s="477">
        <f t="shared" si="57"/>
        <v>0</v>
      </c>
      <c r="AW103" s="477">
        <f t="shared" si="58"/>
        <v>0</v>
      </c>
      <c r="AX103" s="477">
        <f t="shared" si="59"/>
        <v>0</v>
      </c>
      <c r="AY103" s="477">
        <f t="shared" si="60"/>
        <v>0</v>
      </c>
      <c r="AZ103" s="477">
        <f t="shared" si="61"/>
        <v>0</v>
      </c>
      <c r="BA103" s="477">
        <f t="shared" si="62"/>
        <v>0</v>
      </c>
      <c r="BB103" s="477">
        <f t="shared" si="63"/>
        <v>0</v>
      </c>
      <c r="BC103" s="477">
        <f t="shared" si="64"/>
        <v>0</v>
      </c>
      <c r="BD103" s="477">
        <f t="shared" si="65"/>
        <v>0</v>
      </c>
      <c r="BE103" s="477"/>
    </row>
    <row r="104" spans="1:57" ht="13.5" customHeight="1">
      <c r="A104" s="448" t="str">
        <f>IF(COUNTA(ｺﾒﾃﾞｨｶﾙ!A103)&gt;=1,ｺﾒﾃﾞｨｶﾙ!A103,"")</f>
        <v/>
      </c>
      <c r="B104" s="425" t="str">
        <f>IF(COUNTA(ｺﾒﾃﾞｨｶﾙ!B103)&gt;=1,ｺﾒﾃﾞｨｶﾙ!B103,"")</f>
        <v/>
      </c>
      <c r="C104" s="422" t="str">
        <f>IF(COUNTA(ｺﾒﾃﾞｨｶﾙ!C103)&gt;=1,ｺﾒﾃﾞｨｶﾙ!C103,"")</f>
        <v/>
      </c>
      <c r="D104" s="422" t="str">
        <f>IF(COUNTA(ｺﾒﾃﾞｨｶﾙ!D103)&gt;=1,ｺﾒﾃﾞｨｶﾙ!D103,"")</f>
        <v/>
      </c>
      <c r="E104" s="422" t="str">
        <f>IF(COUNTA(ｺﾒﾃﾞｨｶﾙ!E103)&gt;=1,ｺﾒﾃﾞｨｶﾙ!E103,"")</f>
        <v/>
      </c>
      <c r="F104" s="422" t="str">
        <f>IF(COUNTA(ｺﾒﾃﾞｨｶﾙ!F103)&gt;=1,ｺﾒﾃﾞｨｶﾙ!F103,"")</f>
        <v/>
      </c>
      <c r="G104" s="422" t="str">
        <f>IF(COUNTA(ｺﾒﾃﾞｨｶﾙ!G103)&gt;=1,ｺﾒﾃﾞｨｶﾙ!G103,"")</f>
        <v/>
      </c>
      <c r="H104" s="422" t="str">
        <f>IF(COUNTA(ｺﾒﾃﾞｨｶﾙ!H103)&gt;=1,ｺﾒﾃﾞｨｶﾙ!H103,"")</f>
        <v/>
      </c>
      <c r="I104" s="422" t="str">
        <f>IF(COUNTA(ｺﾒﾃﾞｨｶﾙ!I103)&gt;=1,ｺﾒﾃﾞｨｶﾙ!I103,"")</f>
        <v/>
      </c>
      <c r="J104" s="422" t="str">
        <f>IF(COUNTA(ｺﾒﾃﾞｨｶﾙ!J103)&gt;=1,ｺﾒﾃﾞｨｶﾙ!J103,"")</f>
        <v/>
      </c>
      <c r="K104" s="422" t="str">
        <f>IF(COUNTA(ｺﾒﾃﾞｨｶﾙ!K103)&gt;=1,ｺﾒﾃﾞｨｶﾙ!K103,"")</f>
        <v/>
      </c>
      <c r="L104" s="426" t="str">
        <f>IF(COUNTA(ｺﾒﾃﾞｨｶﾙ!L103)&gt;=1,ｺﾒﾃﾞｨｶﾙ!L103,"")</f>
        <v/>
      </c>
      <c r="M104" s="449" t="str">
        <f>IF(COUNTA(ｺﾒﾃﾞｨｶﾙ!M103)&gt;=1,ｺﾒﾃﾞｨｶﾙ!M103,"")</f>
        <v/>
      </c>
      <c r="N104" s="443" t="str">
        <f>IF(COUNTA(ｺﾒﾃﾞｨｶﾙ!N103)&gt;=1,ｺﾒﾃﾞｨｶﾙ!N103,"")</f>
        <v/>
      </c>
      <c r="O104" s="444">
        <f>SUM(ｺﾒﾃﾞｨｶﾙ!P103:V103)</f>
        <v>0</v>
      </c>
      <c r="P104" s="445" t="str">
        <f>IF(O104&lt;基本!$D$9,"非常勤","常勤")</f>
        <v>常勤</v>
      </c>
      <c r="Q104" s="446">
        <f>IF(P104="非常勤",O104/基本!$D$9,1)</f>
        <v>1</v>
      </c>
      <c r="R104" s="401" t="e">
        <f>IF(DAYS360(T104,メイン!$N$3)&lt;500,"新"," ")</f>
        <v>#VALUE!</v>
      </c>
      <c r="S104" s="447"/>
      <c r="T104" s="474" t="str">
        <f>IF(COUNTA(ｺﾒﾃﾞｨｶﾙ!O103)&gt;=1,ｺﾒﾃﾞｨｶﾙ!O103,"")</f>
        <v/>
      </c>
      <c r="U104" s="475"/>
      <c r="V104" s="475"/>
      <c r="W104" s="475"/>
      <c r="X104" s="477">
        <f t="shared" si="33"/>
        <v>0</v>
      </c>
      <c r="Y104" s="477">
        <f t="shared" si="34"/>
        <v>0</v>
      </c>
      <c r="Z104" s="477">
        <f t="shared" si="35"/>
        <v>0</v>
      </c>
      <c r="AA104" s="477">
        <f t="shared" si="36"/>
        <v>0</v>
      </c>
      <c r="AB104" s="477">
        <f t="shared" si="37"/>
        <v>0</v>
      </c>
      <c r="AC104" s="477">
        <f t="shared" si="38"/>
        <v>0</v>
      </c>
      <c r="AD104" s="477">
        <f t="shared" si="39"/>
        <v>0</v>
      </c>
      <c r="AE104" s="477">
        <f t="shared" si="40"/>
        <v>0</v>
      </c>
      <c r="AF104" s="477">
        <f t="shared" si="41"/>
        <v>0</v>
      </c>
      <c r="AG104" s="477">
        <f t="shared" si="42"/>
        <v>0</v>
      </c>
      <c r="AH104" s="477">
        <f t="shared" si="43"/>
        <v>0</v>
      </c>
      <c r="AI104" s="477">
        <f t="shared" si="44"/>
        <v>0</v>
      </c>
      <c r="AJ104" s="477">
        <f t="shared" si="45"/>
        <v>0</v>
      </c>
      <c r="AK104" s="477">
        <f t="shared" si="46"/>
        <v>0</v>
      </c>
      <c r="AL104" s="477">
        <f t="shared" si="47"/>
        <v>0</v>
      </c>
      <c r="AM104" s="477">
        <f t="shared" si="48"/>
        <v>0</v>
      </c>
      <c r="AN104" s="477">
        <f t="shared" si="49"/>
        <v>0</v>
      </c>
      <c r="AO104" s="477">
        <f t="shared" si="50"/>
        <v>0</v>
      </c>
      <c r="AP104" s="477">
        <f t="shared" si="51"/>
        <v>0</v>
      </c>
      <c r="AQ104" s="477">
        <f t="shared" si="52"/>
        <v>0</v>
      </c>
      <c r="AR104" s="477">
        <f t="shared" si="53"/>
        <v>0</v>
      </c>
      <c r="AS104" s="477">
        <f t="shared" si="54"/>
        <v>0</v>
      </c>
      <c r="AT104" s="477">
        <f t="shared" si="55"/>
        <v>0</v>
      </c>
      <c r="AU104" s="477">
        <f t="shared" si="56"/>
        <v>0</v>
      </c>
      <c r="AV104" s="477">
        <f t="shared" si="57"/>
        <v>0</v>
      </c>
      <c r="AW104" s="477">
        <f t="shared" si="58"/>
        <v>0</v>
      </c>
      <c r="AX104" s="477">
        <f t="shared" si="59"/>
        <v>0</v>
      </c>
      <c r="AY104" s="477">
        <f t="shared" si="60"/>
        <v>0</v>
      </c>
      <c r="AZ104" s="477">
        <f t="shared" si="61"/>
        <v>0</v>
      </c>
      <c r="BA104" s="477">
        <f t="shared" si="62"/>
        <v>0</v>
      </c>
      <c r="BB104" s="477">
        <f t="shared" si="63"/>
        <v>0</v>
      </c>
      <c r="BC104" s="477">
        <f t="shared" si="64"/>
        <v>0</v>
      </c>
      <c r="BD104" s="477">
        <f t="shared" si="65"/>
        <v>0</v>
      </c>
      <c r="BE104" s="477"/>
    </row>
    <row r="105" spans="1:57" ht="13.5" customHeight="1">
      <c r="A105" s="448" t="str">
        <f>IF(COUNTA(ｺﾒﾃﾞｨｶﾙ!A104)&gt;=1,ｺﾒﾃﾞｨｶﾙ!A104,"")</f>
        <v/>
      </c>
      <c r="B105" s="425" t="str">
        <f>IF(COUNTA(ｺﾒﾃﾞｨｶﾙ!B104)&gt;=1,ｺﾒﾃﾞｨｶﾙ!B104,"")</f>
        <v/>
      </c>
      <c r="C105" s="422" t="str">
        <f>IF(COUNTA(ｺﾒﾃﾞｨｶﾙ!C104)&gt;=1,ｺﾒﾃﾞｨｶﾙ!C104,"")</f>
        <v/>
      </c>
      <c r="D105" s="422" t="str">
        <f>IF(COUNTA(ｺﾒﾃﾞｨｶﾙ!D104)&gt;=1,ｺﾒﾃﾞｨｶﾙ!D104,"")</f>
        <v/>
      </c>
      <c r="E105" s="422" t="str">
        <f>IF(COUNTA(ｺﾒﾃﾞｨｶﾙ!E104)&gt;=1,ｺﾒﾃﾞｨｶﾙ!E104,"")</f>
        <v/>
      </c>
      <c r="F105" s="422" t="str">
        <f>IF(COUNTA(ｺﾒﾃﾞｨｶﾙ!F104)&gt;=1,ｺﾒﾃﾞｨｶﾙ!F104,"")</f>
        <v/>
      </c>
      <c r="G105" s="422" t="str">
        <f>IF(COUNTA(ｺﾒﾃﾞｨｶﾙ!G104)&gt;=1,ｺﾒﾃﾞｨｶﾙ!G104,"")</f>
        <v/>
      </c>
      <c r="H105" s="422" t="str">
        <f>IF(COUNTA(ｺﾒﾃﾞｨｶﾙ!H104)&gt;=1,ｺﾒﾃﾞｨｶﾙ!H104,"")</f>
        <v/>
      </c>
      <c r="I105" s="422" t="str">
        <f>IF(COUNTA(ｺﾒﾃﾞｨｶﾙ!I104)&gt;=1,ｺﾒﾃﾞｨｶﾙ!I104,"")</f>
        <v/>
      </c>
      <c r="J105" s="422" t="str">
        <f>IF(COUNTA(ｺﾒﾃﾞｨｶﾙ!J104)&gt;=1,ｺﾒﾃﾞｨｶﾙ!J104,"")</f>
        <v/>
      </c>
      <c r="K105" s="422" t="str">
        <f>IF(COUNTA(ｺﾒﾃﾞｨｶﾙ!K104)&gt;=1,ｺﾒﾃﾞｨｶﾙ!K104,"")</f>
        <v/>
      </c>
      <c r="L105" s="426" t="str">
        <f>IF(COUNTA(ｺﾒﾃﾞｨｶﾙ!L104)&gt;=1,ｺﾒﾃﾞｨｶﾙ!L104,"")</f>
        <v/>
      </c>
      <c r="M105" s="449" t="str">
        <f>IF(COUNTA(ｺﾒﾃﾞｨｶﾙ!M104)&gt;=1,ｺﾒﾃﾞｨｶﾙ!M104,"")</f>
        <v/>
      </c>
      <c r="N105" s="443" t="str">
        <f>IF(COUNTA(ｺﾒﾃﾞｨｶﾙ!N104)&gt;=1,ｺﾒﾃﾞｨｶﾙ!N104,"")</f>
        <v/>
      </c>
      <c r="O105" s="444">
        <f>SUM(ｺﾒﾃﾞｨｶﾙ!P104:V104)</f>
        <v>0</v>
      </c>
      <c r="P105" s="445" t="str">
        <f>IF(O105&lt;基本!$D$9,"非常勤","常勤")</f>
        <v>常勤</v>
      </c>
      <c r="Q105" s="446">
        <f>IF(P105="非常勤",O105/基本!$D$9,1)</f>
        <v>1</v>
      </c>
      <c r="R105" s="401" t="e">
        <f>IF(DAYS360(T105,メイン!$N$3)&lt;500,"新"," ")</f>
        <v>#VALUE!</v>
      </c>
      <c r="S105" s="447"/>
      <c r="T105" s="474" t="str">
        <f>IF(COUNTA(ｺﾒﾃﾞｨｶﾙ!O104)&gt;=1,ｺﾒﾃﾞｨｶﾙ!O104,"")</f>
        <v/>
      </c>
      <c r="U105" s="475"/>
      <c r="V105" s="475"/>
      <c r="W105" s="475"/>
      <c r="X105" s="477">
        <f t="shared" si="33"/>
        <v>0</v>
      </c>
      <c r="Y105" s="477">
        <f t="shared" si="34"/>
        <v>0</v>
      </c>
      <c r="Z105" s="477">
        <f t="shared" si="35"/>
        <v>0</v>
      </c>
      <c r="AA105" s="477">
        <f t="shared" si="36"/>
        <v>0</v>
      </c>
      <c r="AB105" s="477">
        <f t="shared" si="37"/>
        <v>0</v>
      </c>
      <c r="AC105" s="477">
        <f t="shared" si="38"/>
        <v>0</v>
      </c>
      <c r="AD105" s="477">
        <f t="shared" si="39"/>
        <v>0</v>
      </c>
      <c r="AE105" s="477">
        <f t="shared" si="40"/>
        <v>0</v>
      </c>
      <c r="AF105" s="477">
        <f t="shared" si="41"/>
        <v>0</v>
      </c>
      <c r="AG105" s="477">
        <f t="shared" si="42"/>
        <v>0</v>
      </c>
      <c r="AH105" s="477">
        <f t="shared" si="43"/>
        <v>0</v>
      </c>
      <c r="AI105" s="477">
        <f t="shared" si="44"/>
        <v>0</v>
      </c>
      <c r="AJ105" s="477">
        <f t="shared" si="45"/>
        <v>0</v>
      </c>
      <c r="AK105" s="477">
        <f t="shared" si="46"/>
        <v>0</v>
      </c>
      <c r="AL105" s="477">
        <f t="shared" si="47"/>
        <v>0</v>
      </c>
      <c r="AM105" s="477">
        <f t="shared" si="48"/>
        <v>0</v>
      </c>
      <c r="AN105" s="477">
        <f t="shared" si="49"/>
        <v>0</v>
      </c>
      <c r="AO105" s="477">
        <f t="shared" si="50"/>
        <v>0</v>
      </c>
      <c r="AP105" s="477">
        <f t="shared" si="51"/>
        <v>0</v>
      </c>
      <c r="AQ105" s="477">
        <f t="shared" si="52"/>
        <v>0</v>
      </c>
      <c r="AR105" s="477">
        <f t="shared" si="53"/>
        <v>0</v>
      </c>
      <c r="AS105" s="477">
        <f t="shared" si="54"/>
        <v>0</v>
      </c>
      <c r="AT105" s="477">
        <f t="shared" si="55"/>
        <v>0</v>
      </c>
      <c r="AU105" s="477">
        <f t="shared" si="56"/>
        <v>0</v>
      </c>
      <c r="AV105" s="477">
        <f t="shared" si="57"/>
        <v>0</v>
      </c>
      <c r="AW105" s="477">
        <f t="shared" si="58"/>
        <v>0</v>
      </c>
      <c r="AX105" s="477">
        <f t="shared" si="59"/>
        <v>0</v>
      </c>
      <c r="AY105" s="477">
        <f t="shared" si="60"/>
        <v>0</v>
      </c>
      <c r="AZ105" s="477">
        <f t="shared" si="61"/>
        <v>0</v>
      </c>
      <c r="BA105" s="477">
        <f t="shared" si="62"/>
        <v>0</v>
      </c>
      <c r="BB105" s="477">
        <f t="shared" si="63"/>
        <v>0</v>
      </c>
      <c r="BC105" s="477">
        <f t="shared" si="64"/>
        <v>0</v>
      </c>
      <c r="BD105" s="477">
        <f t="shared" si="65"/>
        <v>0</v>
      </c>
      <c r="BE105" s="477"/>
    </row>
    <row r="106" spans="1:57" ht="13.5" customHeight="1">
      <c r="A106" s="448" t="str">
        <f>IF(COUNTA(ｺﾒﾃﾞｨｶﾙ!A105)&gt;=1,ｺﾒﾃﾞｨｶﾙ!A105,"")</f>
        <v/>
      </c>
      <c r="B106" s="425" t="str">
        <f>IF(COUNTA(ｺﾒﾃﾞｨｶﾙ!B105)&gt;=1,ｺﾒﾃﾞｨｶﾙ!B105,"")</f>
        <v/>
      </c>
      <c r="C106" s="422" t="str">
        <f>IF(COUNTA(ｺﾒﾃﾞｨｶﾙ!C105)&gt;=1,ｺﾒﾃﾞｨｶﾙ!C105,"")</f>
        <v/>
      </c>
      <c r="D106" s="422" t="str">
        <f>IF(COUNTA(ｺﾒﾃﾞｨｶﾙ!D105)&gt;=1,ｺﾒﾃﾞｨｶﾙ!D105,"")</f>
        <v/>
      </c>
      <c r="E106" s="422" t="str">
        <f>IF(COUNTA(ｺﾒﾃﾞｨｶﾙ!E105)&gt;=1,ｺﾒﾃﾞｨｶﾙ!E105,"")</f>
        <v/>
      </c>
      <c r="F106" s="422" t="str">
        <f>IF(COUNTA(ｺﾒﾃﾞｨｶﾙ!F105)&gt;=1,ｺﾒﾃﾞｨｶﾙ!F105,"")</f>
        <v/>
      </c>
      <c r="G106" s="422" t="str">
        <f>IF(COUNTA(ｺﾒﾃﾞｨｶﾙ!G105)&gt;=1,ｺﾒﾃﾞｨｶﾙ!G105,"")</f>
        <v/>
      </c>
      <c r="H106" s="422" t="str">
        <f>IF(COUNTA(ｺﾒﾃﾞｨｶﾙ!H105)&gt;=1,ｺﾒﾃﾞｨｶﾙ!H105,"")</f>
        <v/>
      </c>
      <c r="I106" s="422" t="str">
        <f>IF(COUNTA(ｺﾒﾃﾞｨｶﾙ!I105)&gt;=1,ｺﾒﾃﾞｨｶﾙ!I105,"")</f>
        <v/>
      </c>
      <c r="J106" s="422" t="str">
        <f>IF(COUNTA(ｺﾒﾃﾞｨｶﾙ!J105)&gt;=1,ｺﾒﾃﾞｨｶﾙ!J105,"")</f>
        <v/>
      </c>
      <c r="K106" s="422" t="str">
        <f>IF(COUNTA(ｺﾒﾃﾞｨｶﾙ!K105)&gt;=1,ｺﾒﾃﾞｨｶﾙ!K105,"")</f>
        <v/>
      </c>
      <c r="L106" s="426" t="str">
        <f>IF(COUNTA(ｺﾒﾃﾞｨｶﾙ!L105)&gt;=1,ｺﾒﾃﾞｨｶﾙ!L105,"")</f>
        <v/>
      </c>
      <c r="M106" s="449" t="str">
        <f>IF(COUNTA(ｺﾒﾃﾞｨｶﾙ!M105)&gt;=1,ｺﾒﾃﾞｨｶﾙ!M105,"")</f>
        <v/>
      </c>
      <c r="N106" s="443" t="str">
        <f>IF(COUNTA(ｺﾒﾃﾞｨｶﾙ!N105)&gt;=1,ｺﾒﾃﾞｨｶﾙ!N105,"")</f>
        <v/>
      </c>
      <c r="O106" s="444">
        <f>SUM(ｺﾒﾃﾞｨｶﾙ!P105:V105)</f>
        <v>0</v>
      </c>
      <c r="P106" s="445" t="str">
        <f>IF(O106&lt;基本!$D$9,"非常勤","常勤")</f>
        <v>常勤</v>
      </c>
      <c r="Q106" s="446">
        <f>IF(P106="非常勤",O106/基本!$D$9,1)</f>
        <v>1</v>
      </c>
      <c r="R106" s="401" t="e">
        <f>IF(DAYS360(T106,メイン!$N$3)&lt;500,"新"," ")</f>
        <v>#VALUE!</v>
      </c>
      <c r="S106" s="447"/>
      <c r="T106" s="474" t="str">
        <f>IF(COUNTA(ｺﾒﾃﾞｨｶﾙ!O105)&gt;=1,ｺﾒﾃﾞｨｶﾙ!O105,"")</f>
        <v/>
      </c>
      <c r="U106" s="475"/>
      <c r="V106" s="475"/>
      <c r="W106" s="475"/>
      <c r="X106" s="477">
        <f t="shared" si="33"/>
        <v>0</v>
      </c>
      <c r="Y106" s="477">
        <f t="shared" si="34"/>
        <v>0</v>
      </c>
      <c r="Z106" s="477">
        <f t="shared" si="35"/>
        <v>0</v>
      </c>
      <c r="AA106" s="477">
        <f t="shared" si="36"/>
        <v>0</v>
      </c>
      <c r="AB106" s="477">
        <f t="shared" si="37"/>
        <v>0</v>
      </c>
      <c r="AC106" s="477">
        <f t="shared" si="38"/>
        <v>0</v>
      </c>
      <c r="AD106" s="477">
        <f t="shared" si="39"/>
        <v>0</v>
      </c>
      <c r="AE106" s="477">
        <f t="shared" si="40"/>
        <v>0</v>
      </c>
      <c r="AF106" s="477">
        <f t="shared" si="41"/>
        <v>0</v>
      </c>
      <c r="AG106" s="477">
        <f t="shared" si="42"/>
        <v>0</v>
      </c>
      <c r="AH106" s="477">
        <f t="shared" si="43"/>
        <v>0</v>
      </c>
      <c r="AI106" s="477">
        <f t="shared" si="44"/>
        <v>0</v>
      </c>
      <c r="AJ106" s="477">
        <f t="shared" si="45"/>
        <v>0</v>
      </c>
      <c r="AK106" s="477">
        <f t="shared" si="46"/>
        <v>0</v>
      </c>
      <c r="AL106" s="477">
        <f t="shared" si="47"/>
        <v>0</v>
      </c>
      <c r="AM106" s="477">
        <f t="shared" si="48"/>
        <v>0</v>
      </c>
      <c r="AN106" s="477">
        <f t="shared" si="49"/>
        <v>0</v>
      </c>
      <c r="AO106" s="477">
        <f t="shared" si="50"/>
        <v>0</v>
      </c>
      <c r="AP106" s="477">
        <f t="shared" si="51"/>
        <v>0</v>
      </c>
      <c r="AQ106" s="477">
        <f t="shared" si="52"/>
        <v>0</v>
      </c>
      <c r="AR106" s="477">
        <f t="shared" si="53"/>
        <v>0</v>
      </c>
      <c r="AS106" s="477">
        <f t="shared" si="54"/>
        <v>0</v>
      </c>
      <c r="AT106" s="477">
        <f t="shared" si="55"/>
        <v>0</v>
      </c>
      <c r="AU106" s="477">
        <f t="shared" si="56"/>
        <v>0</v>
      </c>
      <c r="AV106" s="477">
        <f t="shared" si="57"/>
        <v>0</v>
      </c>
      <c r="AW106" s="477">
        <f t="shared" si="58"/>
        <v>0</v>
      </c>
      <c r="AX106" s="477">
        <f t="shared" si="59"/>
        <v>0</v>
      </c>
      <c r="AY106" s="477">
        <f t="shared" si="60"/>
        <v>0</v>
      </c>
      <c r="AZ106" s="477">
        <f t="shared" si="61"/>
        <v>0</v>
      </c>
      <c r="BA106" s="477">
        <f t="shared" si="62"/>
        <v>0</v>
      </c>
      <c r="BB106" s="477">
        <f t="shared" si="63"/>
        <v>0</v>
      </c>
      <c r="BC106" s="477">
        <f t="shared" si="64"/>
        <v>0</v>
      </c>
      <c r="BD106" s="477">
        <f t="shared" si="65"/>
        <v>0</v>
      </c>
      <c r="BE106" s="477"/>
    </row>
    <row r="107" spans="1:57" ht="13.5" customHeight="1">
      <c r="A107" s="448" t="str">
        <f>IF(COUNTA(ｺﾒﾃﾞｨｶﾙ!A106)&gt;=1,ｺﾒﾃﾞｨｶﾙ!A106,"")</f>
        <v/>
      </c>
      <c r="B107" s="425" t="str">
        <f>IF(COUNTA(ｺﾒﾃﾞｨｶﾙ!B106)&gt;=1,ｺﾒﾃﾞｨｶﾙ!B106,"")</f>
        <v/>
      </c>
      <c r="C107" s="422" t="str">
        <f>IF(COUNTA(ｺﾒﾃﾞｨｶﾙ!C106)&gt;=1,ｺﾒﾃﾞｨｶﾙ!C106,"")</f>
        <v/>
      </c>
      <c r="D107" s="422" t="str">
        <f>IF(COUNTA(ｺﾒﾃﾞｨｶﾙ!D106)&gt;=1,ｺﾒﾃﾞｨｶﾙ!D106,"")</f>
        <v/>
      </c>
      <c r="E107" s="422" t="str">
        <f>IF(COUNTA(ｺﾒﾃﾞｨｶﾙ!E106)&gt;=1,ｺﾒﾃﾞｨｶﾙ!E106,"")</f>
        <v/>
      </c>
      <c r="F107" s="422" t="str">
        <f>IF(COUNTA(ｺﾒﾃﾞｨｶﾙ!F106)&gt;=1,ｺﾒﾃﾞｨｶﾙ!F106,"")</f>
        <v/>
      </c>
      <c r="G107" s="422" t="str">
        <f>IF(COUNTA(ｺﾒﾃﾞｨｶﾙ!G106)&gt;=1,ｺﾒﾃﾞｨｶﾙ!G106,"")</f>
        <v/>
      </c>
      <c r="H107" s="422" t="str">
        <f>IF(COUNTA(ｺﾒﾃﾞｨｶﾙ!H106)&gt;=1,ｺﾒﾃﾞｨｶﾙ!H106,"")</f>
        <v/>
      </c>
      <c r="I107" s="422" t="str">
        <f>IF(COUNTA(ｺﾒﾃﾞｨｶﾙ!I106)&gt;=1,ｺﾒﾃﾞｨｶﾙ!I106,"")</f>
        <v/>
      </c>
      <c r="J107" s="422" t="str">
        <f>IF(COUNTA(ｺﾒﾃﾞｨｶﾙ!J106)&gt;=1,ｺﾒﾃﾞｨｶﾙ!J106,"")</f>
        <v/>
      </c>
      <c r="K107" s="422" t="str">
        <f>IF(COUNTA(ｺﾒﾃﾞｨｶﾙ!K106)&gt;=1,ｺﾒﾃﾞｨｶﾙ!K106,"")</f>
        <v/>
      </c>
      <c r="L107" s="426" t="str">
        <f>IF(COUNTA(ｺﾒﾃﾞｨｶﾙ!L106)&gt;=1,ｺﾒﾃﾞｨｶﾙ!L106,"")</f>
        <v/>
      </c>
      <c r="M107" s="449" t="str">
        <f>IF(COUNTA(ｺﾒﾃﾞｨｶﾙ!M106)&gt;=1,ｺﾒﾃﾞｨｶﾙ!M106,"")</f>
        <v/>
      </c>
      <c r="N107" s="443" t="str">
        <f>IF(COUNTA(ｺﾒﾃﾞｨｶﾙ!N106)&gt;=1,ｺﾒﾃﾞｨｶﾙ!N106,"")</f>
        <v/>
      </c>
      <c r="O107" s="444">
        <f>SUM(ｺﾒﾃﾞｨｶﾙ!P106:V106)</f>
        <v>0</v>
      </c>
      <c r="P107" s="445" t="str">
        <f>IF(O107&lt;基本!$D$9,"非常勤","常勤")</f>
        <v>常勤</v>
      </c>
      <c r="Q107" s="446">
        <f>IF(P107="非常勤",O107/基本!$D$9,1)</f>
        <v>1</v>
      </c>
      <c r="R107" s="401" t="e">
        <f>IF(DAYS360(T107,メイン!$N$3)&lt;500,"新"," ")</f>
        <v>#VALUE!</v>
      </c>
      <c r="S107" s="447"/>
      <c r="T107" s="474" t="str">
        <f>IF(COUNTA(ｺﾒﾃﾞｨｶﾙ!O106)&gt;=1,ｺﾒﾃﾞｨｶﾙ!O106,"")</f>
        <v/>
      </c>
      <c r="U107" s="475"/>
      <c r="V107" s="475"/>
      <c r="W107" s="475"/>
      <c r="X107" s="477">
        <f t="shared" si="33"/>
        <v>0</v>
      </c>
      <c r="Y107" s="477">
        <f t="shared" si="34"/>
        <v>0</v>
      </c>
      <c r="Z107" s="477">
        <f t="shared" si="35"/>
        <v>0</v>
      </c>
      <c r="AA107" s="477">
        <f t="shared" si="36"/>
        <v>0</v>
      </c>
      <c r="AB107" s="477">
        <f t="shared" si="37"/>
        <v>0</v>
      </c>
      <c r="AC107" s="477">
        <f t="shared" si="38"/>
        <v>0</v>
      </c>
      <c r="AD107" s="477">
        <f t="shared" si="39"/>
        <v>0</v>
      </c>
      <c r="AE107" s="477">
        <f t="shared" si="40"/>
        <v>0</v>
      </c>
      <c r="AF107" s="477">
        <f t="shared" si="41"/>
        <v>0</v>
      </c>
      <c r="AG107" s="477">
        <f t="shared" si="42"/>
        <v>0</v>
      </c>
      <c r="AH107" s="477">
        <f t="shared" si="43"/>
        <v>0</v>
      </c>
      <c r="AI107" s="477">
        <f t="shared" si="44"/>
        <v>0</v>
      </c>
      <c r="AJ107" s="477">
        <f t="shared" si="45"/>
        <v>0</v>
      </c>
      <c r="AK107" s="477">
        <f t="shared" si="46"/>
        <v>0</v>
      </c>
      <c r="AL107" s="477">
        <f t="shared" si="47"/>
        <v>0</v>
      </c>
      <c r="AM107" s="477">
        <f t="shared" si="48"/>
        <v>0</v>
      </c>
      <c r="AN107" s="477">
        <f t="shared" si="49"/>
        <v>0</v>
      </c>
      <c r="AO107" s="477">
        <f t="shared" si="50"/>
        <v>0</v>
      </c>
      <c r="AP107" s="477">
        <f t="shared" si="51"/>
        <v>0</v>
      </c>
      <c r="AQ107" s="477">
        <f t="shared" si="52"/>
        <v>0</v>
      </c>
      <c r="AR107" s="477">
        <f t="shared" si="53"/>
        <v>0</v>
      </c>
      <c r="AS107" s="477">
        <f t="shared" si="54"/>
        <v>0</v>
      </c>
      <c r="AT107" s="477">
        <f t="shared" si="55"/>
        <v>0</v>
      </c>
      <c r="AU107" s="477">
        <f t="shared" si="56"/>
        <v>0</v>
      </c>
      <c r="AV107" s="477">
        <f t="shared" si="57"/>
        <v>0</v>
      </c>
      <c r="AW107" s="477">
        <f t="shared" si="58"/>
        <v>0</v>
      </c>
      <c r="AX107" s="477">
        <f t="shared" si="59"/>
        <v>0</v>
      </c>
      <c r="AY107" s="477">
        <f t="shared" si="60"/>
        <v>0</v>
      </c>
      <c r="AZ107" s="477">
        <f t="shared" si="61"/>
        <v>0</v>
      </c>
      <c r="BA107" s="477">
        <f t="shared" si="62"/>
        <v>0</v>
      </c>
      <c r="BB107" s="477">
        <f t="shared" si="63"/>
        <v>0</v>
      </c>
      <c r="BC107" s="477">
        <f t="shared" si="64"/>
        <v>0</v>
      </c>
      <c r="BD107" s="477">
        <f t="shared" si="65"/>
        <v>0</v>
      </c>
      <c r="BE107" s="477"/>
    </row>
    <row r="108" spans="1:57" ht="13.5" customHeight="1">
      <c r="A108" s="448" t="str">
        <f>IF(COUNTA(ｺﾒﾃﾞｨｶﾙ!A107)&gt;=1,ｺﾒﾃﾞｨｶﾙ!A107,"")</f>
        <v/>
      </c>
      <c r="B108" s="425" t="str">
        <f>IF(COUNTA(ｺﾒﾃﾞｨｶﾙ!B107)&gt;=1,ｺﾒﾃﾞｨｶﾙ!B107,"")</f>
        <v/>
      </c>
      <c r="C108" s="422" t="str">
        <f>IF(COUNTA(ｺﾒﾃﾞｨｶﾙ!C107)&gt;=1,ｺﾒﾃﾞｨｶﾙ!C107,"")</f>
        <v/>
      </c>
      <c r="D108" s="422" t="str">
        <f>IF(COUNTA(ｺﾒﾃﾞｨｶﾙ!D107)&gt;=1,ｺﾒﾃﾞｨｶﾙ!D107,"")</f>
        <v/>
      </c>
      <c r="E108" s="422" t="str">
        <f>IF(COUNTA(ｺﾒﾃﾞｨｶﾙ!E107)&gt;=1,ｺﾒﾃﾞｨｶﾙ!E107,"")</f>
        <v/>
      </c>
      <c r="F108" s="422" t="str">
        <f>IF(COUNTA(ｺﾒﾃﾞｨｶﾙ!F107)&gt;=1,ｺﾒﾃﾞｨｶﾙ!F107,"")</f>
        <v/>
      </c>
      <c r="G108" s="422" t="str">
        <f>IF(COUNTA(ｺﾒﾃﾞｨｶﾙ!G107)&gt;=1,ｺﾒﾃﾞｨｶﾙ!G107,"")</f>
        <v/>
      </c>
      <c r="H108" s="422" t="str">
        <f>IF(COUNTA(ｺﾒﾃﾞｨｶﾙ!H107)&gt;=1,ｺﾒﾃﾞｨｶﾙ!H107,"")</f>
        <v/>
      </c>
      <c r="I108" s="422" t="str">
        <f>IF(COUNTA(ｺﾒﾃﾞｨｶﾙ!I107)&gt;=1,ｺﾒﾃﾞｨｶﾙ!I107,"")</f>
        <v/>
      </c>
      <c r="J108" s="422" t="str">
        <f>IF(COUNTA(ｺﾒﾃﾞｨｶﾙ!J107)&gt;=1,ｺﾒﾃﾞｨｶﾙ!J107,"")</f>
        <v/>
      </c>
      <c r="K108" s="422" t="str">
        <f>IF(COUNTA(ｺﾒﾃﾞｨｶﾙ!K107)&gt;=1,ｺﾒﾃﾞｨｶﾙ!K107,"")</f>
        <v/>
      </c>
      <c r="L108" s="426" t="str">
        <f>IF(COUNTA(ｺﾒﾃﾞｨｶﾙ!L107)&gt;=1,ｺﾒﾃﾞｨｶﾙ!L107,"")</f>
        <v/>
      </c>
      <c r="M108" s="449" t="str">
        <f>IF(COUNTA(ｺﾒﾃﾞｨｶﾙ!M107)&gt;=1,ｺﾒﾃﾞｨｶﾙ!M107,"")</f>
        <v/>
      </c>
      <c r="N108" s="443" t="str">
        <f>IF(COUNTA(ｺﾒﾃﾞｨｶﾙ!N107)&gt;=1,ｺﾒﾃﾞｨｶﾙ!N107,"")</f>
        <v/>
      </c>
      <c r="O108" s="444">
        <f>SUM(ｺﾒﾃﾞｨｶﾙ!P107:V107)</f>
        <v>0</v>
      </c>
      <c r="P108" s="445" t="str">
        <f>IF(O108&lt;基本!$D$9,"非常勤","常勤")</f>
        <v>常勤</v>
      </c>
      <c r="Q108" s="446">
        <f>IF(P108="非常勤",O108/基本!$D$9,1)</f>
        <v>1</v>
      </c>
      <c r="R108" s="401" t="e">
        <f>IF(DAYS360(T108,メイン!$N$3)&lt;500,"新"," ")</f>
        <v>#VALUE!</v>
      </c>
      <c r="S108" s="447"/>
      <c r="T108" s="474" t="str">
        <f>IF(COUNTA(ｺﾒﾃﾞｨｶﾙ!O107)&gt;=1,ｺﾒﾃﾞｨｶﾙ!O107,"")</f>
        <v/>
      </c>
      <c r="U108" s="475"/>
      <c r="V108" s="475"/>
      <c r="W108" s="475"/>
      <c r="X108" s="477">
        <f t="shared" si="33"/>
        <v>0</v>
      </c>
      <c r="Y108" s="477">
        <f t="shared" si="34"/>
        <v>0</v>
      </c>
      <c r="Z108" s="477">
        <f t="shared" si="35"/>
        <v>0</v>
      </c>
      <c r="AA108" s="477">
        <f t="shared" si="36"/>
        <v>0</v>
      </c>
      <c r="AB108" s="477">
        <f t="shared" si="37"/>
        <v>0</v>
      </c>
      <c r="AC108" s="477">
        <f t="shared" si="38"/>
        <v>0</v>
      </c>
      <c r="AD108" s="477">
        <f t="shared" si="39"/>
        <v>0</v>
      </c>
      <c r="AE108" s="477">
        <f t="shared" si="40"/>
        <v>0</v>
      </c>
      <c r="AF108" s="477">
        <f t="shared" si="41"/>
        <v>0</v>
      </c>
      <c r="AG108" s="477">
        <f t="shared" si="42"/>
        <v>0</v>
      </c>
      <c r="AH108" s="477">
        <f t="shared" si="43"/>
        <v>0</v>
      </c>
      <c r="AI108" s="477">
        <f t="shared" si="44"/>
        <v>0</v>
      </c>
      <c r="AJ108" s="477">
        <f t="shared" si="45"/>
        <v>0</v>
      </c>
      <c r="AK108" s="477">
        <f t="shared" si="46"/>
        <v>0</v>
      </c>
      <c r="AL108" s="477">
        <f t="shared" si="47"/>
        <v>0</v>
      </c>
      <c r="AM108" s="477">
        <f t="shared" si="48"/>
        <v>0</v>
      </c>
      <c r="AN108" s="477">
        <f t="shared" si="49"/>
        <v>0</v>
      </c>
      <c r="AO108" s="477">
        <f t="shared" si="50"/>
        <v>0</v>
      </c>
      <c r="AP108" s="477">
        <f t="shared" si="51"/>
        <v>0</v>
      </c>
      <c r="AQ108" s="477">
        <f t="shared" si="52"/>
        <v>0</v>
      </c>
      <c r="AR108" s="477">
        <f t="shared" si="53"/>
        <v>0</v>
      </c>
      <c r="AS108" s="477">
        <f t="shared" si="54"/>
        <v>0</v>
      </c>
      <c r="AT108" s="477">
        <f t="shared" si="55"/>
        <v>0</v>
      </c>
      <c r="AU108" s="477">
        <f t="shared" si="56"/>
        <v>0</v>
      </c>
      <c r="AV108" s="477">
        <f t="shared" si="57"/>
        <v>0</v>
      </c>
      <c r="AW108" s="477">
        <f t="shared" si="58"/>
        <v>0</v>
      </c>
      <c r="AX108" s="477">
        <f t="shared" si="59"/>
        <v>0</v>
      </c>
      <c r="AY108" s="477">
        <f t="shared" si="60"/>
        <v>0</v>
      </c>
      <c r="AZ108" s="477">
        <f t="shared" si="61"/>
        <v>0</v>
      </c>
      <c r="BA108" s="477">
        <f t="shared" si="62"/>
        <v>0</v>
      </c>
      <c r="BB108" s="477">
        <f t="shared" si="63"/>
        <v>0</v>
      </c>
      <c r="BC108" s="477">
        <f t="shared" si="64"/>
        <v>0</v>
      </c>
      <c r="BD108" s="477">
        <f t="shared" si="65"/>
        <v>0</v>
      </c>
      <c r="BE108" s="477"/>
    </row>
    <row r="109" spans="1:57" ht="13.5" customHeight="1">
      <c r="A109" s="448" t="str">
        <f>IF(COUNTA(ｺﾒﾃﾞｨｶﾙ!A108)&gt;=1,ｺﾒﾃﾞｨｶﾙ!A108,"")</f>
        <v/>
      </c>
      <c r="B109" s="425" t="str">
        <f>IF(COUNTA(ｺﾒﾃﾞｨｶﾙ!B108)&gt;=1,ｺﾒﾃﾞｨｶﾙ!B108,"")</f>
        <v/>
      </c>
      <c r="C109" s="422" t="str">
        <f>IF(COUNTA(ｺﾒﾃﾞｨｶﾙ!C108)&gt;=1,ｺﾒﾃﾞｨｶﾙ!C108,"")</f>
        <v/>
      </c>
      <c r="D109" s="422" t="str">
        <f>IF(COUNTA(ｺﾒﾃﾞｨｶﾙ!D108)&gt;=1,ｺﾒﾃﾞｨｶﾙ!D108,"")</f>
        <v/>
      </c>
      <c r="E109" s="422" t="str">
        <f>IF(COUNTA(ｺﾒﾃﾞｨｶﾙ!E108)&gt;=1,ｺﾒﾃﾞｨｶﾙ!E108,"")</f>
        <v/>
      </c>
      <c r="F109" s="422" t="str">
        <f>IF(COUNTA(ｺﾒﾃﾞｨｶﾙ!F108)&gt;=1,ｺﾒﾃﾞｨｶﾙ!F108,"")</f>
        <v/>
      </c>
      <c r="G109" s="422" t="str">
        <f>IF(COUNTA(ｺﾒﾃﾞｨｶﾙ!G108)&gt;=1,ｺﾒﾃﾞｨｶﾙ!G108,"")</f>
        <v/>
      </c>
      <c r="H109" s="422" t="str">
        <f>IF(COUNTA(ｺﾒﾃﾞｨｶﾙ!H108)&gt;=1,ｺﾒﾃﾞｨｶﾙ!H108,"")</f>
        <v/>
      </c>
      <c r="I109" s="422" t="str">
        <f>IF(COUNTA(ｺﾒﾃﾞｨｶﾙ!I108)&gt;=1,ｺﾒﾃﾞｨｶﾙ!I108,"")</f>
        <v/>
      </c>
      <c r="J109" s="422" t="str">
        <f>IF(COUNTA(ｺﾒﾃﾞｨｶﾙ!J108)&gt;=1,ｺﾒﾃﾞｨｶﾙ!J108,"")</f>
        <v/>
      </c>
      <c r="K109" s="422" t="str">
        <f>IF(COUNTA(ｺﾒﾃﾞｨｶﾙ!K108)&gt;=1,ｺﾒﾃﾞｨｶﾙ!K108,"")</f>
        <v/>
      </c>
      <c r="L109" s="426" t="str">
        <f>IF(COUNTA(ｺﾒﾃﾞｨｶﾙ!L108)&gt;=1,ｺﾒﾃﾞｨｶﾙ!L108,"")</f>
        <v/>
      </c>
      <c r="M109" s="449" t="str">
        <f>IF(COUNTA(ｺﾒﾃﾞｨｶﾙ!M108)&gt;=1,ｺﾒﾃﾞｨｶﾙ!M108,"")</f>
        <v/>
      </c>
      <c r="N109" s="443" t="str">
        <f>IF(COUNTA(ｺﾒﾃﾞｨｶﾙ!N108)&gt;=1,ｺﾒﾃﾞｨｶﾙ!N108,"")</f>
        <v/>
      </c>
      <c r="O109" s="444">
        <f>SUM(ｺﾒﾃﾞｨｶﾙ!P108:V108)</f>
        <v>0</v>
      </c>
      <c r="P109" s="445" t="str">
        <f>IF(O109&lt;基本!$D$9,"非常勤","常勤")</f>
        <v>常勤</v>
      </c>
      <c r="Q109" s="446">
        <f>IF(P109="非常勤",O109/基本!$D$9,1)</f>
        <v>1</v>
      </c>
      <c r="R109" s="401" t="e">
        <f>IF(DAYS360(T109,メイン!$N$3)&lt;500,"新"," ")</f>
        <v>#VALUE!</v>
      </c>
      <c r="S109" s="447"/>
      <c r="T109" s="474" t="str">
        <f>IF(COUNTA(ｺﾒﾃﾞｨｶﾙ!O108)&gt;=1,ｺﾒﾃﾞｨｶﾙ!O108,"")</f>
        <v/>
      </c>
      <c r="U109" s="475"/>
      <c r="V109" s="475"/>
      <c r="W109" s="475"/>
      <c r="X109" s="477">
        <f t="shared" si="33"/>
        <v>0</v>
      </c>
      <c r="Y109" s="477">
        <f t="shared" si="34"/>
        <v>0</v>
      </c>
      <c r="Z109" s="477">
        <f t="shared" si="35"/>
        <v>0</v>
      </c>
      <c r="AA109" s="477">
        <f t="shared" si="36"/>
        <v>0</v>
      </c>
      <c r="AB109" s="477">
        <f t="shared" si="37"/>
        <v>0</v>
      </c>
      <c r="AC109" s="477">
        <f t="shared" si="38"/>
        <v>0</v>
      </c>
      <c r="AD109" s="477">
        <f t="shared" si="39"/>
        <v>0</v>
      </c>
      <c r="AE109" s="477">
        <f t="shared" si="40"/>
        <v>0</v>
      </c>
      <c r="AF109" s="477">
        <f t="shared" si="41"/>
        <v>0</v>
      </c>
      <c r="AG109" s="477">
        <f t="shared" si="42"/>
        <v>0</v>
      </c>
      <c r="AH109" s="477">
        <f t="shared" si="43"/>
        <v>0</v>
      </c>
      <c r="AI109" s="477">
        <f t="shared" si="44"/>
        <v>0</v>
      </c>
      <c r="AJ109" s="477">
        <f t="shared" si="45"/>
        <v>0</v>
      </c>
      <c r="AK109" s="477">
        <f t="shared" si="46"/>
        <v>0</v>
      </c>
      <c r="AL109" s="477">
        <f t="shared" si="47"/>
        <v>0</v>
      </c>
      <c r="AM109" s="477">
        <f t="shared" si="48"/>
        <v>0</v>
      </c>
      <c r="AN109" s="477">
        <f t="shared" si="49"/>
        <v>0</v>
      </c>
      <c r="AO109" s="477">
        <f t="shared" si="50"/>
        <v>0</v>
      </c>
      <c r="AP109" s="477">
        <f t="shared" si="51"/>
        <v>0</v>
      </c>
      <c r="AQ109" s="477">
        <f t="shared" si="52"/>
        <v>0</v>
      </c>
      <c r="AR109" s="477">
        <f t="shared" si="53"/>
        <v>0</v>
      </c>
      <c r="AS109" s="477">
        <f t="shared" si="54"/>
        <v>0</v>
      </c>
      <c r="AT109" s="477">
        <f t="shared" si="55"/>
        <v>0</v>
      </c>
      <c r="AU109" s="477">
        <f t="shared" si="56"/>
        <v>0</v>
      </c>
      <c r="AV109" s="477">
        <f t="shared" si="57"/>
        <v>0</v>
      </c>
      <c r="AW109" s="477">
        <f t="shared" si="58"/>
        <v>0</v>
      </c>
      <c r="AX109" s="477">
        <f t="shared" si="59"/>
        <v>0</v>
      </c>
      <c r="AY109" s="477">
        <f t="shared" si="60"/>
        <v>0</v>
      </c>
      <c r="AZ109" s="477">
        <f t="shared" si="61"/>
        <v>0</v>
      </c>
      <c r="BA109" s="477">
        <f t="shared" si="62"/>
        <v>0</v>
      </c>
      <c r="BB109" s="477">
        <f t="shared" si="63"/>
        <v>0</v>
      </c>
      <c r="BC109" s="477">
        <f t="shared" si="64"/>
        <v>0</v>
      </c>
      <c r="BD109" s="477">
        <f t="shared" si="65"/>
        <v>0</v>
      </c>
      <c r="BE109" s="477"/>
    </row>
    <row r="110" spans="1:57" ht="13.5" customHeight="1">
      <c r="A110" s="448" t="str">
        <f>IF(COUNTA(ｺﾒﾃﾞｨｶﾙ!A109)&gt;=1,ｺﾒﾃﾞｨｶﾙ!A109,"")</f>
        <v/>
      </c>
      <c r="B110" s="425" t="str">
        <f>IF(COUNTA(ｺﾒﾃﾞｨｶﾙ!B109)&gt;=1,ｺﾒﾃﾞｨｶﾙ!B109,"")</f>
        <v/>
      </c>
      <c r="C110" s="422" t="str">
        <f>IF(COUNTA(ｺﾒﾃﾞｨｶﾙ!C109)&gt;=1,ｺﾒﾃﾞｨｶﾙ!C109,"")</f>
        <v/>
      </c>
      <c r="D110" s="422" t="str">
        <f>IF(COUNTA(ｺﾒﾃﾞｨｶﾙ!D109)&gt;=1,ｺﾒﾃﾞｨｶﾙ!D109,"")</f>
        <v/>
      </c>
      <c r="E110" s="422" t="str">
        <f>IF(COUNTA(ｺﾒﾃﾞｨｶﾙ!E109)&gt;=1,ｺﾒﾃﾞｨｶﾙ!E109,"")</f>
        <v/>
      </c>
      <c r="F110" s="422" t="str">
        <f>IF(COUNTA(ｺﾒﾃﾞｨｶﾙ!F109)&gt;=1,ｺﾒﾃﾞｨｶﾙ!F109,"")</f>
        <v/>
      </c>
      <c r="G110" s="422" t="str">
        <f>IF(COUNTA(ｺﾒﾃﾞｨｶﾙ!G109)&gt;=1,ｺﾒﾃﾞｨｶﾙ!G109,"")</f>
        <v/>
      </c>
      <c r="H110" s="422" t="str">
        <f>IF(COUNTA(ｺﾒﾃﾞｨｶﾙ!H109)&gt;=1,ｺﾒﾃﾞｨｶﾙ!H109,"")</f>
        <v/>
      </c>
      <c r="I110" s="422" t="str">
        <f>IF(COUNTA(ｺﾒﾃﾞｨｶﾙ!I109)&gt;=1,ｺﾒﾃﾞｨｶﾙ!I109,"")</f>
        <v/>
      </c>
      <c r="J110" s="422" t="str">
        <f>IF(COUNTA(ｺﾒﾃﾞｨｶﾙ!J109)&gt;=1,ｺﾒﾃﾞｨｶﾙ!J109,"")</f>
        <v/>
      </c>
      <c r="K110" s="422" t="str">
        <f>IF(COUNTA(ｺﾒﾃﾞｨｶﾙ!K109)&gt;=1,ｺﾒﾃﾞｨｶﾙ!K109,"")</f>
        <v/>
      </c>
      <c r="L110" s="426" t="str">
        <f>IF(COUNTA(ｺﾒﾃﾞｨｶﾙ!L109)&gt;=1,ｺﾒﾃﾞｨｶﾙ!L109,"")</f>
        <v/>
      </c>
      <c r="M110" s="449" t="str">
        <f>IF(COUNTA(ｺﾒﾃﾞｨｶﾙ!M109)&gt;=1,ｺﾒﾃﾞｨｶﾙ!M109,"")</f>
        <v/>
      </c>
      <c r="N110" s="443" t="str">
        <f>IF(COUNTA(ｺﾒﾃﾞｨｶﾙ!N109)&gt;=1,ｺﾒﾃﾞｨｶﾙ!N109,"")</f>
        <v/>
      </c>
      <c r="O110" s="444">
        <f>SUM(ｺﾒﾃﾞｨｶﾙ!P109:V109)</f>
        <v>0</v>
      </c>
      <c r="P110" s="445" t="str">
        <f>IF(O110&lt;基本!$D$9,"非常勤","常勤")</f>
        <v>常勤</v>
      </c>
      <c r="Q110" s="446">
        <f>IF(P110="非常勤",O110/基本!$D$9,1)</f>
        <v>1</v>
      </c>
      <c r="R110" s="401" t="e">
        <f>IF(DAYS360(T110,メイン!$N$3)&lt;500,"新"," ")</f>
        <v>#VALUE!</v>
      </c>
      <c r="S110" s="447"/>
      <c r="T110" s="474" t="str">
        <f>IF(COUNTA(ｺﾒﾃﾞｨｶﾙ!O109)&gt;=1,ｺﾒﾃﾞｨｶﾙ!O109,"")</f>
        <v/>
      </c>
      <c r="U110" s="475"/>
      <c r="V110" s="475"/>
      <c r="W110" s="475"/>
      <c r="X110" s="477">
        <f t="shared" si="33"/>
        <v>0</v>
      </c>
      <c r="Y110" s="477">
        <f t="shared" si="34"/>
        <v>0</v>
      </c>
      <c r="Z110" s="477">
        <f t="shared" si="35"/>
        <v>0</v>
      </c>
      <c r="AA110" s="477">
        <f t="shared" si="36"/>
        <v>0</v>
      </c>
      <c r="AB110" s="477">
        <f t="shared" si="37"/>
        <v>0</v>
      </c>
      <c r="AC110" s="477">
        <f t="shared" si="38"/>
        <v>0</v>
      </c>
      <c r="AD110" s="477">
        <f t="shared" si="39"/>
        <v>0</v>
      </c>
      <c r="AE110" s="477">
        <f t="shared" si="40"/>
        <v>0</v>
      </c>
      <c r="AF110" s="477">
        <f t="shared" si="41"/>
        <v>0</v>
      </c>
      <c r="AG110" s="477">
        <f t="shared" si="42"/>
        <v>0</v>
      </c>
      <c r="AH110" s="477">
        <f t="shared" si="43"/>
        <v>0</v>
      </c>
      <c r="AI110" s="477">
        <f t="shared" si="44"/>
        <v>0</v>
      </c>
      <c r="AJ110" s="477">
        <f t="shared" si="45"/>
        <v>0</v>
      </c>
      <c r="AK110" s="477">
        <f t="shared" si="46"/>
        <v>0</v>
      </c>
      <c r="AL110" s="477">
        <f t="shared" si="47"/>
        <v>0</v>
      </c>
      <c r="AM110" s="477">
        <f t="shared" si="48"/>
        <v>0</v>
      </c>
      <c r="AN110" s="477">
        <f t="shared" si="49"/>
        <v>0</v>
      </c>
      <c r="AO110" s="477">
        <f t="shared" si="50"/>
        <v>0</v>
      </c>
      <c r="AP110" s="477">
        <f t="shared" si="51"/>
        <v>0</v>
      </c>
      <c r="AQ110" s="477">
        <f t="shared" si="52"/>
        <v>0</v>
      </c>
      <c r="AR110" s="477">
        <f t="shared" si="53"/>
        <v>0</v>
      </c>
      <c r="AS110" s="477">
        <f t="shared" si="54"/>
        <v>0</v>
      </c>
      <c r="AT110" s="477">
        <f t="shared" si="55"/>
        <v>0</v>
      </c>
      <c r="AU110" s="477">
        <f t="shared" si="56"/>
        <v>0</v>
      </c>
      <c r="AV110" s="477">
        <f t="shared" si="57"/>
        <v>0</v>
      </c>
      <c r="AW110" s="477">
        <f t="shared" si="58"/>
        <v>0</v>
      </c>
      <c r="AX110" s="477">
        <f t="shared" si="59"/>
        <v>0</v>
      </c>
      <c r="AY110" s="477">
        <f t="shared" si="60"/>
        <v>0</v>
      </c>
      <c r="AZ110" s="477">
        <f t="shared" si="61"/>
        <v>0</v>
      </c>
      <c r="BA110" s="477">
        <f t="shared" si="62"/>
        <v>0</v>
      </c>
      <c r="BB110" s="477">
        <f t="shared" si="63"/>
        <v>0</v>
      </c>
      <c r="BC110" s="477">
        <f t="shared" si="64"/>
        <v>0</v>
      </c>
      <c r="BD110" s="477">
        <f t="shared" si="65"/>
        <v>0</v>
      </c>
      <c r="BE110" s="477"/>
    </row>
    <row r="111" spans="1:57" ht="13.5" customHeight="1">
      <c r="A111" s="448" t="str">
        <f>IF(COUNTA(ｺﾒﾃﾞｨｶﾙ!A110)&gt;=1,ｺﾒﾃﾞｨｶﾙ!A110,"")</f>
        <v/>
      </c>
      <c r="B111" s="425" t="str">
        <f>IF(COUNTA(ｺﾒﾃﾞｨｶﾙ!B110)&gt;=1,ｺﾒﾃﾞｨｶﾙ!B110,"")</f>
        <v/>
      </c>
      <c r="C111" s="422" t="str">
        <f>IF(COUNTA(ｺﾒﾃﾞｨｶﾙ!C110)&gt;=1,ｺﾒﾃﾞｨｶﾙ!C110,"")</f>
        <v/>
      </c>
      <c r="D111" s="422" t="str">
        <f>IF(COUNTA(ｺﾒﾃﾞｨｶﾙ!D110)&gt;=1,ｺﾒﾃﾞｨｶﾙ!D110,"")</f>
        <v/>
      </c>
      <c r="E111" s="422" t="str">
        <f>IF(COUNTA(ｺﾒﾃﾞｨｶﾙ!E110)&gt;=1,ｺﾒﾃﾞｨｶﾙ!E110,"")</f>
        <v/>
      </c>
      <c r="F111" s="422" t="str">
        <f>IF(COUNTA(ｺﾒﾃﾞｨｶﾙ!F110)&gt;=1,ｺﾒﾃﾞｨｶﾙ!F110,"")</f>
        <v/>
      </c>
      <c r="G111" s="422" t="str">
        <f>IF(COUNTA(ｺﾒﾃﾞｨｶﾙ!G110)&gt;=1,ｺﾒﾃﾞｨｶﾙ!G110,"")</f>
        <v/>
      </c>
      <c r="H111" s="422" t="str">
        <f>IF(COUNTA(ｺﾒﾃﾞｨｶﾙ!H110)&gt;=1,ｺﾒﾃﾞｨｶﾙ!H110,"")</f>
        <v/>
      </c>
      <c r="I111" s="422" t="str">
        <f>IF(COUNTA(ｺﾒﾃﾞｨｶﾙ!I110)&gt;=1,ｺﾒﾃﾞｨｶﾙ!I110,"")</f>
        <v/>
      </c>
      <c r="J111" s="422" t="str">
        <f>IF(COUNTA(ｺﾒﾃﾞｨｶﾙ!J110)&gt;=1,ｺﾒﾃﾞｨｶﾙ!J110,"")</f>
        <v/>
      </c>
      <c r="K111" s="422" t="str">
        <f>IF(COUNTA(ｺﾒﾃﾞｨｶﾙ!K110)&gt;=1,ｺﾒﾃﾞｨｶﾙ!K110,"")</f>
        <v/>
      </c>
      <c r="L111" s="426" t="str">
        <f>IF(COUNTA(ｺﾒﾃﾞｨｶﾙ!L110)&gt;=1,ｺﾒﾃﾞｨｶﾙ!L110,"")</f>
        <v/>
      </c>
      <c r="M111" s="449" t="str">
        <f>IF(COUNTA(ｺﾒﾃﾞｨｶﾙ!M110)&gt;=1,ｺﾒﾃﾞｨｶﾙ!M110,"")</f>
        <v/>
      </c>
      <c r="N111" s="443" t="str">
        <f>IF(COUNTA(ｺﾒﾃﾞｨｶﾙ!N110)&gt;=1,ｺﾒﾃﾞｨｶﾙ!N110,"")</f>
        <v/>
      </c>
      <c r="O111" s="444">
        <f>SUM(ｺﾒﾃﾞｨｶﾙ!P110:V110)</f>
        <v>0</v>
      </c>
      <c r="P111" s="445" t="str">
        <f>IF(O111&lt;基本!$D$9,"非常勤","常勤")</f>
        <v>常勤</v>
      </c>
      <c r="Q111" s="446">
        <f>IF(P111="非常勤",O111/基本!$D$9,1)</f>
        <v>1</v>
      </c>
      <c r="R111" s="401" t="e">
        <f>IF(DAYS360(T111,メイン!$N$3)&lt;500,"新"," ")</f>
        <v>#VALUE!</v>
      </c>
      <c r="S111" s="447"/>
      <c r="T111" s="474" t="str">
        <f>IF(COUNTA(ｺﾒﾃﾞｨｶﾙ!O110)&gt;=1,ｺﾒﾃﾞｨｶﾙ!O110,"")</f>
        <v/>
      </c>
      <c r="U111" s="475"/>
      <c r="V111" s="475"/>
      <c r="W111" s="475"/>
      <c r="X111" s="477">
        <f t="shared" si="33"/>
        <v>0</v>
      </c>
      <c r="Y111" s="477">
        <f t="shared" si="34"/>
        <v>0</v>
      </c>
      <c r="Z111" s="477">
        <f t="shared" si="35"/>
        <v>0</v>
      </c>
      <c r="AA111" s="477">
        <f t="shared" si="36"/>
        <v>0</v>
      </c>
      <c r="AB111" s="477">
        <f t="shared" si="37"/>
        <v>0</v>
      </c>
      <c r="AC111" s="477">
        <f t="shared" si="38"/>
        <v>0</v>
      </c>
      <c r="AD111" s="477">
        <f t="shared" si="39"/>
        <v>0</v>
      </c>
      <c r="AE111" s="477">
        <f t="shared" si="40"/>
        <v>0</v>
      </c>
      <c r="AF111" s="477">
        <f t="shared" si="41"/>
        <v>0</v>
      </c>
      <c r="AG111" s="477">
        <f t="shared" si="42"/>
        <v>0</v>
      </c>
      <c r="AH111" s="477">
        <f t="shared" si="43"/>
        <v>0</v>
      </c>
      <c r="AI111" s="477">
        <f t="shared" si="44"/>
        <v>0</v>
      </c>
      <c r="AJ111" s="477">
        <f t="shared" si="45"/>
        <v>0</v>
      </c>
      <c r="AK111" s="477">
        <f t="shared" si="46"/>
        <v>0</v>
      </c>
      <c r="AL111" s="477">
        <f t="shared" si="47"/>
        <v>0</v>
      </c>
      <c r="AM111" s="477">
        <f t="shared" si="48"/>
        <v>0</v>
      </c>
      <c r="AN111" s="477">
        <f t="shared" si="49"/>
        <v>0</v>
      </c>
      <c r="AO111" s="477">
        <f t="shared" si="50"/>
        <v>0</v>
      </c>
      <c r="AP111" s="477">
        <f t="shared" si="51"/>
        <v>0</v>
      </c>
      <c r="AQ111" s="477">
        <f t="shared" si="52"/>
        <v>0</v>
      </c>
      <c r="AR111" s="477">
        <f t="shared" si="53"/>
        <v>0</v>
      </c>
      <c r="AS111" s="477">
        <f t="shared" si="54"/>
        <v>0</v>
      </c>
      <c r="AT111" s="477">
        <f t="shared" si="55"/>
        <v>0</v>
      </c>
      <c r="AU111" s="477">
        <f t="shared" si="56"/>
        <v>0</v>
      </c>
      <c r="AV111" s="477">
        <f t="shared" si="57"/>
        <v>0</v>
      </c>
      <c r="AW111" s="477">
        <f t="shared" si="58"/>
        <v>0</v>
      </c>
      <c r="AX111" s="477">
        <f t="shared" si="59"/>
        <v>0</v>
      </c>
      <c r="AY111" s="477">
        <f t="shared" si="60"/>
        <v>0</v>
      </c>
      <c r="AZ111" s="477">
        <f t="shared" si="61"/>
        <v>0</v>
      </c>
      <c r="BA111" s="477">
        <f t="shared" si="62"/>
        <v>0</v>
      </c>
      <c r="BB111" s="477">
        <f t="shared" si="63"/>
        <v>0</v>
      </c>
      <c r="BC111" s="477">
        <f t="shared" si="64"/>
        <v>0</v>
      </c>
      <c r="BD111" s="477">
        <f t="shared" si="65"/>
        <v>0</v>
      </c>
      <c r="BE111" s="477"/>
    </row>
    <row r="112" spans="1:57" ht="13.5" customHeight="1">
      <c r="A112" s="448" t="str">
        <f>IF(COUNTA(ｺﾒﾃﾞｨｶﾙ!A111)&gt;=1,ｺﾒﾃﾞｨｶﾙ!A111,"")</f>
        <v/>
      </c>
      <c r="B112" s="425" t="str">
        <f>IF(COUNTA(ｺﾒﾃﾞｨｶﾙ!B111)&gt;=1,ｺﾒﾃﾞｨｶﾙ!B111,"")</f>
        <v/>
      </c>
      <c r="C112" s="422" t="str">
        <f>IF(COUNTA(ｺﾒﾃﾞｨｶﾙ!C111)&gt;=1,ｺﾒﾃﾞｨｶﾙ!C111,"")</f>
        <v/>
      </c>
      <c r="D112" s="422" t="str">
        <f>IF(COUNTA(ｺﾒﾃﾞｨｶﾙ!D111)&gt;=1,ｺﾒﾃﾞｨｶﾙ!D111,"")</f>
        <v/>
      </c>
      <c r="E112" s="422" t="str">
        <f>IF(COUNTA(ｺﾒﾃﾞｨｶﾙ!E111)&gt;=1,ｺﾒﾃﾞｨｶﾙ!E111,"")</f>
        <v/>
      </c>
      <c r="F112" s="422" t="str">
        <f>IF(COUNTA(ｺﾒﾃﾞｨｶﾙ!F111)&gt;=1,ｺﾒﾃﾞｨｶﾙ!F111,"")</f>
        <v/>
      </c>
      <c r="G112" s="422" t="str">
        <f>IF(COUNTA(ｺﾒﾃﾞｨｶﾙ!G111)&gt;=1,ｺﾒﾃﾞｨｶﾙ!G111,"")</f>
        <v/>
      </c>
      <c r="H112" s="422" t="str">
        <f>IF(COUNTA(ｺﾒﾃﾞｨｶﾙ!H111)&gt;=1,ｺﾒﾃﾞｨｶﾙ!H111,"")</f>
        <v/>
      </c>
      <c r="I112" s="422" t="str">
        <f>IF(COUNTA(ｺﾒﾃﾞｨｶﾙ!I111)&gt;=1,ｺﾒﾃﾞｨｶﾙ!I111,"")</f>
        <v/>
      </c>
      <c r="J112" s="422" t="str">
        <f>IF(COUNTA(ｺﾒﾃﾞｨｶﾙ!J111)&gt;=1,ｺﾒﾃﾞｨｶﾙ!J111,"")</f>
        <v/>
      </c>
      <c r="K112" s="422" t="str">
        <f>IF(COUNTA(ｺﾒﾃﾞｨｶﾙ!K111)&gt;=1,ｺﾒﾃﾞｨｶﾙ!K111,"")</f>
        <v/>
      </c>
      <c r="L112" s="426" t="str">
        <f>IF(COUNTA(ｺﾒﾃﾞｨｶﾙ!L111)&gt;=1,ｺﾒﾃﾞｨｶﾙ!L111,"")</f>
        <v/>
      </c>
      <c r="M112" s="449" t="str">
        <f>IF(COUNTA(ｺﾒﾃﾞｨｶﾙ!M111)&gt;=1,ｺﾒﾃﾞｨｶﾙ!M111,"")</f>
        <v/>
      </c>
      <c r="N112" s="443" t="str">
        <f>IF(COUNTA(ｺﾒﾃﾞｨｶﾙ!N111)&gt;=1,ｺﾒﾃﾞｨｶﾙ!N111,"")</f>
        <v/>
      </c>
      <c r="O112" s="444">
        <f>SUM(ｺﾒﾃﾞｨｶﾙ!P111:V111)</f>
        <v>0</v>
      </c>
      <c r="P112" s="445" t="str">
        <f>IF(O112&lt;基本!$D$9,"非常勤","常勤")</f>
        <v>常勤</v>
      </c>
      <c r="Q112" s="446">
        <f>IF(P112="非常勤",O112/基本!$D$9,1)</f>
        <v>1</v>
      </c>
      <c r="R112" s="401" t="e">
        <f>IF(DAYS360(T112,メイン!$N$3)&lt;500,"新"," ")</f>
        <v>#VALUE!</v>
      </c>
      <c r="S112" s="447"/>
      <c r="T112" s="474" t="str">
        <f>IF(COUNTA(ｺﾒﾃﾞｨｶﾙ!O111)&gt;=1,ｺﾒﾃﾞｨｶﾙ!O111,"")</f>
        <v/>
      </c>
      <c r="U112" s="475"/>
      <c r="V112" s="475"/>
      <c r="W112" s="475"/>
      <c r="X112" s="477">
        <f t="shared" si="33"/>
        <v>0</v>
      </c>
      <c r="Y112" s="477">
        <f t="shared" si="34"/>
        <v>0</v>
      </c>
      <c r="Z112" s="477">
        <f t="shared" si="35"/>
        <v>0</v>
      </c>
      <c r="AA112" s="477">
        <f t="shared" si="36"/>
        <v>0</v>
      </c>
      <c r="AB112" s="477">
        <f t="shared" si="37"/>
        <v>0</v>
      </c>
      <c r="AC112" s="477">
        <f t="shared" si="38"/>
        <v>0</v>
      </c>
      <c r="AD112" s="477">
        <f t="shared" si="39"/>
        <v>0</v>
      </c>
      <c r="AE112" s="477">
        <f t="shared" si="40"/>
        <v>0</v>
      </c>
      <c r="AF112" s="477">
        <f t="shared" si="41"/>
        <v>0</v>
      </c>
      <c r="AG112" s="477">
        <f t="shared" si="42"/>
        <v>0</v>
      </c>
      <c r="AH112" s="477">
        <f t="shared" si="43"/>
        <v>0</v>
      </c>
      <c r="AI112" s="477">
        <f t="shared" si="44"/>
        <v>0</v>
      </c>
      <c r="AJ112" s="477">
        <f t="shared" si="45"/>
        <v>0</v>
      </c>
      <c r="AK112" s="477">
        <f t="shared" si="46"/>
        <v>0</v>
      </c>
      <c r="AL112" s="477">
        <f t="shared" si="47"/>
        <v>0</v>
      </c>
      <c r="AM112" s="477">
        <f t="shared" si="48"/>
        <v>0</v>
      </c>
      <c r="AN112" s="477">
        <f t="shared" si="49"/>
        <v>0</v>
      </c>
      <c r="AO112" s="477">
        <f t="shared" si="50"/>
        <v>0</v>
      </c>
      <c r="AP112" s="477">
        <f t="shared" si="51"/>
        <v>0</v>
      </c>
      <c r="AQ112" s="477">
        <f t="shared" si="52"/>
        <v>0</v>
      </c>
      <c r="AR112" s="477">
        <f t="shared" si="53"/>
        <v>0</v>
      </c>
      <c r="AS112" s="477">
        <f t="shared" si="54"/>
        <v>0</v>
      </c>
      <c r="AT112" s="477">
        <f t="shared" si="55"/>
        <v>0</v>
      </c>
      <c r="AU112" s="477">
        <f t="shared" si="56"/>
        <v>0</v>
      </c>
      <c r="AV112" s="477">
        <f t="shared" si="57"/>
        <v>0</v>
      </c>
      <c r="AW112" s="477">
        <f t="shared" si="58"/>
        <v>0</v>
      </c>
      <c r="AX112" s="477">
        <f t="shared" si="59"/>
        <v>0</v>
      </c>
      <c r="AY112" s="477">
        <f t="shared" si="60"/>
        <v>0</v>
      </c>
      <c r="AZ112" s="477">
        <f t="shared" si="61"/>
        <v>0</v>
      </c>
      <c r="BA112" s="477">
        <f t="shared" si="62"/>
        <v>0</v>
      </c>
      <c r="BB112" s="477">
        <f t="shared" si="63"/>
        <v>0</v>
      </c>
      <c r="BC112" s="477">
        <f t="shared" si="64"/>
        <v>0</v>
      </c>
      <c r="BD112" s="477">
        <f t="shared" si="65"/>
        <v>0</v>
      </c>
      <c r="BE112" s="477"/>
    </row>
    <row r="113" spans="1:57" ht="13.5" customHeight="1">
      <c r="A113" s="448" t="str">
        <f>IF(COUNTA(ｺﾒﾃﾞｨｶﾙ!A112)&gt;=1,ｺﾒﾃﾞｨｶﾙ!A112,"")</f>
        <v/>
      </c>
      <c r="B113" s="425" t="str">
        <f>IF(COUNTA(ｺﾒﾃﾞｨｶﾙ!B112)&gt;=1,ｺﾒﾃﾞｨｶﾙ!B112,"")</f>
        <v/>
      </c>
      <c r="C113" s="422" t="str">
        <f>IF(COUNTA(ｺﾒﾃﾞｨｶﾙ!C112)&gt;=1,ｺﾒﾃﾞｨｶﾙ!C112,"")</f>
        <v/>
      </c>
      <c r="D113" s="422" t="str">
        <f>IF(COUNTA(ｺﾒﾃﾞｨｶﾙ!D112)&gt;=1,ｺﾒﾃﾞｨｶﾙ!D112,"")</f>
        <v/>
      </c>
      <c r="E113" s="422" t="str">
        <f>IF(COUNTA(ｺﾒﾃﾞｨｶﾙ!E112)&gt;=1,ｺﾒﾃﾞｨｶﾙ!E112,"")</f>
        <v/>
      </c>
      <c r="F113" s="422" t="str">
        <f>IF(COUNTA(ｺﾒﾃﾞｨｶﾙ!F112)&gt;=1,ｺﾒﾃﾞｨｶﾙ!F112,"")</f>
        <v/>
      </c>
      <c r="G113" s="422" t="str">
        <f>IF(COUNTA(ｺﾒﾃﾞｨｶﾙ!G112)&gt;=1,ｺﾒﾃﾞｨｶﾙ!G112,"")</f>
        <v/>
      </c>
      <c r="H113" s="422" t="str">
        <f>IF(COUNTA(ｺﾒﾃﾞｨｶﾙ!H112)&gt;=1,ｺﾒﾃﾞｨｶﾙ!H112,"")</f>
        <v/>
      </c>
      <c r="I113" s="422" t="str">
        <f>IF(COUNTA(ｺﾒﾃﾞｨｶﾙ!I112)&gt;=1,ｺﾒﾃﾞｨｶﾙ!I112,"")</f>
        <v/>
      </c>
      <c r="J113" s="422" t="str">
        <f>IF(COUNTA(ｺﾒﾃﾞｨｶﾙ!J112)&gt;=1,ｺﾒﾃﾞｨｶﾙ!J112,"")</f>
        <v/>
      </c>
      <c r="K113" s="422" t="str">
        <f>IF(COUNTA(ｺﾒﾃﾞｨｶﾙ!K112)&gt;=1,ｺﾒﾃﾞｨｶﾙ!K112,"")</f>
        <v/>
      </c>
      <c r="L113" s="426" t="str">
        <f>IF(COUNTA(ｺﾒﾃﾞｨｶﾙ!L112)&gt;=1,ｺﾒﾃﾞｨｶﾙ!L112,"")</f>
        <v/>
      </c>
      <c r="M113" s="449" t="str">
        <f>IF(COUNTA(ｺﾒﾃﾞｨｶﾙ!M112)&gt;=1,ｺﾒﾃﾞｨｶﾙ!M112,"")</f>
        <v/>
      </c>
      <c r="N113" s="443" t="str">
        <f>IF(COUNTA(ｺﾒﾃﾞｨｶﾙ!N112)&gt;=1,ｺﾒﾃﾞｨｶﾙ!N112,"")</f>
        <v/>
      </c>
      <c r="O113" s="444">
        <f>SUM(ｺﾒﾃﾞｨｶﾙ!P112:V112)</f>
        <v>0</v>
      </c>
      <c r="P113" s="445" t="str">
        <f>IF(O113&lt;基本!$D$9,"非常勤","常勤")</f>
        <v>常勤</v>
      </c>
      <c r="Q113" s="446">
        <f>IF(P113="非常勤",O113/基本!$D$9,1)</f>
        <v>1</v>
      </c>
      <c r="R113" s="401" t="e">
        <f>IF(DAYS360(T113,メイン!$N$3)&lt;500,"新"," ")</f>
        <v>#VALUE!</v>
      </c>
      <c r="S113" s="447"/>
      <c r="T113" s="474" t="str">
        <f>IF(COUNTA(ｺﾒﾃﾞｨｶﾙ!O112)&gt;=1,ｺﾒﾃﾞｨｶﾙ!O112,"")</f>
        <v/>
      </c>
      <c r="U113" s="475"/>
      <c r="V113" s="475"/>
      <c r="W113" s="475"/>
      <c r="X113" s="477">
        <f t="shared" si="33"/>
        <v>0</v>
      </c>
      <c r="Y113" s="477">
        <f t="shared" si="34"/>
        <v>0</v>
      </c>
      <c r="Z113" s="477">
        <f t="shared" si="35"/>
        <v>0</v>
      </c>
      <c r="AA113" s="477">
        <f t="shared" si="36"/>
        <v>0</v>
      </c>
      <c r="AB113" s="477">
        <f t="shared" si="37"/>
        <v>0</v>
      </c>
      <c r="AC113" s="477">
        <f t="shared" si="38"/>
        <v>0</v>
      </c>
      <c r="AD113" s="477">
        <f t="shared" si="39"/>
        <v>0</v>
      </c>
      <c r="AE113" s="477">
        <f t="shared" si="40"/>
        <v>0</v>
      </c>
      <c r="AF113" s="477">
        <f t="shared" si="41"/>
        <v>0</v>
      </c>
      <c r="AG113" s="477">
        <f t="shared" si="42"/>
        <v>0</v>
      </c>
      <c r="AH113" s="477">
        <f t="shared" si="43"/>
        <v>0</v>
      </c>
      <c r="AI113" s="477">
        <f t="shared" si="44"/>
        <v>0</v>
      </c>
      <c r="AJ113" s="477">
        <f t="shared" si="45"/>
        <v>0</v>
      </c>
      <c r="AK113" s="477">
        <f t="shared" si="46"/>
        <v>0</v>
      </c>
      <c r="AL113" s="477">
        <f t="shared" si="47"/>
        <v>0</v>
      </c>
      <c r="AM113" s="477">
        <f t="shared" si="48"/>
        <v>0</v>
      </c>
      <c r="AN113" s="477">
        <f t="shared" si="49"/>
        <v>0</v>
      </c>
      <c r="AO113" s="477">
        <f t="shared" si="50"/>
        <v>0</v>
      </c>
      <c r="AP113" s="477">
        <f t="shared" si="51"/>
        <v>0</v>
      </c>
      <c r="AQ113" s="477">
        <f t="shared" si="52"/>
        <v>0</v>
      </c>
      <c r="AR113" s="477">
        <f t="shared" si="53"/>
        <v>0</v>
      </c>
      <c r="AS113" s="477">
        <f t="shared" si="54"/>
        <v>0</v>
      </c>
      <c r="AT113" s="477">
        <f t="shared" si="55"/>
        <v>0</v>
      </c>
      <c r="AU113" s="477">
        <f t="shared" si="56"/>
        <v>0</v>
      </c>
      <c r="AV113" s="477">
        <f t="shared" si="57"/>
        <v>0</v>
      </c>
      <c r="AW113" s="477">
        <f t="shared" si="58"/>
        <v>0</v>
      </c>
      <c r="AX113" s="477">
        <f t="shared" si="59"/>
        <v>0</v>
      </c>
      <c r="AY113" s="477">
        <f t="shared" si="60"/>
        <v>0</v>
      </c>
      <c r="AZ113" s="477">
        <f t="shared" si="61"/>
        <v>0</v>
      </c>
      <c r="BA113" s="477">
        <f t="shared" si="62"/>
        <v>0</v>
      </c>
      <c r="BB113" s="477">
        <f t="shared" si="63"/>
        <v>0</v>
      </c>
      <c r="BC113" s="477">
        <f t="shared" si="64"/>
        <v>0</v>
      </c>
      <c r="BD113" s="477">
        <f t="shared" si="65"/>
        <v>0</v>
      </c>
      <c r="BE113" s="477"/>
    </row>
    <row r="114" spans="1:57" ht="13.5" customHeight="1">
      <c r="A114" s="448" t="str">
        <f>IF(COUNTA(ｺﾒﾃﾞｨｶﾙ!A113)&gt;=1,ｺﾒﾃﾞｨｶﾙ!A113,"")</f>
        <v/>
      </c>
      <c r="B114" s="425" t="str">
        <f>IF(COUNTA(ｺﾒﾃﾞｨｶﾙ!B113)&gt;=1,ｺﾒﾃﾞｨｶﾙ!B113,"")</f>
        <v/>
      </c>
      <c r="C114" s="422" t="str">
        <f>IF(COUNTA(ｺﾒﾃﾞｨｶﾙ!C113)&gt;=1,ｺﾒﾃﾞｨｶﾙ!C113,"")</f>
        <v/>
      </c>
      <c r="D114" s="422" t="str">
        <f>IF(COUNTA(ｺﾒﾃﾞｨｶﾙ!D113)&gt;=1,ｺﾒﾃﾞｨｶﾙ!D113,"")</f>
        <v/>
      </c>
      <c r="E114" s="422" t="str">
        <f>IF(COUNTA(ｺﾒﾃﾞｨｶﾙ!E113)&gt;=1,ｺﾒﾃﾞｨｶﾙ!E113,"")</f>
        <v/>
      </c>
      <c r="F114" s="422" t="str">
        <f>IF(COUNTA(ｺﾒﾃﾞｨｶﾙ!F113)&gt;=1,ｺﾒﾃﾞｨｶﾙ!F113,"")</f>
        <v/>
      </c>
      <c r="G114" s="422" t="str">
        <f>IF(COUNTA(ｺﾒﾃﾞｨｶﾙ!G113)&gt;=1,ｺﾒﾃﾞｨｶﾙ!G113,"")</f>
        <v/>
      </c>
      <c r="H114" s="422" t="str">
        <f>IF(COUNTA(ｺﾒﾃﾞｨｶﾙ!H113)&gt;=1,ｺﾒﾃﾞｨｶﾙ!H113,"")</f>
        <v/>
      </c>
      <c r="I114" s="422" t="str">
        <f>IF(COUNTA(ｺﾒﾃﾞｨｶﾙ!I113)&gt;=1,ｺﾒﾃﾞｨｶﾙ!I113,"")</f>
        <v/>
      </c>
      <c r="J114" s="422" t="str">
        <f>IF(COUNTA(ｺﾒﾃﾞｨｶﾙ!J113)&gt;=1,ｺﾒﾃﾞｨｶﾙ!J113,"")</f>
        <v/>
      </c>
      <c r="K114" s="422" t="str">
        <f>IF(COUNTA(ｺﾒﾃﾞｨｶﾙ!K113)&gt;=1,ｺﾒﾃﾞｨｶﾙ!K113,"")</f>
        <v/>
      </c>
      <c r="L114" s="426" t="str">
        <f>IF(COUNTA(ｺﾒﾃﾞｨｶﾙ!L113)&gt;=1,ｺﾒﾃﾞｨｶﾙ!L113,"")</f>
        <v/>
      </c>
      <c r="M114" s="449" t="str">
        <f>IF(COUNTA(ｺﾒﾃﾞｨｶﾙ!M113)&gt;=1,ｺﾒﾃﾞｨｶﾙ!M113,"")</f>
        <v/>
      </c>
      <c r="N114" s="443" t="str">
        <f>IF(COUNTA(ｺﾒﾃﾞｨｶﾙ!N113)&gt;=1,ｺﾒﾃﾞｨｶﾙ!N113,"")</f>
        <v/>
      </c>
      <c r="O114" s="444">
        <f>SUM(ｺﾒﾃﾞｨｶﾙ!P113:V113)</f>
        <v>0</v>
      </c>
      <c r="P114" s="445" t="str">
        <f>IF(O114&lt;基本!$D$9,"非常勤","常勤")</f>
        <v>常勤</v>
      </c>
      <c r="Q114" s="446">
        <f>IF(P114="非常勤",O114/基本!$D$9,1)</f>
        <v>1</v>
      </c>
      <c r="R114" s="401" t="e">
        <f>IF(DAYS360(T114,メイン!$N$3)&lt;500,"新"," ")</f>
        <v>#VALUE!</v>
      </c>
      <c r="S114" s="447"/>
      <c r="T114" s="474" t="str">
        <f>IF(COUNTA(ｺﾒﾃﾞｨｶﾙ!O113)&gt;=1,ｺﾒﾃﾞｨｶﾙ!O113,"")</f>
        <v/>
      </c>
      <c r="U114" s="475"/>
      <c r="V114" s="475"/>
      <c r="W114" s="475"/>
      <c r="X114" s="477">
        <f t="shared" si="33"/>
        <v>0</v>
      </c>
      <c r="Y114" s="477">
        <f t="shared" si="34"/>
        <v>0</v>
      </c>
      <c r="Z114" s="477">
        <f t="shared" si="35"/>
        <v>0</v>
      </c>
      <c r="AA114" s="477">
        <f t="shared" si="36"/>
        <v>0</v>
      </c>
      <c r="AB114" s="477">
        <f t="shared" si="37"/>
        <v>0</v>
      </c>
      <c r="AC114" s="477">
        <f t="shared" si="38"/>
        <v>0</v>
      </c>
      <c r="AD114" s="477">
        <f t="shared" si="39"/>
        <v>0</v>
      </c>
      <c r="AE114" s="477">
        <f t="shared" si="40"/>
        <v>0</v>
      </c>
      <c r="AF114" s="477">
        <f t="shared" si="41"/>
        <v>0</v>
      </c>
      <c r="AG114" s="477">
        <f t="shared" si="42"/>
        <v>0</v>
      </c>
      <c r="AH114" s="477">
        <f t="shared" si="43"/>
        <v>0</v>
      </c>
      <c r="AI114" s="477">
        <f t="shared" si="44"/>
        <v>0</v>
      </c>
      <c r="AJ114" s="477">
        <f t="shared" si="45"/>
        <v>0</v>
      </c>
      <c r="AK114" s="477">
        <f t="shared" si="46"/>
        <v>0</v>
      </c>
      <c r="AL114" s="477">
        <f t="shared" si="47"/>
        <v>0</v>
      </c>
      <c r="AM114" s="477">
        <f t="shared" si="48"/>
        <v>0</v>
      </c>
      <c r="AN114" s="477">
        <f t="shared" si="49"/>
        <v>0</v>
      </c>
      <c r="AO114" s="477">
        <f t="shared" si="50"/>
        <v>0</v>
      </c>
      <c r="AP114" s="477">
        <f t="shared" si="51"/>
        <v>0</v>
      </c>
      <c r="AQ114" s="477">
        <f t="shared" si="52"/>
        <v>0</v>
      </c>
      <c r="AR114" s="477">
        <f t="shared" si="53"/>
        <v>0</v>
      </c>
      <c r="AS114" s="477">
        <f t="shared" si="54"/>
        <v>0</v>
      </c>
      <c r="AT114" s="477">
        <f t="shared" si="55"/>
        <v>0</v>
      </c>
      <c r="AU114" s="477">
        <f t="shared" si="56"/>
        <v>0</v>
      </c>
      <c r="AV114" s="477">
        <f t="shared" si="57"/>
        <v>0</v>
      </c>
      <c r="AW114" s="477">
        <f t="shared" si="58"/>
        <v>0</v>
      </c>
      <c r="AX114" s="477">
        <f t="shared" si="59"/>
        <v>0</v>
      </c>
      <c r="AY114" s="477">
        <f t="shared" si="60"/>
        <v>0</v>
      </c>
      <c r="AZ114" s="477">
        <f t="shared" si="61"/>
        <v>0</v>
      </c>
      <c r="BA114" s="477">
        <f t="shared" si="62"/>
        <v>0</v>
      </c>
      <c r="BB114" s="477">
        <f t="shared" si="63"/>
        <v>0</v>
      </c>
      <c r="BC114" s="477">
        <f t="shared" si="64"/>
        <v>0</v>
      </c>
      <c r="BD114" s="477">
        <f t="shared" si="65"/>
        <v>0</v>
      </c>
      <c r="BE114" s="477"/>
    </row>
    <row r="115" spans="1:57" ht="13.5" customHeight="1">
      <c r="A115" s="448" t="str">
        <f>IF(COUNTA(ｺﾒﾃﾞｨｶﾙ!A114)&gt;=1,ｺﾒﾃﾞｨｶﾙ!A114,"")</f>
        <v/>
      </c>
      <c r="B115" s="425" t="str">
        <f>IF(COUNTA(ｺﾒﾃﾞｨｶﾙ!B114)&gt;=1,ｺﾒﾃﾞｨｶﾙ!B114,"")</f>
        <v/>
      </c>
      <c r="C115" s="422" t="str">
        <f>IF(COUNTA(ｺﾒﾃﾞｨｶﾙ!C114)&gt;=1,ｺﾒﾃﾞｨｶﾙ!C114,"")</f>
        <v/>
      </c>
      <c r="D115" s="422" t="str">
        <f>IF(COUNTA(ｺﾒﾃﾞｨｶﾙ!D114)&gt;=1,ｺﾒﾃﾞｨｶﾙ!D114,"")</f>
        <v/>
      </c>
      <c r="E115" s="422" t="str">
        <f>IF(COUNTA(ｺﾒﾃﾞｨｶﾙ!E114)&gt;=1,ｺﾒﾃﾞｨｶﾙ!E114,"")</f>
        <v/>
      </c>
      <c r="F115" s="422" t="str">
        <f>IF(COUNTA(ｺﾒﾃﾞｨｶﾙ!F114)&gt;=1,ｺﾒﾃﾞｨｶﾙ!F114,"")</f>
        <v/>
      </c>
      <c r="G115" s="422" t="str">
        <f>IF(COUNTA(ｺﾒﾃﾞｨｶﾙ!G114)&gt;=1,ｺﾒﾃﾞｨｶﾙ!G114,"")</f>
        <v/>
      </c>
      <c r="H115" s="422" t="str">
        <f>IF(COUNTA(ｺﾒﾃﾞｨｶﾙ!H114)&gt;=1,ｺﾒﾃﾞｨｶﾙ!H114,"")</f>
        <v/>
      </c>
      <c r="I115" s="422" t="str">
        <f>IF(COUNTA(ｺﾒﾃﾞｨｶﾙ!I114)&gt;=1,ｺﾒﾃﾞｨｶﾙ!I114,"")</f>
        <v/>
      </c>
      <c r="J115" s="422" t="str">
        <f>IF(COUNTA(ｺﾒﾃﾞｨｶﾙ!J114)&gt;=1,ｺﾒﾃﾞｨｶﾙ!J114,"")</f>
        <v/>
      </c>
      <c r="K115" s="422" t="str">
        <f>IF(COUNTA(ｺﾒﾃﾞｨｶﾙ!K114)&gt;=1,ｺﾒﾃﾞｨｶﾙ!K114,"")</f>
        <v/>
      </c>
      <c r="L115" s="426" t="str">
        <f>IF(COUNTA(ｺﾒﾃﾞｨｶﾙ!L114)&gt;=1,ｺﾒﾃﾞｨｶﾙ!L114,"")</f>
        <v/>
      </c>
      <c r="M115" s="449" t="str">
        <f>IF(COUNTA(ｺﾒﾃﾞｨｶﾙ!M114)&gt;=1,ｺﾒﾃﾞｨｶﾙ!M114,"")</f>
        <v/>
      </c>
      <c r="N115" s="443" t="str">
        <f>IF(COUNTA(ｺﾒﾃﾞｨｶﾙ!N114)&gt;=1,ｺﾒﾃﾞｨｶﾙ!N114,"")</f>
        <v/>
      </c>
      <c r="O115" s="444">
        <f>SUM(ｺﾒﾃﾞｨｶﾙ!P114:V114)</f>
        <v>0</v>
      </c>
      <c r="P115" s="445" t="str">
        <f>IF(O115&lt;基本!$D$9,"非常勤","常勤")</f>
        <v>常勤</v>
      </c>
      <c r="Q115" s="446">
        <f>IF(P115="非常勤",O115/基本!$D$9,1)</f>
        <v>1</v>
      </c>
      <c r="R115" s="401" t="e">
        <f>IF(DAYS360(T115,メイン!$N$3)&lt;500,"新"," ")</f>
        <v>#VALUE!</v>
      </c>
      <c r="S115" s="447"/>
      <c r="T115" s="474" t="str">
        <f>IF(COUNTA(ｺﾒﾃﾞｨｶﾙ!O114)&gt;=1,ｺﾒﾃﾞｨｶﾙ!O114,"")</f>
        <v/>
      </c>
      <c r="U115" s="475"/>
      <c r="V115" s="475"/>
      <c r="W115" s="475"/>
      <c r="X115" s="477">
        <f t="shared" si="33"/>
        <v>0</v>
      </c>
      <c r="Y115" s="477">
        <f t="shared" si="34"/>
        <v>0</v>
      </c>
      <c r="Z115" s="477">
        <f t="shared" si="35"/>
        <v>0</v>
      </c>
      <c r="AA115" s="477">
        <f t="shared" si="36"/>
        <v>0</v>
      </c>
      <c r="AB115" s="477">
        <f t="shared" si="37"/>
        <v>0</v>
      </c>
      <c r="AC115" s="477">
        <f t="shared" si="38"/>
        <v>0</v>
      </c>
      <c r="AD115" s="477">
        <f t="shared" si="39"/>
        <v>0</v>
      </c>
      <c r="AE115" s="477">
        <f t="shared" si="40"/>
        <v>0</v>
      </c>
      <c r="AF115" s="477">
        <f t="shared" si="41"/>
        <v>0</v>
      </c>
      <c r="AG115" s="477">
        <f t="shared" si="42"/>
        <v>0</v>
      </c>
      <c r="AH115" s="477">
        <f t="shared" si="43"/>
        <v>0</v>
      </c>
      <c r="AI115" s="477">
        <f t="shared" si="44"/>
        <v>0</v>
      </c>
      <c r="AJ115" s="477">
        <f t="shared" si="45"/>
        <v>0</v>
      </c>
      <c r="AK115" s="477">
        <f t="shared" si="46"/>
        <v>0</v>
      </c>
      <c r="AL115" s="477">
        <f t="shared" si="47"/>
        <v>0</v>
      </c>
      <c r="AM115" s="477">
        <f t="shared" si="48"/>
        <v>0</v>
      </c>
      <c r="AN115" s="477">
        <f t="shared" si="49"/>
        <v>0</v>
      </c>
      <c r="AO115" s="477">
        <f t="shared" si="50"/>
        <v>0</v>
      </c>
      <c r="AP115" s="477">
        <f t="shared" si="51"/>
        <v>0</v>
      </c>
      <c r="AQ115" s="477">
        <f t="shared" si="52"/>
        <v>0</v>
      </c>
      <c r="AR115" s="477">
        <f t="shared" si="53"/>
        <v>0</v>
      </c>
      <c r="AS115" s="477">
        <f t="shared" si="54"/>
        <v>0</v>
      </c>
      <c r="AT115" s="477">
        <f t="shared" si="55"/>
        <v>0</v>
      </c>
      <c r="AU115" s="477">
        <f t="shared" si="56"/>
        <v>0</v>
      </c>
      <c r="AV115" s="477">
        <f t="shared" si="57"/>
        <v>0</v>
      </c>
      <c r="AW115" s="477">
        <f t="shared" si="58"/>
        <v>0</v>
      </c>
      <c r="AX115" s="477">
        <f t="shared" si="59"/>
        <v>0</v>
      </c>
      <c r="AY115" s="477">
        <f t="shared" si="60"/>
        <v>0</v>
      </c>
      <c r="AZ115" s="477">
        <f t="shared" si="61"/>
        <v>0</v>
      </c>
      <c r="BA115" s="477">
        <f t="shared" si="62"/>
        <v>0</v>
      </c>
      <c r="BB115" s="477">
        <f t="shared" si="63"/>
        <v>0</v>
      </c>
      <c r="BC115" s="477">
        <f t="shared" si="64"/>
        <v>0</v>
      </c>
      <c r="BD115" s="477">
        <f t="shared" si="65"/>
        <v>0</v>
      </c>
      <c r="BE115" s="477"/>
    </row>
    <row r="116" spans="1:57" ht="13.5" customHeight="1">
      <c r="A116" s="448" t="str">
        <f>IF(COUNTA(ｺﾒﾃﾞｨｶﾙ!A115)&gt;=1,ｺﾒﾃﾞｨｶﾙ!A115,"")</f>
        <v/>
      </c>
      <c r="B116" s="425" t="str">
        <f>IF(COUNTA(ｺﾒﾃﾞｨｶﾙ!B115)&gt;=1,ｺﾒﾃﾞｨｶﾙ!B115,"")</f>
        <v/>
      </c>
      <c r="C116" s="422" t="str">
        <f>IF(COUNTA(ｺﾒﾃﾞｨｶﾙ!C115)&gt;=1,ｺﾒﾃﾞｨｶﾙ!C115,"")</f>
        <v/>
      </c>
      <c r="D116" s="422" t="str">
        <f>IF(COUNTA(ｺﾒﾃﾞｨｶﾙ!D115)&gt;=1,ｺﾒﾃﾞｨｶﾙ!D115,"")</f>
        <v/>
      </c>
      <c r="E116" s="422" t="str">
        <f>IF(COUNTA(ｺﾒﾃﾞｨｶﾙ!E115)&gt;=1,ｺﾒﾃﾞｨｶﾙ!E115,"")</f>
        <v/>
      </c>
      <c r="F116" s="422" t="str">
        <f>IF(COUNTA(ｺﾒﾃﾞｨｶﾙ!F115)&gt;=1,ｺﾒﾃﾞｨｶﾙ!F115,"")</f>
        <v/>
      </c>
      <c r="G116" s="422" t="str">
        <f>IF(COUNTA(ｺﾒﾃﾞｨｶﾙ!G115)&gt;=1,ｺﾒﾃﾞｨｶﾙ!G115,"")</f>
        <v/>
      </c>
      <c r="H116" s="422" t="str">
        <f>IF(COUNTA(ｺﾒﾃﾞｨｶﾙ!H115)&gt;=1,ｺﾒﾃﾞｨｶﾙ!H115,"")</f>
        <v/>
      </c>
      <c r="I116" s="422" t="str">
        <f>IF(COUNTA(ｺﾒﾃﾞｨｶﾙ!I115)&gt;=1,ｺﾒﾃﾞｨｶﾙ!I115,"")</f>
        <v/>
      </c>
      <c r="J116" s="422" t="str">
        <f>IF(COUNTA(ｺﾒﾃﾞｨｶﾙ!J115)&gt;=1,ｺﾒﾃﾞｨｶﾙ!J115,"")</f>
        <v/>
      </c>
      <c r="K116" s="422" t="str">
        <f>IF(COUNTA(ｺﾒﾃﾞｨｶﾙ!K115)&gt;=1,ｺﾒﾃﾞｨｶﾙ!K115,"")</f>
        <v/>
      </c>
      <c r="L116" s="426" t="str">
        <f>IF(COUNTA(ｺﾒﾃﾞｨｶﾙ!L115)&gt;=1,ｺﾒﾃﾞｨｶﾙ!L115,"")</f>
        <v/>
      </c>
      <c r="M116" s="449" t="str">
        <f>IF(COUNTA(ｺﾒﾃﾞｨｶﾙ!M115)&gt;=1,ｺﾒﾃﾞｨｶﾙ!M115,"")</f>
        <v/>
      </c>
      <c r="N116" s="443" t="str">
        <f>IF(COUNTA(ｺﾒﾃﾞｨｶﾙ!N115)&gt;=1,ｺﾒﾃﾞｨｶﾙ!N115,"")</f>
        <v/>
      </c>
      <c r="O116" s="444">
        <f>SUM(ｺﾒﾃﾞｨｶﾙ!P115:V115)</f>
        <v>0</v>
      </c>
      <c r="P116" s="445" t="str">
        <f>IF(O116&lt;基本!$D$9,"非常勤","常勤")</f>
        <v>常勤</v>
      </c>
      <c r="Q116" s="446">
        <f>IF(P116="非常勤",O116/基本!$D$9,1)</f>
        <v>1</v>
      </c>
      <c r="R116" s="401" t="e">
        <f>IF(DAYS360(T116,メイン!$N$3)&lt;500,"新"," ")</f>
        <v>#VALUE!</v>
      </c>
      <c r="S116" s="447"/>
      <c r="T116" s="474" t="str">
        <f>IF(COUNTA(ｺﾒﾃﾞｨｶﾙ!O115)&gt;=1,ｺﾒﾃﾞｨｶﾙ!O115,"")</f>
        <v/>
      </c>
      <c r="U116" s="475"/>
      <c r="V116" s="475"/>
      <c r="W116" s="475"/>
      <c r="X116" s="477">
        <f t="shared" si="33"/>
        <v>0</v>
      </c>
      <c r="Y116" s="477">
        <f t="shared" si="34"/>
        <v>0</v>
      </c>
      <c r="Z116" s="477">
        <f t="shared" si="35"/>
        <v>0</v>
      </c>
      <c r="AA116" s="477">
        <f t="shared" si="36"/>
        <v>0</v>
      </c>
      <c r="AB116" s="477">
        <f t="shared" si="37"/>
        <v>0</v>
      </c>
      <c r="AC116" s="477">
        <f t="shared" si="38"/>
        <v>0</v>
      </c>
      <c r="AD116" s="477">
        <f t="shared" si="39"/>
        <v>0</v>
      </c>
      <c r="AE116" s="477">
        <f t="shared" si="40"/>
        <v>0</v>
      </c>
      <c r="AF116" s="477">
        <f t="shared" si="41"/>
        <v>0</v>
      </c>
      <c r="AG116" s="477">
        <f t="shared" si="42"/>
        <v>0</v>
      </c>
      <c r="AH116" s="477">
        <f t="shared" si="43"/>
        <v>0</v>
      </c>
      <c r="AI116" s="477">
        <f t="shared" si="44"/>
        <v>0</v>
      </c>
      <c r="AJ116" s="477">
        <f t="shared" si="45"/>
        <v>0</v>
      </c>
      <c r="AK116" s="477">
        <f t="shared" si="46"/>
        <v>0</v>
      </c>
      <c r="AL116" s="477">
        <f t="shared" si="47"/>
        <v>0</v>
      </c>
      <c r="AM116" s="477">
        <f t="shared" si="48"/>
        <v>0</v>
      </c>
      <c r="AN116" s="477">
        <f t="shared" si="49"/>
        <v>0</v>
      </c>
      <c r="AO116" s="477">
        <f t="shared" si="50"/>
        <v>0</v>
      </c>
      <c r="AP116" s="477">
        <f t="shared" si="51"/>
        <v>0</v>
      </c>
      <c r="AQ116" s="477">
        <f t="shared" si="52"/>
        <v>0</v>
      </c>
      <c r="AR116" s="477">
        <f t="shared" si="53"/>
        <v>0</v>
      </c>
      <c r="AS116" s="477">
        <f t="shared" si="54"/>
        <v>0</v>
      </c>
      <c r="AT116" s="477">
        <f t="shared" si="55"/>
        <v>0</v>
      </c>
      <c r="AU116" s="477">
        <f t="shared" si="56"/>
        <v>0</v>
      </c>
      <c r="AV116" s="477">
        <f t="shared" si="57"/>
        <v>0</v>
      </c>
      <c r="AW116" s="477">
        <f t="shared" si="58"/>
        <v>0</v>
      </c>
      <c r="AX116" s="477">
        <f t="shared" si="59"/>
        <v>0</v>
      </c>
      <c r="AY116" s="477">
        <f t="shared" si="60"/>
        <v>0</v>
      </c>
      <c r="AZ116" s="477">
        <f t="shared" si="61"/>
        <v>0</v>
      </c>
      <c r="BA116" s="477">
        <f t="shared" si="62"/>
        <v>0</v>
      </c>
      <c r="BB116" s="477">
        <f t="shared" si="63"/>
        <v>0</v>
      </c>
      <c r="BC116" s="477">
        <f t="shared" si="64"/>
        <v>0</v>
      </c>
      <c r="BD116" s="477">
        <f t="shared" si="65"/>
        <v>0</v>
      </c>
      <c r="BE116" s="477"/>
    </row>
    <row r="117" spans="1:57" ht="13.5" customHeight="1">
      <c r="A117" s="448" t="str">
        <f>IF(COUNTA(ｺﾒﾃﾞｨｶﾙ!A116)&gt;=1,ｺﾒﾃﾞｨｶﾙ!A116,"")</f>
        <v/>
      </c>
      <c r="B117" s="425" t="str">
        <f>IF(COUNTA(ｺﾒﾃﾞｨｶﾙ!B116)&gt;=1,ｺﾒﾃﾞｨｶﾙ!B116,"")</f>
        <v/>
      </c>
      <c r="C117" s="422" t="str">
        <f>IF(COUNTA(ｺﾒﾃﾞｨｶﾙ!C116)&gt;=1,ｺﾒﾃﾞｨｶﾙ!C116,"")</f>
        <v/>
      </c>
      <c r="D117" s="422" t="str">
        <f>IF(COUNTA(ｺﾒﾃﾞｨｶﾙ!D116)&gt;=1,ｺﾒﾃﾞｨｶﾙ!D116,"")</f>
        <v/>
      </c>
      <c r="E117" s="422" t="str">
        <f>IF(COUNTA(ｺﾒﾃﾞｨｶﾙ!E116)&gt;=1,ｺﾒﾃﾞｨｶﾙ!E116,"")</f>
        <v/>
      </c>
      <c r="F117" s="422" t="str">
        <f>IF(COUNTA(ｺﾒﾃﾞｨｶﾙ!F116)&gt;=1,ｺﾒﾃﾞｨｶﾙ!F116,"")</f>
        <v/>
      </c>
      <c r="G117" s="422" t="str">
        <f>IF(COUNTA(ｺﾒﾃﾞｨｶﾙ!G116)&gt;=1,ｺﾒﾃﾞｨｶﾙ!G116,"")</f>
        <v/>
      </c>
      <c r="H117" s="422" t="str">
        <f>IF(COUNTA(ｺﾒﾃﾞｨｶﾙ!H116)&gt;=1,ｺﾒﾃﾞｨｶﾙ!H116,"")</f>
        <v/>
      </c>
      <c r="I117" s="422" t="str">
        <f>IF(COUNTA(ｺﾒﾃﾞｨｶﾙ!I116)&gt;=1,ｺﾒﾃﾞｨｶﾙ!I116,"")</f>
        <v/>
      </c>
      <c r="J117" s="422" t="str">
        <f>IF(COUNTA(ｺﾒﾃﾞｨｶﾙ!J116)&gt;=1,ｺﾒﾃﾞｨｶﾙ!J116,"")</f>
        <v/>
      </c>
      <c r="K117" s="422" t="str">
        <f>IF(COUNTA(ｺﾒﾃﾞｨｶﾙ!K116)&gt;=1,ｺﾒﾃﾞｨｶﾙ!K116,"")</f>
        <v/>
      </c>
      <c r="L117" s="426" t="str">
        <f>IF(COUNTA(ｺﾒﾃﾞｨｶﾙ!L116)&gt;=1,ｺﾒﾃﾞｨｶﾙ!L116,"")</f>
        <v/>
      </c>
      <c r="M117" s="449" t="str">
        <f>IF(COUNTA(ｺﾒﾃﾞｨｶﾙ!M116)&gt;=1,ｺﾒﾃﾞｨｶﾙ!M116,"")</f>
        <v/>
      </c>
      <c r="N117" s="443" t="str">
        <f>IF(COUNTA(ｺﾒﾃﾞｨｶﾙ!N116)&gt;=1,ｺﾒﾃﾞｨｶﾙ!N116,"")</f>
        <v/>
      </c>
      <c r="O117" s="444">
        <f>SUM(ｺﾒﾃﾞｨｶﾙ!P116:V116)</f>
        <v>0</v>
      </c>
      <c r="P117" s="445" t="str">
        <f>IF(O117&lt;基本!$D$9,"非常勤","常勤")</f>
        <v>常勤</v>
      </c>
      <c r="Q117" s="446">
        <f>IF(P117="非常勤",O117/基本!$D$9,1)</f>
        <v>1</v>
      </c>
      <c r="R117" s="401" t="e">
        <f>IF(DAYS360(T117,メイン!$N$3)&lt;500,"新"," ")</f>
        <v>#VALUE!</v>
      </c>
      <c r="S117" s="447"/>
      <c r="T117" s="474" t="str">
        <f>IF(COUNTA(ｺﾒﾃﾞｨｶﾙ!O116)&gt;=1,ｺﾒﾃﾞｨｶﾙ!O116,"")</f>
        <v/>
      </c>
      <c r="U117" s="475"/>
      <c r="V117" s="475"/>
      <c r="W117" s="475"/>
      <c r="X117" s="477">
        <f t="shared" si="33"/>
        <v>0</v>
      </c>
      <c r="Y117" s="477">
        <f t="shared" si="34"/>
        <v>0</v>
      </c>
      <c r="Z117" s="477">
        <f t="shared" si="35"/>
        <v>0</v>
      </c>
      <c r="AA117" s="477">
        <f t="shared" si="36"/>
        <v>0</v>
      </c>
      <c r="AB117" s="477">
        <f t="shared" si="37"/>
        <v>0</v>
      </c>
      <c r="AC117" s="477">
        <f t="shared" si="38"/>
        <v>0</v>
      </c>
      <c r="AD117" s="477">
        <f t="shared" si="39"/>
        <v>0</v>
      </c>
      <c r="AE117" s="477">
        <f t="shared" si="40"/>
        <v>0</v>
      </c>
      <c r="AF117" s="477">
        <f t="shared" si="41"/>
        <v>0</v>
      </c>
      <c r="AG117" s="477">
        <f t="shared" si="42"/>
        <v>0</v>
      </c>
      <c r="AH117" s="477">
        <f t="shared" si="43"/>
        <v>0</v>
      </c>
      <c r="AI117" s="477">
        <f t="shared" si="44"/>
        <v>0</v>
      </c>
      <c r="AJ117" s="477">
        <f t="shared" si="45"/>
        <v>0</v>
      </c>
      <c r="AK117" s="477">
        <f t="shared" si="46"/>
        <v>0</v>
      </c>
      <c r="AL117" s="477">
        <f t="shared" si="47"/>
        <v>0</v>
      </c>
      <c r="AM117" s="477">
        <f t="shared" si="48"/>
        <v>0</v>
      </c>
      <c r="AN117" s="477">
        <f t="shared" si="49"/>
        <v>0</v>
      </c>
      <c r="AO117" s="477">
        <f t="shared" si="50"/>
        <v>0</v>
      </c>
      <c r="AP117" s="477">
        <f t="shared" si="51"/>
        <v>0</v>
      </c>
      <c r="AQ117" s="477">
        <f t="shared" si="52"/>
        <v>0</v>
      </c>
      <c r="AR117" s="477">
        <f t="shared" si="53"/>
        <v>0</v>
      </c>
      <c r="AS117" s="477">
        <f t="shared" si="54"/>
        <v>0</v>
      </c>
      <c r="AT117" s="477">
        <f t="shared" si="55"/>
        <v>0</v>
      </c>
      <c r="AU117" s="477">
        <f t="shared" si="56"/>
        <v>0</v>
      </c>
      <c r="AV117" s="477">
        <f t="shared" si="57"/>
        <v>0</v>
      </c>
      <c r="AW117" s="477">
        <f t="shared" si="58"/>
        <v>0</v>
      </c>
      <c r="AX117" s="477">
        <f t="shared" si="59"/>
        <v>0</v>
      </c>
      <c r="AY117" s="477">
        <f t="shared" si="60"/>
        <v>0</v>
      </c>
      <c r="AZ117" s="477">
        <f t="shared" si="61"/>
        <v>0</v>
      </c>
      <c r="BA117" s="477">
        <f t="shared" si="62"/>
        <v>0</v>
      </c>
      <c r="BB117" s="477">
        <f t="shared" si="63"/>
        <v>0</v>
      </c>
      <c r="BC117" s="477">
        <f t="shared" si="64"/>
        <v>0</v>
      </c>
      <c r="BD117" s="477">
        <f t="shared" si="65"/>
        <v>0</v>
      </c>
      <c r="BE117" s="477"/>
    </row>
    <row r="118" spans="1:57" ht="13.5" customHeight="1">
      <c r="A118" s="448" t="str">
        <f>IF(COUNTA(ｺﾒﾃﾞｨｶﾙ!A117)&gt;=1,ｺﾒﾃﾞｨｶﾙ!A117,"")</f>
        <v/>
      </c>
      <c r="B118" s="425" t="str">
        <f>IF(COUNTA(ｺﾒﾃﾞｨｶﾙ!B117)&gt;=1,ｺﾒﾃﾞｨｶﾙ!B117,"")</f>
        <v/>
      </c>
      <c r="C118" s="422" t="str">
        <f>IF(COUNTA(ｺﾒﾃﾞｨｶﾙ!C117)&gt;=1,ｺﾒﾃﾞｨｶﾙ!C117,"")</f>
        <v/>
      </c>
      <c r="D118" s="422" t="str">
        <f>IF(COUNTA(ｺﾒﾃﾞｨｶﾙ!D117)&gt;=1,ｺﾒﾃﾞｨｶﾙ!D117,"")</f>
        <v/>
      </c>
      <c r="E118" s="422" t="str">
        <f>IF(COUNTA(ｺﾒﾃﾞｨｶﾙ!E117)&gt;=1,ｺﾒﾃﾞｨｶﾙ!E117,"")</f>
        <v/>
      </c>
      <c r="F118" s="422" t="str">
        <f>IF(COUNTA(ｺﾒﾃﾞｨｶﾙ!F117)&gt;=1,ｺﾒﾃﾞｨｶﾙ!F117,"")</f>
        <v/>
      </c>
      <c r="G118" s="422" t="str">
        <f>IF(COUNTA(ｺﾒﾃﾞｨｶﾙ!G117)&gt;=1,ｺﾒﾃﾞｨｶﾙ!G117,"")</f>
        <v/>
      </c>
      <c r="H118" s="422" t="str">
        <f>IF(COUNTA(ｺﾒﾃﾞｨｶﾙ!H117)&gt;=1,ｺﾒﾃﾞｨｶﾙ!H117,"")</f>
        <v/>
      </c>
      <c r="I118" s="422" t="str">
        <f>IF(COUNTA(ｺﾒﾃﾞｨｶﾙ!I117)&gt;=1,ｺﾒﾃﾞｨｶﾙ!I117,"")</f>
        <v/>
      </c>
      <c r="J118" s="422" t="str">
        <f>IF(COUNTA(ｺﾒﾃﾞｨｶﾙ!J117)&gt;=1,ｺﾒﾃﾞｨｶﾙ!J117,"")</f>
        <v/>
      </c>
      <c r="K118" s="422" t="str">
        <f>IF(COUNTA(ｺﾒﾃﾞｨｶﾙ!K117)&gt;=1,ｺﾒﾃﾞｨｶﾙ!K117,"")</f>
        <v/>
      </c>
      <c r="L118" s="426" t="str">
        <f>IF(COUNTA(ｺﾒﾃﾞｨｶﾙ!L117)&gt;=1,ｺﾒﾃﾞｨｶﾙ!L117,"")</f>
        <v/>
      </c>
      <c r="M118" s="449" t="str">
        <f>IF(COUNTA(ｺﾒﾃﾞｨｶﾙ!M117)&gt;=1,ｺﾒﾃﾞｨｶﾙ!M117,"")</f>
        <v/>
      </c>
      <c r="N118" s="443" t="str">
        <f>IF(COUNTA(ｺﾒﾃﾞｨｶﾙ!N117)&gt;=1,ｺﾒﾃﾞｨｶﾙ!N117,"")</f>
        <v/>
      </c>
      <c r="O118" s="444">
        <f>SUM(ｺﾒﾃﾞｨｶﾙ!P117:V117)</f>
        <v>0</v>
      </c>
      <c r="P118" s="445" t="str">
        <f>IF(O118&lt;基本!$D$9,"非常勤","常勤")</f>
        <v>常勤</v>
      </c>
      <c r="Q118" s="446">
        <f>IF(P118="非常勤",O118/基本!$D$9,1)</f>
        <v>1</v>
      </c>
      <c r="R118" s="401" t="e">
        <f>IF(DAYS360(T118,メイン!$N$3)&lt;500,"新"," ")</f>
        <v>#VALUE!</v>
      </c>
      <c r="S118" s="447"/>
      <c r="T118" s="474" t="str">
        <f>IF(COUNTA(ｺﾒﾃﾞｨｶﾙ!O117)&gt;=1,ｺﾒﾃﾞｨｶﾙ!O117,"")</f>
        <v/>
      </c>
      <c r="U118" s="475"/>
      <c r="V118" s="475"/>
      <c r="W118" s="475"/>
      <c r="X118" s="477">
        <f t="shared" si="33"/>
        <v>0</v>
      </c>
      <c r="Y118" s="477">
        <f t="shared" si="34"/>
        <v>0</v>
      </c>
      <c r="Z118" s="477">
        <f t="shared" si="35"/>
        <v>0</v>
      </c>
      <c r="AA118" s="477">
        <f t="shared" si="36"/>
        <v>0</v>
      </c>
      <c r="AB118" s="477">
        <f t="shared" si="37"/>
        <v>0</v>
      </c>
      <c r="AC118" s="477">
        <f t="shared" si="38"/>
        <v>0</v>
      </c>
      <c r="AD118" s="477">
        <f t="shared" si="39"/>
        <v>0</v>
      </c>
      <c r="AE118" s="477">
        <f t="shared" si="40"/>
        <v>0</v>
      </c>
      <c r="AF118" s="477">
        <f t="shared" si="41"/>
        <v>0</v>
      </c>
      <c r="AG118" s="477">
        <f t="shared" si="42"/>
        <v>0</v>
      </c>
      <c r="AH118" s="477">
        <f t="shared" si="43"/>
        <v>0</v>
      </c>
      <c r="AI118" s="477">
        <f t="shared" si="44"/>
        <v>0</v>
      </c>
      <c r="AJ118" s="477">
        <f t="shared" si="45"/>
        <v>0</v>
      </c>
      <c r="AK118" s="477">
        <f t="shared" si="46"/>
        <v>0</v>
      </c>
      <c r="AL118" s="477">
        <f t="shared" si="47"/>
        <v>0</v>
      </c>
      <c r="AM118" s="477">
        <f t="shared" si="48"/>
        <v>0</v>
      </c>
      <c r="AN118" s="477">
        <f t="shared" si="49"/>
        <v>0</v>
      </c>
      <c r="AO118" s="477">
        <f t="shared" si="50"/>
        <v>0</v>
      </c>
      <c r="AP118" s="477">
        <f t="shared" si="51"/>
        <v>0</v>
      </c>
      <c r="AQ118" s="477">
        <f t="shared" si="52"/>
        <v>0</v>
      </c>
      <c r="AR118" s="477">
        <f t="shared" si="53"/>
        <v>0</v>
      </c>
      <c r="AS118" s="477">
        <f t="shared" si="54"/>
        <v>0</v>
      </c>
      <c r="AT118" s="477">
        <f t="shared" si="55"/>
        <v>0</v>
      </c>
      <c r="AU118" s="477">
        <f t="shared" si="56"/>
        <v>0</v>
      </c>
      <c r="AV118" s="477">
        <f t="shared" si="57"/>
        <v>0</v>
      </c>
      <c r="AW118" s="477">
        <f t="shared" si="58"/>
        <v>0</v>
      </c>
      <c r="AX118" s="477">
        <f t="shared" si="59"/>
        <v>0</v>
      </c>
      <c r="AY118" s="477">
        <f t="shared" si="60"/>
        <v>0</v>
      </c>
      <c r="AZ118" s="477">
        <f t="shared" si="61"/>
        <v>0</v>
      </c>
      <c r="BA118" s="477">
        <f t="shared" si="62"/>
        <v>0</v>
      </c>
      <c r="BB118" s="477">
        <f t="shared" si="63"/>
        <v>0</v>
      </c>
      <c r="BC118" s="477">
        <f t="shared" si="64"/>
        <v>0</v>
      </c>
      <c r="BD118" s="477">
        <f t="shared" si="65"/>
        <v>0</v>
      </c>
      <c r="BE118" s="477"/>
    </row>
    <row r="119" spans="1:57" ht="13.5" customHeight="1">
      <c r="A119" s="448" t="str">
        <f>IF(COUNTA(ｺﾒﾃﾞｨｶﾙ!A118)&gt;=1,ｺﾒﾃﾞｨｶﾙ!A118,"")</f>
        <v/>
      </c>
      <c r="B119" s="425" t="str">
        <f>IF(COUNTA(ｺﾒﾃﾞｨｶﾙ!B118)&gt;=1,ｺﾒﾃﾞｨｶﾙ!B118,"")</f>
        <v/>
      </c>
      <c r="C119" s="422" t="str">
        <f>IF(COUNTA(ｺﾒﾃﾞｨｶﾙ!C118)&gt;=1,ｺﾒﾃﾞｨｶﾙ!C118,"")</f>
        <v/>
      </c>
      <c r="D119" s="422" t="str">
        <f>IF(COUNTA(ｺﾒﾃﾞｨｶﾙ!D118)&gt;=1,ｺﾒﾃﾞｨｶﾙ!D118,"")</f>
        <v/>
      </c>
      <c r="E119" s="422" t="str">
        <f>IF(COUNTA(ｺﾒﾃﾞｨｶﾙ!E118)&gt;=1,ｺﾒﾃﾞｨｶﾙ!E118,"")</f>
        <v/>
      </c>
      <c r="F119" s="422" t="str">
        <f>IF(COUNTA(ｺﾒﾃﾞｨｶﾙ!F118)&gt;=1,ｺﾒﾃﾞｨｶﾙ!F118,"")</f>
        <v/>
      </c>
      <c r="G119" s="422" t="str">
        <f>IF(COUNTA(ｺﾒﾃﾞｨｶﾙ!G118)&gt;=1,ｺﾒﾃﾞｨｶﾙ!G118,"")</f>
        <v/>
      </c>
      <c r="H119" s="422" t="str">
        <f>IF(COUNTA(ｺﾒﾃﾞｨｶﾙ!H118)&gt;=1,ｺﾒﾃﾞｨｶﾙ!H118,"")</f>
        <v/>
      </c>
      <c r="I119" s="422" t="str">
        <f>IF(COUNTA(ｺﾒﾃﾞｨｶﾙ!I118)&gt;=1,ｺﾒﾃﾞｨｶﾙ!I118,"")</f>
        <v/>
      </c>
      <c r="J119" s="422" t="str">
        <f>IF(COUNTA(ｺﾒﾃﾞｨｶﾙ!J118)&gt;=1,ｺﾒﾃﾞｨｶﾙ!J118,"")</f>
        <v/>
      </c>
      <c r="K119" s="422" t="str">
        <f>IF(COUNTA(ｺﾒﾃﾞｨｶﾙ!K118)&gt;=1,ｺﾒﾃﾞｨｶﾙ!K118,"")</f>
        <v/>
      </c>
      <c r="L119" s="426" t="str">
        <f>IF(COUNTA(ｺﾒﾃﾞｨｶﾙ!L118)&gt;=1,ｺﾒﾃﾞｨｶﾙ!L118,"")</f>
        <v/>
      </c>
      <c r="M119" s="449" t="str">
        <f>IF(COUNTA(ｺﾒﾃﾞｨｶﾙ!M118)&gt;=1,ｺﾒﾃﾞｨｶﾙ!M118,"")</f>
        <v/>
      </c>
      <c r="N119" s="443" t="str">
        <f>IF(COUNTA(ｺﾒﾃﾞｨｶﾙ!N118)&gt;=1,ｺﾒﾃﾞｨｶﾙ!N118,"")</f>
        <v/>
      </c>
      <c r="O119" s="444">
        <f>SUM(ｺﾒﾃﾞｨｶﾙ!P118:V118)</f>
        <v>0</v>
      </c>
      <c r="P119" s="445" t="str">
        <f>IF(O119&lt;基本!$D$9,"非常勤","常勤")</f>
        <v>常勤</v>
      </c>
      <c r="Q119" s="446">
        <f>IF(P119="非常勤",O119/基本!$D$9,1)</f>
        <v>1</v>
      </c>
      <c r="R119" s="401" t="e">
        <f>IF(DAYS360(T119,メイン!$N$3)&lt;500,"新"," ")</f>
        <v>#VALUE!</v>
      </c>
      <c r="S119" s="447"/>
      <c r="T119" s="474" t="str">
        <f>IF(COUNTA(ｺﾒﾃﾞｨｶﾙ!O118)&gt;=1,ｺﾒﾃﾞｨｶﾙ!O118,"")</f>
        <v/>
      </c>
      <c r="U119" s="475"/>
      <c r="V119" s="475"/>
      <c r="W119" s="475"/>
      <c r="X119" s="477">
        <f t="shared" si="33"/>
        <v>0</v>
      </c>
      <c r="Y119" s="477">
        <f t="shared" si="34"/>
        <v>0</v>
      </c>
      <c r="Z119" s="477">
        <f t="shared" si="35"/>
        <v>0</v>
      </c>
      <c r="AA119" s="477">
        <f t="shared" si="36"/>
        <v>0</v>
      </c>
      <c r="AB119" s="477">
        <f t="shared" si="37"/>
        <v>0</v>
      </c>
      <c r="AC119" s="477">
        <f t="shared" si="38"/>
        <v>0</v>
      </c>
      <c r="AD119" s="477">
        <f t="shared" si="39"/>
        <v>0</v>
      </c>
      <c r="AE119" s="477">
        <f t="shared" si="40"/>
        <v>0</v>
      </c>
      <c r="AF119" s="477">
        <f t="shared" si="41"/>
        <v>0</v>
      </c>
      <c r="AG119" s="477">
        <f t="shared" si="42"/>
        <v>0</v>
      </c>
      <c r="AH119" s="477">
        <f t="shared" si="43"/>
        <v>0</v>
      </c>
      <c r="AI119" s="477">
        <f t="shared" si="44"/>
        <v>0</v>
      </c>
      <c r="AJ119" s="477">
        <f t="shared" si="45"/>
        <v>0</v>
      </c>
      <c r="AK119" s="477">
        <f t="shared" si="46"/>
        <v>0</v>
      </c>
      <c r="AL119" s="477">
        <f t="shared" si="47"/>
        <v>0</v>
      </c>
      <c r="AM119" s="477">
        <f t="shared" si="48"/>
        <v>0</v>
      </c>
      <c r="AN119" s="477">
        <f t="shared" si="49"/>
        <v>0</v>
      </c>
      <c r="AO119" s="477">
        <f t="shared" si="50"/>
        <v>0</v>
      </c>
      <c r="AP119" s="477">
        <f t="shared" si="51"/>
        <v>0</v>
      </c>
      <c r="AQ119" s="477">
        <f t="shared" si="52"/>
        <v>0</v>
      </c>
      <c r="AR119" s="477">
        <f t="shared" si="53"/>
        <v>0</v>
      </c>
      <c r="AS119" s="477">
        <f t="shared" si="54"/>
        <v>0</v>
      </c>
      <c r="AT119" s="477">
        <f t="shared" si="55"/>
        <v>0</v>
      </c>
      <c r="AU119" s="477">
        <f t="shared" si="56"/>
        <v>0</v>
      </c>
      <c r="AV119" s="477">
        <f t="shared" si="57"/>
        <v>0</v>
      </c>
      <c r="AW119" s="477">
        <f t="shared" si="58"/>
        <v>0</v>
      </c>
      <c r="AX119" s="477">
        <f t="shared" si="59"/>
        <v>0</v>
      </c>
      <c r="AY119" s="477">
        <f t="shared" si="60"/>
        <v>0</v>
      </c>
      <c r="AZ119" s="477">
        <f t="shared" si="61"/>
        <v>0</v>
      </c>
      <c r="BA119" s="477">
        <f t="shared" si="62"/>
        <v>0</v>
      </c>
      <c r="BB119" s="477">
        <f t="shared" si="63"/>
        <v>0</v>
      </c>
      <c r="BC119" s="477">
        <f t="shared" si="64"/>
        <v>0</v>
      </c>
      <c r="BD119" s="477">
        <f t="shared" si="65"/>
        <v>0</v>
      </c>
      <c r="BE119" s="477"/>
    </row>
    <row r="120" spans="1:57" ht="13.5" customHeight="1">
      <c r="A120" s="448" t="str">
        <f>IF(COUNTA(ｺﾒﾃﾞｨｶﾙ!A119)&gt;=1,ｺﾒﾃﾞｨｶﾙ!A119,"")</f>
        <v/>
      </c>
      <c r="B120" s="425" t="str">
        <f>IF(COUNTA(ｺﾒﾃﾞｨｶﾙ!B119)&gt;=1,ｺﾒﾃﾞｨｶﾙ!B119,"")</f>
        <v/>
      </c>
      <c r="C120" s="422" t="str">
        <f>IF(COUNTA(ｺﾒﾃﾞｨｶﾙ!C119)&gt;=1,ｺﾒﾃﾞｨｶﾙ!C119,"")</f>
        <v/>
      </c>
      <c r="D120" s="422" t="str">
        <f>IF(COUNTA(ｺﾒﾃﾞｨｶﾙ!D119)&gt;=1,ｺﾒﾃﾞｨｶﾙ!D119,"")</f>
        <v/>
      </c>
      <c r="E120" s="422" t="str">
        <f>IF(COUNTA(ｺﾒﾃﾞｨｶﾙ!E119)&gt;=1,ｺﾒﾃﾞｨｶﾙ!E119,"")</f>
        <v/>
      </c>
      <c r="F120" s="422" t="str">
        <f>IF(COUNTA(ｺﾒﾃﾞｨｶﾙ!F119)&gt;=1,ｺﾒﾃﾞｨｶﾙ!F119,"")</f>
        <v/>
      </c>
      <c r="G120" s="422" t="str">
        <f>IF(COUNTA(ｺﾒﾃﾞｨｶﾙ!G119)&gt;=1,ｺﾒﾃﾞｨｶﾙ!G119,"")</f>
        <v/>
      </c>
      <c r="H120" s="422" t="str">
        <f>IF(COUNTA(ｺﾒﾃﾞｨｶﾙ!H119)&gt;=1,ｺﾒﾃﾞｨｶﾙ!H119,"")</f>
        <v/>
      </c>
      <c r="I120" s="422" t="str">
        <f>IF(COUNTA(ｺﾒﾃﾞｨｶﾙ!I119)&gt;=1,ｺﾒﾃﾞｨｶﾙ!I119,"")</f>
        <v/>
      </c>
      <c r="J120" s="422" t="str">
        <f>IF(COUNTA(ｺﾒﾃﾞｨｶﾙ!J119)&gt;=1,ｺﾒﾃﾞｨｶﾙ!J119,"")</f>
        <v/>
      </c>
      <c r="K120" s="422" t="str">
        <f>IF(COUNTA(ｺﾒﾃﾞｨｶﾙ!K119)&gt;=1,ｺﾒﾃﾞｨｶﾙ!K119,"")</f>
        <v/>
      </c>
      <c r="L120" s="426" t="str">
        <f>IF(COUNTA(ｺﾒﾃﾞｨｶﾙ!L119)&gt;=1,ｺﾒﾃﾞｨｶﾙ!L119,"")</f>
        <v/>
      </c>
      <c r="M120" s="449" t="str">
        <f>IF(COUNTA(ｺﾒﾃﾞｨｶﾙ!M119)&gt;=1,ｺﾒﾃﾞｨｶﾙ!M119,"")</f>
        <v/>
      </c>
      <c r="N120" s="443" t="str">
        <f>IF(COUNTA(ｺﾒﾃﾞｨｶﾙ!N119)&gt;=1,ｺﾒﾃﾞｨｶﾙ!N119,"")</f>
        <v/>
      </c>
      <c r="O120" s="444">
        <f>SUM(ｺﾒﾃﾞｨｶﾙ!P119:V119)</f>
        <v>0</v>
      </c>
      <c r="P120" s="445" t="str">
        <f>IF(O120&lt;基本!$D$9,"非常勤","常勤")</f>
        <v>常勤</v>
      </c>
      <c r="Q120" s="446">
        <f>IF(P120="非常勤",O120/基本!$D$9,1)</f>
        <v>1</v>
      </c>
      <c r="R120" s="401" t="e">
        <f>IF(DAYS360(T120,メイン!$N$3)&lt;500,"新"," ")</f>
        <v>#VALUE!</v>
      </c>
      <c r="S120" s="447"/>
      <c r="T120" s="474" t="str">
        <f>IF(COUNTA(ｺﾒﾃﾞｨｶﾙ!O119)&gt;=1,ｺﾒﾃﾞｨｶﾙ!O119,"")</f>
        <v/>
      </c>
      <c r="U120" s="475"/>
      <c r="V120" s="475"/>
      <c r="W120" s="475"/>
      <c r="X120" s="477">
        <f t="shared" si="33"/>
        <v>0</v>
      </c>
      <c r="Y120" s="477">
        <f t="shared" si="34"/>
        <v>0</v>
      </c>
      <c r="Z120" s="477">
        <f t="shared" si="35"/>
        <v>0</v>
      </c>
      <c r="AA120" s="477">
        <f t="shared" si="36"/>
        <v>0</v>
      </c>
      <c r="AB120" s="477">
        <f t="shared" si="37"/>
        <v>0</v>
      </c>
      <c r="AC120" s="477">
        <f t="shared" si="38"/>
        <v>0</v>
      </c>
      <c r="AD120" s="477">
        <f t="shared" si="39"/>
        <v>0</v>
      </c>
      <c r="AE120" s="477">
        <f t="shared" si="40"/>
        <v>0</v>
      </c>
      <c r="AF120" s="477">
        <f t="shared" si="41"/>
        <v>0</v>
      </c>
      <c r="AG120" s="477">
        <f t="shared" si="42"/>
        <v>0</v>
      </c>
      <c r="AH120" s="477">
        <f t="shared" si="43"/>
        <v>0</v>
      </c>
      <c r="AI120" s="477">
        <f t="shared" si="44"/>
        <v>0</v>
      </c>
      <c r="AJ120" s="477">
        <f t="shared" si="45"/>
        <v>0</v>
      </c>
      <c r="AK120" s="477">
        <f t="shared" si="46"/>
        <v>0</v>
      </c>
      <c r="AL120" s="477">
        <f t="shared" si="47"/>
        <v>0</v>
      </c>
      <c r="AM120" s="477">
        <f t="shared" si="48"/>
        <v>0</v>
      </c>
      <c r="AN120" s="477">
        <f t="shared" si="49"/>
        <v>0</v>
      </c>
      <c r="AO120" s="477">
        <f t="shared" si="50"/>
        <v>0</v>
      </c>
      <c r="AP120" s="477">
        <f t="shared" si="51"/>
        <v>0</v>
      </c>
      <c r="AQ120" s="477">
        <f t="shared" si="52"/>
        <v>0</v>
      </c>
      <c r="AR120" s="477">
        <f t="shared" si="53"/>
        <v>0</v>
      </c>
      <c r="AS120" s="477">
        <f t="shared" si="54"/>
        <v>0</v>
      </c>
      <c r="AT120" s="477">
        <f t="shared" si="55"/>
        <v>0</v>
      </c>
      <c r="AU120" s="477">
        <f t="shared" si="56"/>
        <v>0</v>
      </c>
      <c r="AV120" s="477">
        <f t="shared" si="57"/>
        <v>0</v>
      </c>
      <c r="AW120" s="477">
        <f t="shared" si="58"/>
        <v>0</v>
      </c>
      <c r="AX120" s="477">
        <f t="shared" si="59"/>
        <v>0</v>
      </c>
      <c r="AY120" s="477">
        <f t="shared" si="60"/>
        <v>0</v>
      </c>
      <c r="AZ120" s="477">
        <f t="shared" si="61"/>
        <v>0</v>
      </c>
      <c r="BA120" s="477">
        <f t="shared" si="62"/>
        <v>0</v>
      </c>
      <c r="BB120" s="477">
        <f t="shared" si="63"/>
        <v>0</v>
      </c>
      <c r="BC120" s="477">
        <f t="shared" si="64"/>
        <v>0</v>
      </c>
      <c r="BD120" s="477">
        <f t="shared" si="65"/>
        <v>0</v>
      </c>
      <c r="BE120" s="477"/>
    </row>
    <row r="121" spans="1:57" ht="13.5" customHeight="1">
      <c r="A121" s="448" t="str">
        <f>IF(COUNTA(ｺﾒﾃﾞｨｶﾙ!A120)&gt;=1,ｺﾒﾃﾞｨｶﾙ!A120,"")</f>
        <v/>
      </c>
      <c r="B121" s="425" t="str">
        <f>IF(COUNTA(ｺﾒﾃﾞｨｶﾙ!B120)&gt;=1,ｺﾒﾃﾞｨｶﾙ!B120,"")</f>
        <v/>
      </c>
      <c r="C121" s="422" t="str">
        <f>IF(COUNTA(ｺﾒﾃﾞｨｶﾙ!C120)&gt;=1,ｺﾒﾃﾞｨｶﾙ!C120,"")</f>
        <v/>
      </c>
      <c r="D121" s="422" t="str">
        <f>IF(COUNTA(ｺﾒﾃﾞｨｶﾙ!D120)&gt;=1,ｺﾒﾃﾞｨｶﾙ!D120,"")</f>
        <v/>
      </c>
      <c r="E121" s="422" t="str">
        <f>IF(COUNTA(ｺﾒﾃﾞｨｶﾙ!E120)&gt;=1,ｺﾒﾃﾞｨｶﾙ!E120,"")</f>
        <v/>
      </c>
      <c r="F121" s="422" t="str">
        <f>IF(COUNTA(ｺﾒﾃﾞｨｶﾙ!F120)&gt;=1,ｺﾒﾃﾞｨｶﾙ!F120,"")</f>
        <v/>
      </c>
      <c r="G121" s="422" t="str">
        <f>IF(COUNTA(ｺﾒﾃﾞｨｶﾙ!G120)&gt;=1,ｺﾒﾃﾞｨｶﾙ!G120,"")</f>
        <v/>
      </c>
      <c r="H121" s="422" t="str">
        <f>IF(COUNTA(ｺﾒﾃﾞｨｶﾙ!H120)&gt;=1,ｺﾒﾃﾞｨｶﾙ!H120,"")</f>
        <v/>
      </c>
      <c r="I121" s="422" t="str">
        <f>IF(COUNTA(ｺﾒﾃﾞｨｶﾙ!I120)&gt;=1,ｺﾒﾃﾞｨｶﾙ!I120,"")</f>
        <v/>
      </c>
      <c r="J121" s="422" t="str">
        <f>IF(COUNTA(ｺﾒﾃﾞｨｶﾙ!J120)&gt;=1,ｺﾒﾃﾞｨｶﾙ!J120,"")</f>
        <v/>
      </c>
      <c r="K121" s="422" t="str">
        <f>IF(COUNTA(ｺﾒﾃﾞｨｶﾙ!K120)&gt;=1,ｺﾒﾃﾞｨｶﾙ!K120,"")</f>
        <v/>
      </c>
      <c r="L121" s="426" t="str">
        <f>IF(COUNTA(ｺﾒﾃﾞｨｶﾙ!L120)&gt;=1,ｺﾒﾃﾞｨｶﾙ!L120,"")</f>
        <v/>
      </c>
      <c r="M121" s="449" t="str">
        <f>IF(COUNTA(ｺﾒﾃﾞｨｶﾙ!M120)&gt;=1,ｺﾒﾃﾞｨｶﾙ!M120,"")</f>
        <v/>
      </c>
      <c r="N121" s="443" t="str">
        <f>IF(COUNTA(ｺﾒﾃﾞｨｶﾙ!N120)&gt;=1,ｺﾒﾃﾞｨｶﾙ!N120,"")</f>
        <v/>
      </c>
      <c r="O121" s="444">
        <f>SUM(ｺﾒﾃﾞｨｶﾙ!P120:V120)</f>
        <v>0</v>
      </c>
      <c r="P121" s="445" t="str">
        <f>IF(O121&lt;基本!$D$9,"非常勤","常勤")</f>
        <v>常勤</v>
      </c>
      <c r="Q121" s="446">
        <f>IF(P121="非常勤",O121/基本!$D$9,1)</f>
        <v>1</v>
      </c>
      <c r="R121" s="401" t="e">
        <f>IF(DAYS360(T121,メイン!$N$3)&lt;500,"新"," ")</f>
        <v>#VALUE!</v>
      </c>
      <c r="S121" s="447"/>
      <c r="T121" s="474" t="str">
        <f>IF(COUNTA(ｺﾒﾃﾞｨｶﾙ!O120)&gt;=1,ｺﾒﾃﾞｨｶﾙ!O120,"")</f>
        <v/>
      </c>
      <c r="U121" s="475"/>
      <c r="V121" s="475"/>
      <c r="W121" s="475"/>
      <c r="X121" s="477">
        <f t="shared" si="33"/>
        <v>0</v>
      </c>
      <c r="Y121" s="477">
        <f t="shared" si="34"/>
        <v>0</v>
      </c>
      <c r="Z121" s="477">
        <f t="shared" si="35"/>
        <v>0</v>
      </c>
      <c r="AA121" s="477">
        <f t="shared" si="36"/>
        <v>0</v>
      </c>
      <c r="AB121" s="477">
        <f t="shared" si="37"/>
        <v>0</v>
      </c>
      <c r="AC121" s="477">
        <f t="shared" si="38"/>
        <v>0</v>
      </c>
      <c r="AD121" s="477">
        <f t="shared" si="39"/>
        <v>0</v>
      </c>
      <c r="AE121" s="477">
        <f t="shared" si="40"/>
        <v>0</v>
      </c>
      <c r="AF121" s="477">
        <f t="shared" si="41"/>
        <v>0</v>
      </c>
      <c r="AG121" s="477">
        <f t="shared" si="42"/>
        <v>0</v>
      </c>
      <c r="AH121" s="477">
        <f t="shared" si="43"/>
        <v>0</v>
      </c>
      <c r="AI121" s="477">
        <f t="shared" si="44"/>
        <v>0</v>
      </c>
      <c r="AJ121" s="477">
        <f t="shared" si="45"/>
        <v>0</v>
      </c>
      <c r="AK121" s="477">
        <f t="shared" si="46"/>
        <v>0</v>
      </c>
      <c r="AL121" s="477">
        <f t="shared" si="47"/>
        <v>0</v>
      </c>
      <c r="AM121" s="477">
        <f t="shared" si="48"/>
        <v>0</v>
      </c>
      <c r="AN121" s="477">
        <f t="shared" si="49"/>
        <v>0</v>
      </c>
      <c r="AO121" s="477">
        <f t="shared" si="50"/>
        <v>0</v>
      </c>
      <c r="AP121" s="477">
        <f t="shared" si="51"/>
        <v>0</v>
      </c>
      <c r="AQ121" s="477">
        <f t="shared" si="52"/>
        <v>0</v>
      </c>
      <c r="AR121" s="477">
        <f t="shared" si="53"/>
        <v>0</v>
      </c>
      <c r="AS121" s="477">
        <f t="shared" si="54"/>
        <v>0</v>
      </c>
      <c r="AT121" s="477">
        <f t="shared" si="55"/>
        <v>0</v>
      </c>
      <c r="AU121" s="477">
        <f t="shared" si="56"/>
        <v>0</v>
      </c>
      <c r="AV121" s="477">
        <f t="shared" si="57"/>
        <v>0</v>
      </c>
      <c r="AW121" s="477">
        <f t="shared" si="58"/>
        <v>0</v>
      </c>
      <c r="AX121" s="477">
        <f t="shared" si="59"/>
        <v>0</v>
      </c>
      <c r="AY121" s="477">
        <f t="shared" si="60"/>
        <v>0</v>
      </c>
      <c r="AZ121" s="477">
        <f t="shared" si="61"/>
        <v>0</v>
      </c>
      <c r="BA121" s="477">
        <f t="shared" si="62"/>
        <v>0</v>
      </c>
      <c r="BB121" s="477">
        <f t="shared" si="63"/>
        <v>0</v>
      </c>
      <c r="BC121" s="477">
        <f t="shared" si="64"/>
        <v>0</v>
      </c>
      <c r="BD121" s="477">
        <f t="shared" si="65"/>
        <v>0</v>
      </c>
      <c r="BE121" s="477"/>
    </row>
    <row r="122" spans="1:57" ht="13.5" customHeight="1">
      <c r="A122" s="448" t="str">
        <f>IF(COUNTA(ｺﾒﾃﾞｨｶﾙ!A121)&gt;=1,ｺﾒﾃﾞｨｶﾙ!A121,"")</f>
        <v/>
      </c>
      <c r="B122" s="425" t="str">
        <f>IF(COUNTA(ｺﾒﾃﾞｨｶﾙ!B121)&gt;=1,ｺﾒﾃﾞｨｶﾙ!B121,"")</f>
        <v/>
      </c>
      <c r="C122" s="422" t="str">
        <f>IF(COUNTA(ｺﾒﾃﾞｨｶﾙ!C121)&gt;=1,ｺﾒﾃﾞｨｶﾙ!C121,"")</f>
        <v/>
      </c>
      <c r="D122" s="422" t="str">
        <f>IF(COUNTA(ｺﾒﾃﾞｨｶﾙ!D121)&gt;=1,ｺﾒﾃﾞｨｶﾙ!D121,"")</f>
        <v/>
      </c>
      <c r="E122" s="422" t="str">
        <f>IF(COUNTA(ｺﾒﾃﾞｨｶﾙ!E121)&gt;=1,ｺﾒﾃﾞｨｶﾙ!E121,"")</f>
        <v/>
      </c>
      <c r="F122" s="422" t="str">
        <f>IF(COUNTA(ｺﾒﾃﾞｨｶﾙ!F121)&gt;=1,ｺﾒﾃﾞｨｶﾙ!F121,"")</f>
        <v/>
      </c>
      <c r="G122" s="422" t="str">
        <f>IF(COUNTA(ｺﾒﾃﾞｨｶﾙ!G121)&gt;=1,ｺﾒﾃﾞｨｶﾙ!G121,"")</f>
        <v/>
      </c>
      <c r="H122" s="422" t="str">
        <f>IF(COUNTA(ｺﾒﾃﾞｨｶﾙ!H121)&gt;=1,ｺﾒﾃﾞｨｶﾙ!H121,"")</f>
        <v/>
      </c>
      <c r="I122" s="422" t="str">
        <f>IF(COUNTA(ｺﾒﾃﾞｨｶﾙ!I121)&gt;=1,ｺﾒﾃﾞｨｶﾙ!I121,"")</f>
        <v/>
      </c>
      <c r="J122" s="422" t="str">
        <f>IF(COUNTA(ｺﾒﾃﾞｨｶﾙ!J121)&gt;=1,ｺﾒﾃﾞｨｶﾙ!J121,"")</f>
        <v/>
      </c>
      <c r="K122" s="422" t="str">
        <f>IF(COUNTA(ｺﾒﾃﾞｨｶﾙ!K121)&gt;=1,ｺﾒﾃﾞｨｶﾙ!K121,"")</f>
        <v/>
      </c>
      <c r="L122" s="426" t="str">
        <f>IF(COUNTA(ｺﾒﾃﾞｨｶﾙ!L121)&gt;=1,ｺﾒﾃﾞｨｶﾙ!L121,"")</f>
        <v/>
      </c>
      <c r="M122" s="449" t="str">
        <f>IF(COUNTA(ｺﾒﾃﾞｨｶﾙ!M121)&gt;=1,ｺﾒﾃﾞｨｶﾙ!M121,"")</f>
        <v/>
      </c>
      <c r="N122" s="443" t="str">
        <f>IF(COUNTA(ｺﾒﾃﾞｨｶﾙ!N121)&gt;=1,ｺﾒﾃﾞｨｶﾙ!N121,"")</f>
        <v/>
      </c>
      <c r="O122" s="444">
        <f>SUM(ｺﾒﾃﾞｨｶﾙ!P121:V121)</f>
        <v>0</v>
      </c>
      <c r="P122" s="445" t="str">
        <f>IF(O122&lt;基本!$D$9,"非常勤","常勤")</f>
        <v>常勤</v>
      </c>
      <c r="Q122" s="446">
        <f>IF(P122="非常勤",O122/基本!$D$9,1)</f>
        <v>1</v>
      </c>
      <c r="R122" s="401" t="e">
        <f>IF(DAYS360(T122,メイン!$N$3)&lt;500,"新"," ")</f>
        <v>#VALUE!</v>
      </c>
      <c r="S122" s="447"/>
      <c r="T122" s="474" t="str">
        <f>IF(COUNTA(ｺﾒﾃﾞｨｶﾙ!O121)&gt;=1,ｺﾒﾃﾞｨｶﾙ!O121,"")</f>
        <v/>
      </c>
      <c r="U122" s="475"/>
      <c r="V122" s="475"/>
      <c r="W122" s="475"/>
      <c r="X122" s="477">
        <f t="shared" si="33"/>
        <v>0</v>
      </c>
      <c r="Y122" s="477">
        <f t="shared" si="34"/>
        <v>0</v>
      </c>
      <c r="Z122" s="477">
        <f t="shared" si="35"/>
        <v>0</v>
      </c>
      <c r="AA122" s="477">
        <f t="shared" si="36"/>
        <v>0</v>
      </c>
      <c r="AB122" s="477">
        <f t="shared" si="37"/>
        <v>0</v>
      </c>
      <c r="AC122" s="477">
        <f t="shared" si="38"/>
        <v>0</v>
      </c>
      <c r="AD122" s="477">
        <f t="shared" si="39"/>
        <v>0</v>
      </c>
      <c r="AE122" s="477">
        <f t="shared" si="40"/>
        <v>0</v>
      </c>
      <c r="AF122" s="477">
        <f t="shared" si="41"/>
        <v>0</v>
      </c>
      <c r="AG122" s="477">
        <f t="shared" si="42"/>
        <v>0</v>
      </c>
      <c r="AH122" s="477">
        <f t="shared" si="43"/>
        <v>0</v>
      </c>
      <c r="AI122" s="477">
        <f t="shared" si="44"/>
        <v>0</v>
      </c>
      <c r="AJ122" s="477">
        <f t="shared" si="45"/>
        <v>0</v>
      </c>
      <c r="AK122" s="477">
        <f t="shared" si="46"/>
        <v>0</v>
      </c>
      <c r="AL122" s="477">
        <f t="shared" si="47"/>
        <v>0</v>
      </c>
      <c r="AM122" s="477">
        <f t="shared" si="48"/>
        <v>0</v>
      </c>
      <c r="AN122" s="477">
        <f t="shared" si="49"/>
        <v>0</v>
      </c>
      <c r="AO122" s="477">
        <f t="shared" si="50"/>
        <v>0</v>
      </c>
      <c r="AP122" s="477">
        <f t="shared" si="51"/>
        <v>0</v>
      </c>
      <c r="AQ122" s="477">
        <f t="shared" si="52"/>
        <v>0</v>
      </c>
      <c r="AR122" s="477">
        <f t="shared" si="53"/>
        <v>0</v>
      </c>
      <c r="AS122" s="477">
        <f t="shared" si="54"/>
        <v>0</v>
      </c>
      <c r="AT122" s="477">
        <f t="shared" si="55"/>
        <v>0</v>
      </c>
      <c r="AU122" s="477">
        <f t="shared" si="56"/>
        <v>0</v>
      </c>
      <c r="AV122" s="477">
        <f t="shared" si="57"/>
        <v>0</v>
      </c>
      <c r="AW122" s="477">
        <f t="shared" si="58"/>
        <v>0</v>
      </c>
      <c r="AX122" s="477">
        <f t="shared" si="59"/>
        <v>0</v>
      </c>
      <c r="AY122" s="477">
        <f t="shared" si="60"/>
        <v>0</v>
      </c>
      <c r="AZ122" s="477">
        <f t="shared" si="61"/>
        <v>0</v>
      </c>
      <c r="BA122" s="477">
        <f t="shared" si="62"/>
        <v>0</v>
      </c>
      <c r="BB122" s="477">
        <f t="shared" si="63"/>
        <v>0</v>
      </c>
      <c r="BC122" s="477">
        <f t="shared" si="64"/>
        <v>0</v>
      </c>
      <c r="BD122" s="477">
        <f t="shared" si="65"/>
        <v>0</v>
      </c>
      <c r="BE122" s="477"/>
    </row>
    <row r="123" spans="1:57" ht="13.5" customHeight="1">
      <c r="A123" s="448" t="str">
        <f>IF(COUNTA(ｺﾒﾃﾞｨｶﾙ!A122)&gt;=1,ｺﾒﾃﾞｨｶﾙ!A122,"")</f>
        <v/>
      </c>
      <c r="B123" s="425" t="str">
        <f>IF(COUNTA(ｺﾒﾃﾞｨｶﾙ!B122)&gt;=1,ｺﾒﾃﾞｨｶﾙ!B122,"")</f>
        <v/>
      </c>
      <c r="C123" s="422" t="str">
        <f>IF(COUNTA(ｺﾒﾃﾞｨｶﾙ!C122)&gt;=1,ｺﾒﾃﾞｨｶﾙ!C122,"")</f>
        <v/>
      </c>
      <c r="D123" s="422" t="str">
        <f>IF(COUNTA(ｺﾒﾃﾞｨｶﾙ!D122)&gt;=1,ｺﾒﾃﾞｨｶﾙ!D122,"")</f>
        <v/>
      </c>
      <c r="E123" s="422" t="str">
        <f>IF(COUNTA(ｺﾒﾃﾞｨｶﾙ!E122)&gt;=1,ｺﾒﾃﾞｨｶﾙ!E122,"")</f>
        <v/>
      </c>
      <c r="F123" s="422" t="str">
        <f>IF(COUNTA(ｺﾒﾃﾞｨｶﾙ!F122)&gt;=1,ｺﾒﾃﾞｨｶﾙ!F122,"")</f>
        <v/>
      </c>
      <c r="G123" s="422" t="str">
        <f>IF(COUNTA(ｺﾒﾃﾞｨｶﾙ!G122)&gt;=1,ｺﾒﾃﾞｨｶﾙ!G122,"")</f>
        <v/>
      </c>
      <c r="H123" s="422" t="str">
        <f>IF(COUNTA(ｺﾒﾃﾞｨｶﾙ!H122)&gt;=1,ｺﾒﾃﾞｨｶﾙ!H122,"")</f>
        <v/>
      </c>
      <c r="I123" s="422" t="str">
        <f>IF(COUNTA(ｺﾒﾃﾞｨｶﾙ!I122)&gt;=1,ｺﾒﾃﾞｨｶﾙ!I122,"")</f>
        <v/>
      </c>
      <c r="J123" s="422" t="str">
        <f>IF(COUNTA(ｺﾒﾃﾞｨｶﾙ!J122)&gt;=1,ｺﾒﾃﾞｨｶﾙ!J122,"")</f>
        <v/>
      </c>
      <c r="K123" s="422" t="str">
        <f>IF(COUNTA(ｺﾒﾃﾞｨｶﾙ!K122)&gt;=1,ｺﾒﾃﾞｨｶﾙ!K122,"")</f>
        <v/>
      </c>
      <c r="L123" s="426" t="str">
        <f>IF(COUNTA(ｺﾒﾃﾞｨｶﾙ!L122)&gt;=1,ｺﾒﾃﾞｨｶﾙ!L122,"")</f>
        <v/>
      </c>
      <c r="M123" s="449" t="str">
        <f>IF(COUNTA(ｺﾒﾃﾞｨｶﾙ!M122)&gt;=1,ｺﾒﾃﾞｨｶﾙ!M122,"")</f>
        <v/>
      </c>
      <c r="N123" s="443" t="str">
        <f>IF(COUNTA(ｺﾒﾃﾞｨｶﾙ!N122)&gt;=1,ｺﾒﾃﾞｨｶﾙ!N122,"")</f>
        <v/>
      </c>
      <c r="O123" s="444">
        <f>SUM(ｺﾒﾃﾞｨｶﾙ!P122:V122)</f>
        <v>0</v>
      </c>
      <c r="P123" s="445" t="str">
        <f>IF(O123&lt;基本!$D$9,"非常勤","常勤")</f>
        <v>常勤</v>
      </c>
      <c r="Q123" s="446">
        <f>IF(P123="非常勤",O123/基本!$D$9,1)</f>
        <v>1</v>
      </c>
      <c r="R123" s="401" t="e">
        <f>IF(DAYS360(T123,メイン!$N$3)&lt;500,"新"," ")</f>
        <v>#VALUE!</v>
      </c>
      <c r="S123" s="447"/>
      <c r="T123" s="474" t="str">
        <f>IF(COUNTA(ｺﾒﾃﾞｨｶﾙ!O122)&gt;=1,ｺﾒﾃﾞｨｶﾙ!O122,"")</f>
        <v/>
      </c>
      <c r="U123" s="475"/>
      <c r="V123" s="475"/>
      <c r="W123" s="475"/>
      <c r="X123" s="477">
        <f t="shared" si="33"/>
        <v>0</v>
      </c>
      <c r="Y123" s="477">
        <f t="shared" si="34"/>
        <v>0</v>
      </c>
      <c r="Z123" s="477">
        <f t="shared" si="35"/>
        <v>0</v>
      </c>
      <c r="AA123" s="477">
        <f t="shared" si="36"/>
        <v>0</v>
      </c>
      <c r="AB123" s="477">
        <f t="shared" si="37"/>
        <v>0</v>
      </c>
      <c r="AC123" s="477">
        <f t="shared" si="38"/>
        <v>0</v>
      </c>
      <c r="AD123" s="477">
        <f t="shared" si="39"/>
        <v>0</v>
      </c>
      <c r="AE123" s="477">
        <f t="shared" si="40"/>
        <v>0</v>
      </c>
      <c r="AF123" s="477">
        <f t="shared" si="41"/>
        <v>0</v>
      </c>
      <c r="AG123" s="477">
        <f t="shared" si="42"/>
        <v>0</v>
      </c>
      <c r="AH123" s="477">
        <f t="shared" si="43"/>
        <v>0</v>
      </c>
      <c r="AI123" s="477">
        <f t="shared" si="44"/>
        <v>0</v>
      </c>
      <c r="AJ123" s="477">
        <f t="shared" si="45"/>
        <v>0</v>
      </c>
      <c r="AK123" s="477">
        <f t="shared" si="46"/>
        <v>0</v>
      </c>
      <c r="AL123" s="477">
        <f t="shared" si="47"/>
        <v>0</v>
      </c>
      <c r="AM123" s="477">
        <f t="shared" si="48"/>
        <v>0</v>
      </c>
      <c r="AN123" s="477">
        <f t="shared" si="49"/>
        <v>0</v>
      </c>
      <c r="AO123" s="477">
        <f t="shared" si="50"/>
        <v>0</v>
      </c>
      <c r="AP123" s="477">
        <f t="shared" si="51"/>
        <v>0</v>
      </c>
      <c r="AQ123" s="477">
        <f t="shared" si="52"/>
        <v>0</v>
      </c>
      <c r="AR123" s="477">
        <f t="shared" si="53"/>
        <v>0</v>
      </c>
      <c r="AS123" s="477">
        <f t="shared" si="54"/>
        <v>0</v>
      </c>
      <c r="AT123" s="477">
        <f t="shared" si="55"/>
        <v>0</v>
      </c>
      <c r="AU123" s="477">
        <f t="shared" si="56"/>
        <v>0</v>
      </c>
      <c r="AV123" s="477">
        <f t="shared" si="57"/>
        <v>0</v>
      </c>
      <c r="AW123" s="477">
        <f t="shared" si="58"/>
        <v>0</v>
      </c>
      <c r="AX123" s="477">
        <f t="shared" si="59"/>
        <v>0</v>
      </c>
      <c r="AY123" s="477">
        <f t="shared" si="60"/>
        <v>0</v>
      </c>
      <c r="AZ123" s="477">
        <f t="shared" si="61"/>
        <v>0</v>
      </c>
      <c r="BA123" s="477">
        <f t="shared" si="62"/>
        <v>0</v>
      </c>
      <c r="BB123" s="477">
        <f t="shared" si="63"/>
        <v>0</v>
      </c>
      <c r="BC123" s="477">
        <f t="shared" si="64"/>
        <v>0</v>
      </c>
      <c r="BD123" s="477">
        <f t="shared" si="65"/>
        <v>0</v>
      </c>
      <c r="BE123" s="477"/>
    </row>
    <row r="124" spans="1:57" ht="13.5" customHeight="1">
      <c r="A124" s="448" t="str">
        <f>IF(COUNTA(ｺﾒﾃﾞｨｶﾙ!A123)&gt;=1,ｺﾒﾃﾞｨｶﾙ!A123,"")</f>
        <v/>
      </c>
      <c r="B124" s="425" t="str">
        <f>IF(COUNTA(ｺﾒﾃﾞｨｶﾙ!B123)&gt;=1,ｺﾒﾃﾞｨｶﾙ!B123,"")</f>
        <v/>
      </c>
      <c r="C124" s="422" t="str">
        <f>IF(COUNTA(ｺﾒﾃﾞｨｶﾙ!C123)&gt;=1,ｺﾒﾃﾞｨｶﾙ!C123,"")</f>
        <v/>
      </c>
      <c r="D124" s="422" t="str">
        <f>IF(COUNTA(ｺﾒﾃﾞｨｶﾙ!D123)&gt;=1,ｺﾒﾃﾞｨｶﾙ!D123,"")</f>
        <v/>
      </c>
      <c r="E124" s="422" t="str">
        <f>IF(COUNTA(ｺﾒﾃﾞｨｶﾙ!E123)&gt;=1,ｺﾒﾃﾞｨｶﾙ!E123,"")</f>
        <v/>
      </c>
      <c r="F124" s="422" t="str">
        <f>IF(COUNTA(ｺﾒﾃﾞｨｶﾙ!F123)&gt;=1,ｺﾒﾃﾞｨｶﾙ!F123,"")</f>
        <v/>
      </c>
      <c r="G124" s="422" t="str">
        <f>IF(COUNTA(ｺﾒﾃﾞｨｶﾙ!G123)&gt;=1,ｺﾒﾃﾞｨｶﾙ!G123,"")</f>
        <v/>
      </c>
      <c r="H124" s="422" t="str">
        <f>IF(COUNTA(ｺﾒﾃﾞｨｶﾙ!H123)&gt;=1,ｺﾒﾃﾞｨｶﾙ!H123,"")</f>
        <v/>
      </c>
      <c r="I124" s="422" t="str">
        <f>IF(COUNTA(ｺﾒﾃﾞｨｶﾙ!I123)&gt;=1,ｺﾒﾃﾞｨｶﾙ!I123,"")</f>
        <v/>
      </c>
      <c r="J124" s="422" t="str">
        <f>IF(COUNTA(ｺﾒﾃﾞｨｶﾙ!J123)&gt;=1,ｺﾒﾃﾞｨｶﾙ!J123,"")</f>
        <v/>
      </c>
      <c r="K124" s="422" t="str">
        <f>IF(COUNTA(ｺﾒﾃﾞｨｶﾙ!K123)&gt;=1,ｺﾒﾃﾞｨｶﾙ!K123,"")</f>
        <v/>
      </c>
      <c r="L124" s="426" t="str">
        <f>IF(COUNTA(ｺﾒﾃﾞｨｶﾙ!L123)&gt;=1,ｺﾒﾃﾞｨｶﾙ!L123,"")</f>
        <v/>
      </c>
      <c r="M124" s="449" t="str">
        <f>IF(COUNTA(ｺﾒﾃﾞｨｶﾙ!M123)&gt;=1,ｺﾒﾃﾞｨｶﾙ!M123,"")</f>
        <v/>
      </c>
      <c r="N124" s="443" t="str">
        <f>IF(COUNTA(ｺﾒﾃﾞｨｶﾙ!N123)&gt;=1,ｺﾒﾃﾞｨｶﾙ!N123,"")</f>
        <v/>
      </c>
      <c r="O124" s="444">
        <f>SUM(ｺﾒﾃﾞｨｶﾙ!P123:V123)</f>
        <v>0</v>
      </c>
      <c r="P124" s="445" t="str">
        <f>IF(O124&lt;基本!$D$9,"非常勤","常勤")</f>
        <v>常勤</v>
      </c>
      <c r="Q124" s="446">
        <f>IF(P124="非常勤",O124/基本!$D$9,1)</f>
        <v>1</v>
      </c>
      <c r="R124" s="401" t="e">
        <f>IF(DAYS360(T124,メイン!$N$3)&lt;500,"新"," ")</f>
        <v>#VALUE!</v>
      </c>
      <c r="S124" s="447"/>
      <c r="T124" s="474" t="str">
        <f>IF(COUNTA(ｺﾒﾃﾞｨｶﾙ!O123)&gt;=1,ｺﾒﾃﾞｨｶﾙ!O123,"")</f>
        <v/>
      </c>
      <c r="U124" s="475"/>
      <c r="V124" s="475"/>
      <c r="W124" s="475"/>
      <c r="X124" s="477">
        <f t="shared" si="33"/>
        <v>0</v>
      </c>
      <c r="Y124" s="477">
        <f t="shared" si="34"/>
        <v>0</v>
      </c>
      <c r="Z124" s="477">
        <f t="shared" si="35"/>
        <v>0</v>
      </c>
      <c r="AA124" s="477">
        <f t="shared" si="36"/>
        <v>0</v>
      </c>
      <c r="AB124" s="477">
        <f t="shared" si="37"/>
        <v>0</v>
      </c>
      <c r="AC124" s="477">
        <f t="shared" si="38"/>
        <v>0</v>
      </c>
      <c r="AD124" s="477">
        <f t="shared" si="39"/>
        <v>0</v>
      </c>
      <c r="AE124" s="477">
        <f t="shared" si="40"/>
        <v>0</v>
      </c>
      <c r="AF124" s="477">
        <f t="shared" si="41"/>
        <v>0</v>
      </c>
      <c r="AG124" s="477">
        <f t="shared" si="42"/>
        <v>0</v>
      </c>
      <c r="AH124" s="477">
        <f t="shared" si="43"/>
        <v>0</v>
      </c>
      <c r="AI124" s="477">
        <f t="shared" si="44"/>
        <v>0</v>
      </c>
      <c r="AJ124" s="477">
        <f t="shared" si="45"/>
        <v>0</v>
      </c>
      <c r="AK124" s="477">
        <f t="shared" si="46"/>
        <v>0</v>
      </c>
      <c r="AL124" s="477">
        <f t="shared" si="47"/>
        <v>0</v>
      </c>
      <c r="AM124" s="477">
        <f t="shared" si="48"/>
        <v>0</v>
      </c>
      <c r="AN124" s="477">
        <f t="shared" si="49"/>
        <v>0</v>
      </c>
      <c r="AO124" s="477">
        <f t="shared" si="50"/>
        <v>0</v>
      </c>
      <c r="AP124" s="477">
        <f t="shared" si="51"/>
        <v>0</v>
      </c>
      <c r="AQ124" s="477">
        <f t="shared" si="52"/>
        <v>0</v>
      </c>
      <c r="AR124" s="477">
        <f t="shared" si="53"/>
        <v>0</v>
      </c>
      <c r="AS124" s="477">
        <f t="shared" si="54"/>
        <v>0</v>
      </c>
      <c r="AT124" s="477">
        <f t="shared" si="55"/>
        <v>0</v>
      </c>
      <c r="AU124" s="477">
        <f t="shared" si="56"/>
        <v>0</v>
      </c>
      <c r="AV124" s="477">
        <f t="shared" si="57"/>
        <v>0</v>
      </c>
      <c r="AW124" s="477">
        <f t="shared" si="58"/>
        <v>0</v>
      </c>
      <c r="AX124" s="477">
        <f t="shared" si="59"/>
        <v>0</v>
      </c>
      <c r="AY124" s="477">
        <f t="shared" si="60"/>
        <v>0</v>
      </c>
      <c r="AZ124" s="477">
        <f t="shared" si="61"/>
        <v>0</v>
      </c>
      <c r="BA124" s="477">
        <f t="shared" si="62"/>
        <v>0</v>
      </c>
      <c r="BB124" s="477">
        <f t="shared" si="63"/>
        <v>0</v>
      </c>
      <c r="BC124" s="477">
        <f t="shared" si="64"/>
        <v>0</v>
      </c>
      <c r="BD124" s="477">
        <f t="shared" si="65"/>
        <v>0</v>
      </c>
      <c r="BE124" s="477"/>
    </row>
    <row r="125" spans="1:57" ht="13.5" customHeight="1">
      <c r="A125" s="448" t="str">
        <f>IF(COUNTA(ｺﾒﾃﾞｨｶﾙ!A124)&gt;=1,ｺﾒﾃﾞｨｶﾙ!A124,"")</f>
        <v/>
      </c>
      <c r="B125" s="425" t="str">
        <f>IF(COUNTA(ｺﾒﾃﾞｨｶﾙ!B124)&gt;=1,ｺﾒﾃﾞｨｶﾙ!B124,"")</f>
        <v/>
      </c>
      <c r="C125" s="422" t="str">
        <f>IF(COUNTA(ｺﾒﾃﾞｨｶﾙ!C124)&gt;=1,ｺﾒﾃﾞｨｶﾙ!C124,"")</f>
        <v/>
      </c>
      <c r="D125" s="422" t="str">
        <f>IF(COUNTA(ｺﾒﾃﾞｨｶﾙ!D124)&gt;=1,ｺﾒﾃﾞｨｶﾙ!D124,"")</f>
        <v/>
      </c>
      <c r="E125" s="422" t="str">
        <f>IF(COUNTA(ｺﾒﾃﾞｨｶﾙ!E124)&gt;=1,ｺﾒﾃﾞｨｶﾙ!E124,"")</f>
        <v/>
      </c>
      <c r="F125" s="422" t="str">
        <f>IF(COUNTA(ｺﾒﾃﾞｨｶﾙ!F124)&gt;=1,ｺﾒﾃﾞｨｶﾙ!F124,"")</f>
        <v/>
      </c>
      <c r="G125" s="422" t="str">
        <f>IF(COUNTA(ｺﾒﾃﾞｨｶﾙ!G124)&gt;=1,ｺﾒﾃﾞｨｶﾙ!G124,"")</f>
        <v/>
      </c>
      <c r="H125" s="422" t="str">
        <f>IF(COUNTA(ｺﾒﾃﾞｨｶﾙ!H124)&gt;=1,ｺﾒﾃﾞｨｶﾙ!H124,"")</f>
        <v/>
      </c>
      <c r="I125" s="422" t="str">
        <f>IF(COUNTA(ｺﾒﾃﾞｨｶﾙ!I124)&gt;=1,ｺﾒﾃﾞｨｶﾙ!I124,"")</f>
        <v/>
      </c>
      <c r="J125" s="422" t="str">
        <f>IF(COUNTA(ｺﾒﾃﾞｨｶﾙ!J124)&gt;=1,ｺﾒﾃﾞｨｶﾙ!J124,"")</f>
        <v/>
      </c>
      <c r="K125" s="422" t="str">
        <f>IF(COUNTA(ｺﾒﾃﾞｨｶﾙ!K124)&gt;=1,ｺﾒﾃﾞｨｶﾙ!K124,"")</f>
        <v/>
      </c>
      <c r="L125" s="426" t="str">
        <f>IF(COUNTA(ｺﾒﾃﾞｨｶﾙ!L124)&gt;=1,ｺﾒﾃﾞｨｶﾙ!L124,"")</f>
        <v/>
      </c>
      <c r="M125" s="449" t="str">
        <f>IF(COUNTA(ｺﾒﾃﾞｨｶﾙ!M124)&gt;=1,ｺﾒﾃﾞｨｶﾙ!M124,"")</f>
        <v/>
      </c>
      <c r="N125" s="443" t="str">
        <f>IF(COUNTA(ｺﾒﾃﾞｨｶﾙ!N124)&gt;=1,ｺﾒﾃﾞｨｶﾙ!N124,"")</f>
        <v/>
      </c>
      <c r="O125" s="444">
        <f>SUM(ｺﾒﾃﾞｨｶﾙ!P124:V124)</f>
        <v>0</v>
      </c>
      <c r="P125" s="445" t="str">
        <f>IF(O125&lt;基本!$D$9,"非常勤","常勤")</f>
        <v>常勤</v>
      </c>
      <c r="Q125" s="446">
        <f>IF(P125="非常勤",O125/基本!$D$9,1)</f>
        <v>1</v>
      </c>
      <c r="R125" s="401" t="e">
        <f>IF(DAYS360(T125,メイン!$N$3)&lt;500,"新"," ")</f>
        <v>#VALUE!</v>
      </c>
      <c r="S125" s="447"/>
      <c r="T125" s="474" t="str">
        <f>IF(COUNTA(ｺﾒﾃﾞｨｶﾙ!O124)&gt;=1,ｺﾒﾃﾞｨｶﾙ!O124,"")</f>
        <v/>
      </c>
      <c r="U125" s="475"/>
      <c r="V125" s="475"/>
      <c r="W125" s="475"/>
      <c r="X125" s="477">
        <f t="shared" si="33"/>
        <v>0</v>
      </c>
      <c r="Y125" s="477">
        <f t="shared" si="34"/>
        <v>0</v>
      </c>
      <c r="Z125" s="477">
        <f t="shared" si="35"/>
        <v>0</v>
      </c>
      <c r="AA125" s="477">
        <f t="shared" si="36"/>
        <v>0</v>
      </c>
      <c r="AB125" s="477">
        <f t="shared" si="37"/>
        <v>0</v>
      </c>
      <c r="AC125" s="477">
        <f t="shared" si="38"/>
        <v>0</v>
      </c>
      <c r="AD125" s="477">
        <f t="shared" si="39"/>
        <v>0</v>
      </c>
      <c r="AE125" s="477">
        <f t="shared" si="40"/>
        <v>0</v>
      </c>
      <c r="AF125" s="477">
        <f t="shared" si="41"/>
        <v>0</v>
      </c>
      <c r="AG125" s="477">
        <f t="shared" si="42"/>
        <v>0</v>
      </c>
      <c r="AH125" s="477">
        <f t="shared" si="43"/>
        <v>0</v>
      </c>
      <c r="AI125" s="477">
        <f t="shared" si="44"/>
        <v>0</v>
      </c>
      <c r="AJ125" s="477">
        <f t="shared" si="45"/>
        <v>0</v>
      </c>
      <c r="AK125" s="477">
        <f t="shared" si="46"/>
        <v>0</v>
      </c>
      <c r="AL125" s="477">
        <f t="shared" si="47"/>
        <v>0</v>
      </c>
      <c r="AM125" s="477">
        <f t="shared" si="48"/>
        <v>0</v>
      </c>
      <c r="AN125" s="477">
        <f t="shared" si="49"/>
        <v>0</v>
      </c>
      <c r="AO125" s="477">
        <f t="shared" si="50"/>
        <v>0</v>
      </c>
      <c r="AP125" s="477">
        <f t="shared" si="51"/>
        <v>0</v>
      </c>
      <c r="AQ125" s="477">
        <f t="shared" si="52"/>
        <v>0</v>
      </c>
      <c r="AR125" s="477">
        <f t="shared" si="53"/>
        <v>0</v>
      </c>
      <c r="AS125" s="477">
        <f t="shared" si="54"/>
        <v>0</v>
      </c>
      <c r="AT125" s="477">
        <f t="shared" si="55"/>
        <v>0</v>
      </c>
      <c r="AU125" s="477">
        <f t="shared" si="56"/>
        <v>0</v>
      </c>
      <c r="AV125" s="477">
        <f t="shared" si="57"/>
        <v>0</v>
      </c>
      <c r="AW125" s="477">
        <f t="shared" si="58"/>
        <v>0</v>
      </c>
      <c r="AX125" s="477">
        <f t="shared" si="59"/>
        <v>0</v>
      </c>
      <c r="AY125" s="477">
        <f t="shared" si="60"/>
        <v>0</v>
      </c>
      <c r="AZ125" s="477">
        <f t="shared" si="61"/>
        <v>0</v>
      </c>
      <c r="BA125" s="477">
        <f t="shared" si="62"/>
        <v>0</v>
      </c>
      <c r="BB125" s="477">
        <f t="shared" si="63"/>
        <v>0</v>
      </c>
      <c r="BC125" s="477">
        <f t="shared" si="64"/>
        <v>0</v>
      </c>
      <c r="BD125" s="477">
        <f t="shared" si="65"/>
        <v>0</v>
      </c>
      <c r="BE125" s="477"/>
    </row>
    <row r="126" spans="1:57" ht="13.5" customHeight="1">
      <c r="A126" s="448" t="str">
        <f>IF(COUNTA(ｺﾒﾃﾞｨｶﾙ!A125)&gt;=1,ｺﾒﾃﾞｨｶﾙ!A125,"")</f>
        <v/>
      </c>
      <c r="B126" s="425" t="str">
        <f>IF(COUNTA(ｺﾒﾃﾞｨｶﾙ!B125)&gt;=1,ｺﾒﾃﾞｨｶﾙ!B125,"")</f>
        <v/>
      </c>
      <c r="C126" s="422" t="str">
        <f>IF(COUNTA(ｺﾒﾃﾞｨｶﾙ!C125)&gt;=1,ｺﾒﾃﾞｨｶﾙ!C125,"")</f>
        <v/>
      </c>
      <c r="D126" s="422" t="str">
        <f>IF(COUNTA(ｺﾒﾃﾞｨｶﾙ!D125)&gt;=1,ｺﾒﾃﾞｨｶﾙ!D125,"")</f>
        <v/>
      </c>
      <c r="E126" s="422" t="str">
        <f>IF(COUNTA(ｺﾒﾃﾞｨｶﾙ!E125)&gt;=1,ｺﾒﾃﾞｨｶﾙ!E125,"")</f>
        <v/>
      </c>
      <c r="F126" s="422" t="str">
        <f>IF(COUNTA(ｺﾒﾃﾞｨｶﾙ!F125)&gt;=1,ｺﾒﾃﾞｨｶﾙ!F125,"")</f>
        <v/>
      </c>
      <c r="G126" s="422" t="str">
        <f>IF(COUNTA(ｺﾒﾃﾞｨｶﾙ!G125)&gt;=1,ｺﾒﾃﾞｨｶﾙ!G125,"")</f>
        <v/>
      </c>
      <c r="H126" s="422" t="str">
        <f>IF(COUNTA(ｺﾒﾃﾞｨｶﾙ!H125)&gt;=1,ｺﾒﾃﾞｨｶﾙ!H125,"")</f>
        <v/>
      </c>
      <c r="I126" s="422" t="str">
        <f>IF(COUNTA(ｺﾒﾃﾞｨｶﾙ!I125)&gt;=1,ｺﾒﾃﾞｨｶﾙ!I125,"")</f>
        <v/>
      </c>
      <c r="J126" s="422" t="str">
        <f>IF(COUNTA(ｺﾒﾃﾞｨｶﾙ!J125)&gt;=1,ｺﾒﾃﾞｨｶﾙ!J125,"")</f>
        <v/>
      </c>
      <c r="K126" s="422" t="str">
        <f>IF(COUNTA(ｺﾒﾃﾞｨｶﾙ!K125)&gt;=1,ｺﾒﾃﾞｨｶﾙ!K125,"")</f>
        <v/>
      </c>
      <c r="L126" s="426" t="str">
        <f>IF(COUNTA(ｺﾒﾃﾞｨｶﾙ!L125)&gt;=1,ｺﾒﾃﾞｨｶﾙ!L125,"")</f>
        <v/>
      </c>
      <c r="M126" s="449" t="str">
        <f>IF(COUNTA(ｺﾒﾃﾞｨｶﾙ!M125)&gt;=1,ｺﾒﾃﾞｨｶﾙ!M125,"")</f>
        <v/>
      </c>
      <c r="N126" s="443" t="str">
        <f>IF(COUNTA(ｺﾒﾃﾞｨｶﾙ!N125)&gt;=1,ｺﾒﾃﾞｨｶﾙ!N125,"")</f>
        <v/>
      </c>
      <c r="O126" s="444">
        <f>SUM(ｺﾒﾃﾞｨｶﾙ!P125:V125)</f>
        <v>0</v>
      </c>
      <c r="P126" s="445" t="str">
        <f>IF(O126&lt;基本!$D$9,"非常勤","常勤")</f>
        <v>常勤</v>
      </c>
      <c r="Q126" s="446">
        <f>IF(P126="非常勤",O126/基本!$D$9,1)</f>
        <v>1</v>
      </c>
      <c r="R126" s="401" t="e">
        <f>IF(DAYS360(T126,メイン!$N$3)&lt;500,"新"," ")</f>
        <v>#VALUE!</v>
      </c>
      <c r="S126" s="447"/>
      <c r="T126" s="474" t="str">
        <f>IF(COUNTA(ｺﾒﾃﾞｨｶﾙ!O125)&gt;=1,ｺﾒﾃﾞｨｶﾙ!O125,"")</f>
        <v/>
      </c>
      <c r="U126" s="475"/>
      <c r="V126" s="475"/>
      <c r="W126" s="475"/>
      <c r="X126" s="477">
        <f t="shared" si="33"/>
        <v>0</v>
      </c>
      <c r="Y126" s="477">
        <f t="shared" si="34"/>
        <v>0</v>
      </c>
      <c r="Z126" s="477">
        <f t="shared" si="35"/>
        <v>0</v>
      </c>
      <c r="AA126" s="477">
        <f t="shared" si="36"/>
        <v>0</v>
      </c>
      <c r="AB126" s="477">
        <f t="shared" si="37"/>
        <v>0</v>
      </c>
      <c r="AC126" s="477">
        <f t="shared" si="38"/>
        <v>0</v>
      </c>
      <c r="AD126" s="477">
        <f t="shared" si="39"/>
        <v>0</v>
      </c>
      <c r="AE126" s="477">
        <f t="shared" si="40"/>
        <v>0</v>
      </c>
      <c r="AF126" s="477">
        <f t="shared" si="41"/>
        <v>0</v>
      </c>
      <c r="AG126" s="477">
        <f t="shared" si="42"/>
        <v>0</v>
      </c>
      <c r="AH126" s="477">
        <f t="shared" si="43"/>
        <v>0</v>
      </c>
      <c r="AI126" s="477">
        <f t="shared" si="44"/>
        <v>0</v>
      </c>
      <c r="AJ126" s="477">
        <f t="shared" si="45"/>
        <v>0</v>
      </c>
      <c r="AK126" s="477">
        <f t="shared" si="46"/>
        <v>0</v>
      </c>
      <c r="AL126" s="477">
        <f t="shared" si="47"/>
        <v>0</v>
      </c>
      <c r="AM126" s="477">
        <f t="shared" si="48"/>
        <v>0</v>
      </c>
      <c r="AN126" s="477">
        <f t="shared" si="49"/>
        <v>0</v>
      </c>
      <c r="AO126" s="477">
        <f t="shared" si="50"/>
        <v>0</v>
      </c>
      <c r="AP126" s="477">
        <f t="shared" si="51"/>
        <v>0</v>
      </c>
      <c r="AQ126" s="477">
        <f t="shared" si="52"/>
        <v>0</v>
      </c>
      <c r="AR126" s="477">
        <f t="shared" si="53"/>
        <v>0</v>
      </c>
      <c r="AS126" s="477">
        <f t="shared" si="54"/>
        <v>0</v>
      </c>
      <c r="AT126" s="477">
        <f t="shared" si="55"/>
        <v>0</v>
      </c>
      <c r="AU126" s="477">
        <f t="shared" si="56"/>
        <v>0</v>
      </c>
      <c r="AV126" s="477">
        <f t="shared" si="57"/>
        <v>0</v>
      </c>
      <c r="AW126" s="477">
        <f t="shared" si="58"/>
        <v>0</v>
      </c>
      <c r="AX126" s="477">
        <f t="shared" si="59"/>
        <v>0</v>
      </c>
      <c r="AY126" s="477">
        <f t="shared" si="60"/>
        <v>0</v>
      </c>
      <c r="AZ126" s="477">
        <f t="shared" si="61"/>
        <v>0</v>
      </c>
      <c r="BA126" s="477">
        <f t="shared" si="62"/>
        <v>0</v>
      </c>
      <c r="BB126" s="477">
        <f t="shared" si="63"/>
        <v>0</v>
      </c>
      <c r="BC126" s="477">
        <f t="shared" si="64"/>
        <v>0</v>
      </c>
      <c r="BD126" s="477">
        <f t="shared" si="65"/>
        <v>0</v>
      </c>
      <c r="BE126" s="477"/>
    </row>
    <row r="127" spans="1:57" ht="13.5" customHeight="1">
      <c r="A127" s="448" t="str">
        <f>IF(COUNTA(ｺﾒﾃﾞｨｶﾙ!A126)&gt;=1,ｺﾒﾃﾞｨｶﾙ!A126,"")</f>
        <v/>
      </c>
      <c r="B127" s="425" t="str">
        <f>IF(COUNTA(ｺﾒﾃﾞｨｶﾙ!B126)&gt;=1,ｺﾒﾃﾞｨｶﾙ!B126,"")</f>
        <v/>
      </c>
      <c r="C127" s="422" t="str">
        <f>IF(COUNTA(ｺﾒﾃﾞｨｶﾙ!C126)&gt;=1,ｺﾒﾃﾞｨｶﾙ!C126,"")</f>
        <v/>
      </c>
      <c r="D127" s="422" t="str">
        <f>IF(COUNTA(ｺﾒﾃﾞｨｶﾙ!D126)&gt;=1,ｺﾒﾃﾞｨｶﾙ!D126,"")</f>
        <v/>
      </c>
      <c r="E127" s="422" t="str">
        <f>IF(COUNTA(ｺﾒﾃﾞｨｶﾙ!E126)&gt;=1,ｺﾒﾃﾞｨｶﾙ!E126,"")</f>
        <v/>
      </c>
      <c r="F127" s="422" t="str">
        <f>IF(COUNTA(ｺﾒﾃﾞｨｶﾙ!F126)&gt;=1,ｺﾒﾃﾞｨｶﾙ!F126,"")</f>
        <v/>
      </c>
      <c r="G127" s="422" t="str">
        <f>IF(COUNTA(ｺﾒﾃﾞｨｶﾙ!G126)&gt;=1,ｺﾒﾃﾞｨｶﾙ!G126,"")</f>
        <v/>
      </c>
      <c r="H127" s="422" t="str">
        <f>IF(COUNTA(ｺﾒﾃﾞｨｶﾙ!H126)&gt;=1,ｺﾒﾃﾞｨｶﾙ!H126,"")</f>
        <v/>
      </c>
      <c r="I127" s="422" t="str">
        <f>IF(COUNTA(ｺﾒﾃﾞｨｶﾙ!I126)&gt;=1,ｺﾒﾃﾞｨｶﾙ!I126,"")</f>
        <v/>
      </c>
      <c r="J127" s="422" t="str">
        <f>IF(COUNTA(ｺﾒﾃﾞｨｶﾙ!J126)&gt;=1,ｺﾒﾃﾞｨｶﾙ!J126,"")</f>
        <v/>
      </c>
      <c r="K127" s="422" t="str">
        <f>IF(COUNTA(ｺﾒﾃﾞｨｶﾙ!K126)&gt;=1,ｺﾒﾃﾞｨｶﾙ!K126,"")</f>
        <v/>
      </c>
      <c r="L127" s="426" t="str">
        <f>IF(COUNTA(ｺﾒﾃﾞｨｶﾙ!L126)&gt;=1,ｺﾒﾃﾞｨｶﾙ!L126,"")</f>
        <v/>
      </c>
      <c r="M127" s="449" t="str">
        <f>IF(COUNTA(ｺﾒﾃﾞｨｶﾙ!M126)&gt;=1,ｺﾒﾃﾞｨｶﾙ!M126,"")</f>
        <v/>
      </c>
      <c r="N127" s="443" t="str">
        <f>IF(COUNTA(ｺﾒﾃﾞｨｶﾙ!N126)&gt;=1,ｺﾒﾃﾞｨｶﾙ!N126,"")</f>
        <v/>
      </c>
      <c r="O127" s="444">
        <f>SUM(ｺﾒﾃﾞｨｶﾙ!P126:V126)</f>
        <v>0</v>
      </c>
      <c r="P127" s="445" t="str">
        <f>IF(O127&lt;基本!$D$9,"非常勤","常勤")</f>
        <v>常勤</v>
      </c>
      <c r="Q127" s="446">
        <f>IF(P127="非常勤",O127/基本!$D$9,1)</f>
        <v>1</v>
      </c>
      <c r="R127" s="401" t="e">
        <f>IF(DAYS360(T127,メイン!$N$3)&lt;500,"新"," ")</f>
        <v>#VALUE!</v>
      </c>
      <c r="S127" s="447"/>
      <c r="T127" s="474" t="str">
        <f>IF(COUNTA(ｺﾒﾃﾞｨｶﾙ!O126)&gt;=1,ｺﾒﾃﾞｨｶﾙ!O126,"")</f>
        <v/>
      </c>
      <c r="U127" s="475"/>
      <c r="V127" s="475"/>
      <c r="W127" s="475"/>
      <c r="X127" s="477">
        <f t="shared" si="33"/>
        <v>0</v>
      </c>
      <c r="Y127" s="477">
        <f t="shared" si="34"/>
        <v>0</v>
      </c>
      <c r="Z127" s="477">
        <f t="shared" si="35"/>
        <v>0</v>
      </c>
      <c r="AA127" s="477">
        <f t="shared" si="36"/>
        <v>0</v>
      </c>
      <c r="AB127" s="477">
        <f t="shared" si="37"/>
        <v>0</v>
      </c>
      <c r="AC127" s="477">
        <f t="shared" si="38"/>
        <v>0</v>
      </c>
      <c r="AD127" s="477">
        <f t="shared" si="39"/>
        <v>0</v>
      </c>
      <c r="AE127" s="477">
        <f t="shared" si="40"/>
        <v>0</v>
      </c>
      <c r="AF127" s="477">
        <f t="shared" si="41"/>
        <v>0</v>
      </c>
      <c r="AG127" s="477">
        <f t="shared" si="42"/>
        <v>0</v>
      </c>
      <c r="AH127" s="477">
        <f t="shared" si="43"/>
        <v>0</v>
      </c>
      <c r="AI127" s="477">
        <f t="shared" si="44"/>
        <v>0</v>
      </c>
      <c r="AJ127" s="477">
        <f t="shared" si="45"/>
        <v>0</v>
      </c>
      <c r="AK127" s="477">
        <f t="shared" si="46"/>
        <v>0</v>
      </c>
      <c r="AL127" s="477">
        <f t="shared" si="47"/>
        <v>0</v>
      </c>
      <c r="AM127" s="477">
        <f t="shared" si="48"/>
        <v>0</v>
      </c>
      <c r="AN127" s="477">
        <f t="shared" si="49"/>
        <v>0</v>
      </c>
      <c r="AO127" s="477">
        <f t="shared" si="50"/>
        <v>0</v>
      </c>
      <c r="AP127" s="477">
        <f t="shared" si="51"/>
        <v>0</v>
      </c>
      <c r="AQ127" s="477">
        <f t="shared" si="52"/>
        <v>0</v>
      </c>
      <c r="AR127" s="477">
        <f t="shared" si="53"/>
        <v>0</v>
      </c>
      <c r="AS127" s="477">
        <f t="shared" si="54"/>
        <v>0</v>
      </c>
      <c r="AT127" s="477">
        <f t="shared" si="55"/>
        <v>0</v>
      </c>
      <c r="AU127" s="477">
        <f t="shared" si="56"/>
        <v>0</v>
      </c>
      <c r="AV127" s="477">
        <f t="shared" si="57"/>
        <v>0</v>
      </c>
      <c r="AW127" s="477">
        <f t="shared" si="58"/>
        <v>0</v>
      </c>
      <c r="AX127" s="477">
        <f t="shared" si="59"/>
        <v>0</v>
      </c>
      <c r="AY127" s="477">
        <f t="shared" si="60"/>
        <v>0</v>
      </c>
      <c r="AZ127" s="477">
        <f t="shared" si="61"/>
        <v>0</v>
      </c>
      <c r="BA127" s="477">
        <f t="shared" si="62"/>
        <v>0</v>
      </c>
      <c r="BB127" s="477">
        <f t="shared" si="63"/>
        <v>0</v>
      </c>
      <c r="BC127" s="477">
        <f t="shared" si="64"/>
        <v>0</v>
      </c>
      <c r="BD127" s="477">
        <f t="shared" si="65"/>
        <v>0</v>
      </c>
      <c r="BE127" s="477"/>
    </row>
    <row r="128" spans="1:57" ht="13.5" customHeight="1">
      <c r="A128" s="448" t="str">
        <f>IF(COUNTA(ｺﾒﾃﾞｨｶﾙ!A127)&gt;=1,ｺﾒﾃﾞｨｶﾙ!A127,"")</f>
        <v/>
      </c>
      <c r="B128" s="425" t="str">
        <f>IF(COUNTA(ｺﾒﾃﾞｨｶﾙ!B127)&gt;=1,ｺﾒﾃﾞｨｶﾙ!B127,"")</f>
        <v/>
      </c>
      <c r="C128" s="422" t="str">
        <f>IF(COUNTA(ｺﾒﾃﾞｨｶﾙ!C127)&gt;=1,ｺﾒﾃﾞｨｶﾙ!C127,"")</f>
        <v/>
      </c>
      <c r="D128" s="422" t="str">
        <f>IF(COUNTA(ｺﾒﾃﾞｨｶﾙ!D127)&gt;=1,ｺﾒﾃﾞｨｶﾙ!D127,"")</f>
        <v/>
      </c>
      <c r="E128" s="422" t="str">
        <f>IF(COUNTA(ｺﾒﾃﾞｨｶﾙ!E127)&gt;=1,ｺﾒﾃﾞｨｶﾙ!E127,"")</f>
        <v/>
      </c>
      <c r="F128" s="422" t="str">
        <f>IF(COUNTA(ｺﾒﾃﾞｨｶﾙ!F127)&gt;=1,ｺﾒﾃﾞｨｶﾙ!F127,"")</f>
        <v/>
      </c>
      <c r="G128" s="422" t="str">
        <f>IF(COUNTA(ｺﾒﾃﾞｨｶﾙ!G127)&gt;=1,ｺﾒﾃﾞｨｶﾙ!G127,"")</f>
        <v/>
      </c>
      <c r="H128" s="422" t="str">
        <f>IF(COUNTA(ｺﾒﾃﾞｨｶﾙ!H127)&gt;=1,ｺﾒﾃﾞｨｶﾙ!H127,"")</f>
        <v/>
      </c>
      <c r="I128" s="422" t="str">
        <f>IF(COUNTA(ｺﾒﾃﾞｨｶﾙ!I127)&gt;=1,ｺﾒﾃﾞｨｶﾙ!I127,"")</f>
        <v/>
      </c>
      <c r="J128" s="422" t="str">
        <f>IF(COUNTA(ｺﾒﾃﾞｨｶﾙ!J127)&gt;=1,ｺﾒﾃﾞｨｶﾙ!J127,"")</f>
        <v/>
      </c>
      <c r="K128" s="422" t="str">
        <f>IF(COUNTA(ｺﾒﾃﾞｨｶﾙ!K127)&gt;=1,ｺﾒﾃﾞｨｶﾙ!K127,"")</f>
        <v/>
      </c>
      <c r="L128" s="426" t="str">
        <f>IF(COUNTA(ｺﾒﾃﾞｨｶﾙ!L127)&gt;=1,ｺﾒﾃﾞｨｶﾙ!L127,"")</f>
        <v/>
      </c>
      <c r="M128" s="449" t="str">
        <f>IF(COUNTA(ｺﾒﾃﾞｨｶﾙ!M127)&gt;=1,ｺﾒﾃﾞｨｶﾙ!M127,"")</f>
        <v/>
      </c>
      <c r="N128" s="443" t="str">
        <f>IF(COUNTA(ｺﾒﾃﾞｨｶﾙ!N127)&gt;=1,ｺﾒﾃﾞｨｶﾙ!N127,"")</f>
        <v/>
      </c>
      <c r="O128" s="444">
        <f>SUM(ｺﾒﾃﾞｨｶﾙ!P127:V127)</f>
        <v>0</v>
      </c>
      <c r="P128" s="445" t="str">
        <f>IF(O128&lt;基本!$D$9,"非常勤","常勤")</f>
        <v>常勤</v>
      </c>
      <c r="Q128" s="446">
        <f>IF(P128="非常勤",O128/基本!$D$9,1)</f>
        <v>1</v>
      </c>
      <c r="R128" s="401" t="e">
        <f>IF(DAYS360(T128,メイン!$N$3)&lt;500,"新"," ")</f>
        <v>#VALUE!</v>
      </c>
      <c r="S128" s="447"/>
      <c r="T128" s="474" t="str">
        <f>IF(COUNTA(ｺﾒﾃﾞｨｶﾙ!O127)&gt;=1,ｺﾒﾃﾞｨｶﾙ!O127,"")</f>
        <v/>
      </c>
      <c r="U128" s="475"/>
      <c r="V128" s="475"/>
      <c r="W128" s="475"/>
      <c r="X128" s="477">
        <f t="shared" si="33"/>
        <v>0</v>
      </c>
      <c r="Y128" s="477">
        <f t="shared" si="34"/>
        <v>0</v>
      </c>
      <c r="Z128" s="477">
        <f t="shared" si="35"/>
        <v>0</v>
      </c>
      <c r="AA128" s="477">
        <f t="shared" si="36"/>
        <v>0</v>
      </c>
      <c r="AB128" s="477">
        <f t="shared" si="37"/>
        <v>0</v>
      </c>
      <c r="AC128" s="477">
        <f t="shared" si="38"/>
        <v>0</v>
      </c>
      <c r="AD128" s="477">
        <f t="shared" si="39"/>
        <v>0</v>
      </c>
      <c r="AE128" s="477">
        <f t="shared" si="40"/>
        <v>0</v>
      </c>
      <c r="AF128" s="477">
        <f t="shared" si="41"/>
        <v>0</v>
      </c>
      <c r="AG128" s="477">
        <f t="shared" si="42"/>
        <v>0</v>
      </c>
      <c r="AH128" s="477">
        <f t="shared" si="43"/>
        <v>0</v>
      </c>
      <c r="AI128" s="477">
        <f t="shared" si="44"/>
        <v>0</v>
      </c>
      <c r="AJ128" s="477">
        <f t="shared" si="45"/>
        <v>0</v>
      </c>
      <c r="AK128" s="477">
        <f t="shared" si="46"/>
        <v>0</v>
      </c>
      <c r="AL128" s="477">
        <f t="shared" si="47"/>
        <v>0</v>
      </c>
      <c r="AM128" s="477">
        <f t="shared" si="48"/>
        <v>0</v>
      </c>
      <c r="AN128" s="477">
        <f t="shared" si="49"/>
        <v>0</v>
      </c>
      <c r="AO128" s="477">
        <f t="shared" si="50"/>
        <v>0</v>
      </c>
      <c r="AP128" s="477">
        <f t="shared" si="51"/>
        <v>0</v>
      </c>
      <c r="AQ128" s="477">
        <f t="shared" si="52"/>
        <v>0</v>
      </c>
      <c r="AR128" s="477">
        <f t="shared" si="53"/>
        <v>0</v>
      </c>
      <c r="AS128" s="477">
        <f t="shared" si="54"/>
        <v>0</v>
      </c>
      <c r="AT128" s="477">
        <f t="shared" si="55"/>
        <v>0</v>
      </c>
      <c r="AU128" s="477">
        <f t="shared" si="56"/>
        <v>0</v>
      </c>
      <c r="AV128" s="477">
        <f t="shared" si="57"/>
        <v>0</v>
      </c>
      <c r="AW128" s="477">
        <f t="shared" si="58"/>
        <v>0</v>
      </c>
      <c r="AX128" s="477">
        <f t="shared" si="59"/>
        <v>0</v>
      </c>
      <c r="AY128" s="477">
        <f t="shared" si="60"/>
        <v>0</v>
      </c>
      <c r="AZ128" s="477">
        <f t="shared" si="61"/>
        <v>0</v>
      </c>
      <c r="BA128" s="477">
        <f t="shared" si="62"/>
        <v>0</v>
      </c>
      <c r="BB128" s="477">
        <f t="shared" si="63"/>
        <v>0</v>
      </c>
      <c r="BC128" s="477">
        <f t="shared" si="64"/>
        <v>0</v>
      </c>
      <c r="BD128" s="477">
        <f t="shared" si="65"/>
        <v>0</v>
      </c>
      <c r="BE128" s="477"/>
    </row>
    <row r="129" spans="1:57" ht="13.5" customHeight="1">
      <c r="A129" s="448" t="str">
        <f>IF(COUNTA(ｺﾒﾃﾞｨｶﾙ!A128)&gt;=1,ｺﾒﾃﾞｨｶﾙ!A128,"")</f>
        <v/>
      </c>
      <c r="B129" s="425" t="str">
        <f>IF(COUNTA(ｺﾒﾃﾞｨｶﾙ!B128)&gt;=1,ｺﾒﾃﾞｨｶﾙ!B128,"")</f>
        <v/>
      </c>
      <c r="C129" s="422" t="str">
        <f>IF(COUNTA(ｺﾒﾃﾞｨｶﾙ!C128)&gt;=1,ｺﾒﾃﾞｨｶﾙ!C128,"")</f>
        <v/>
      </c>
      <c r="D129" s="422" t="str">
        <f>IF(COUNTA(ｺﾒﾃﾞｨｶﾙ!D128)&gt;=1,ｺﾒﾃﾞｨｶﾙ!D128,"")</f>
        <v/>
      </c>
      <c r="E129" s="422" t="str">
        <f>IF(COUNTA(ｺﾒﾃﾞｨｶﾙ!E128)&gt;=1,ｺﾒﾃﾞｨｶﾙ!E128,"")</f>
        <v/>
      </c>
      <c r="F129" s="422" t="str">
        <f>IF(COUNTA(ｺﾒﾃﾞｨｶﾙ!F128)&gt;=1,ｺﾒﾃﾞｨｶﾙ!F128,"")</f>
        <v/>
      </c>
      <c r="G129" s="422" t="str">
        <f>IF(COUNTA(ｺﾒﾃﾞｨｶﾙ!G128)&gt;=1,ｺﾒﾃﾞｨｶﾙ!G128,"")</f>
        <v/>
      </c>
      <c r="H129" s="422" t="str">
        <f>IF(COUNTA(ｺﾒﾃﾞｨｶﾙ!H128)&gt;=1,ｺﾒﾃﾞｨｶﾙ!H128,"")</f>
        <v/>
      </c>
      <c r="I129" s="422" t="str">
        <f>IF(COUNTA(ｺﾒﾃﾞｨｶﾙ!I128)&gt;=1,ｺﾒﾃﾞｨｶﾙ!I128,"")</f>
        <v/>
      </c>
      <c r="J129" s="422" t="str">
        <f>IF(COUNTA(ｺﾒﾃﾞｨｶﾙ!J128)&gt;=1,ｺﾒﾃﾞｨｶﾙ!J128,"")</f>
        <v/>
      </c>
      <c r="K129" s="422" t="str">
        <f>IF(COUNTA(ｺﾒﾃﾞｨｶﾙ!K128)&gt;=1,ｺﾒﾃﾞｨｶﾙ!K128,"")</f>
        <v/>
      </c>
      <c r="L129" s="426" t="str">
        <f>IF(COUNTA(ｺﾒﾃﾞｨｶﾙ!L128)&gt;=1,ｺﾒﾃﾞｨｶﾙ!L128,"")</f>
        <v/>
      </c>
      <c r="M129" s="449" t="str">
        <f>IF(COUNTA(ｺﾒﾃﾞｨｶﾙ!M128)&gt;=1,ｺﾒﾃﾞｨｶﾙ!M128,"")</f>
        <v/>
      </c>
      <c r="N129" s="443" t="str">
        <f>IF(COUNTA(ｺﾒﾃﾞｨｶﾙ!N128)&gt;=1,ｺﾒﾃﾞｨｶﾙ!N128,"")</f>
        <v/>
      </c>
      <c r="O129" s="444">
        <f>SUM(ｺﾒﾃﾞｨｶﾙ!P128:V128)</f>
        <v>0</v>
      </c>
      <c r="P129" s="445" t="str">
        <f>IF(O129&lt;基本!$D$9,"非常勤","常勤")</f>
        <v>常勤</v>
      </c>
      <c r="Q129" s="446">
        <f>IF(P129="非常勤",O129/基本!$D$9,1)</f>
        <v>1</v>
      </c>
      <c r="R129" s="401" t="e">
        <f>IF(DAYS360(T129,メイン!$N$3)&lt;500,"新"," ")</f>
        <v>#VALUE!</v>
      </c>
      <c r="S129" s="447"/>
      <c r="T129" s="474" t="str">
        <f>IF(COUNTA(ｺﾒﾃﾞｨｶﾙ!O128)&gt;=1,ｺﾒﾃﾞｨｶﾙ!O128,"")</f>
        <v/>
      </c>
      <c r="U129" s="475"/>
      <c r="V129" s="475"/>
      <c r="W129" s="475"/>
      <c r="X129" s="477">
        <f t="shared" si="33"/>
        <v>0</v>
      </c>
      <c r="Y129" s="477">
        <f t="shared" si="34"/>
        <v>0</v>
      </c>
      <c r="Z129" s="477">
        <f t="shared" si="35"/>
        <v>0</v>
      </c>
      <c r="AA129" s="477">
        <f t="shared" si="36"/>
        <v>0</v>
      </c>
      <c r="AB129" s="477">
        <f t="shared" si="37"/>
        <v>0</v>
      </c>
      <c r="AC129" s="477">
        <f t="shared" si="38"/>
        <v>0</v>
      </c>
      <c r="AD129" s="477">
        <f t="shared" si="39"/>
        <v>0</v>
      </c>
      <c r="AE129" s="477">
        <f t="shared" si="40"/>
        <v>0</v>
      </c>
      <c r="AF129" s="477">
        <f t="shared" si="41"/>
        <v>0</v>
      </c>
      <c r="AG129" s="477">
        <f t="shared" si="42"/>
        <v>0</v>
      </c>
      <c r="AH129" s="477">
        <f t="shared" si="43"/>
        <v>0</v>
      </c>
      <c r="AI129" s="477">
        <f t="shared" si="44"/>
        <v>0</v>
      </c>
      <c r="AJ129" s="477">
        <f t="shared" si="45"/>
        <v>0</v>
      </c>
      <c r="AK129" s="477">
        <f t="shared" si="46"/>
        <v>0</v>
      </c>
      <c r="AL129" s="477">
        <f t="shared" si="47"/>
        <v>0</v>
      </c>
      <c r="AM129" s="477">
        <f t="shared" si="48"/>
        <v>0</v>
      </c>
      <c r="AN129" s="477">
        <f t="shared" si="49"/>
        <v>0</v>
      </c>
      <c r="AO129" s="477">
        <f t="shared" si="50"/>
        <v>0</v>
      </c>
      <c r="AP129" s="477">
        <f t="shared" si="51"/>
        <v>0</v>
      </c>
      <c r="AQ129" s="477">
        <f t="shared" si="52"/>
        <v>0</v>
      </c>
      <c r="AR129" s="477">
        <f t="shared" si="53"/>
        <v>0</v>
      </c>
      <c r="AS129" s="477">
        <f t="shared" si="54"/>
        <v>0</v>
      </c>
      <c r="AT129" s="477">
        <f t="shared" si="55"/>
        <v>0</v>
      </c>
      <c r="AU129" s="477">
        <f t="shared" si="56"/>
        <v>0</v>
      </c>
      <c r="AV129" s="477">
        <f t="shared" si="57"/>
        <v>0</v>
      </c>
      <c r="AW129" s="477">
        <f t="shared" si="58"/>
        <v>0</v>
      </c>
      <c r="AX129" s="477">
        <f t="shared" si="59"/>
        <v>0</v>
      </c>
      <c r="AY129" s="477">
        <f t="shared" si="60"/>
        <v>0</v>
      </c>
      <c r="AZ129" s="477">
        <f t="shared" si="61"/>
        <v>0</v>
      </c>
      <c r="BA129" s="477">
        <f t="shared" si="62"/>
        <v>0</v>
      </c>
      <c r="BB129" s="477">
        <f t="shared" si="63"/>
        <v>0</v>
      </c>
      <c r="BC129" s="477">
        <f t="shared" si="64"/>
        <v>0</v>
      </c>
      <c r="BD129" s="477">
        <f t="shared" si="65"/>
        <v>0</v>
      </c>
      <c r="BE129" s="477"/>
    </row>
    <row r="130" spans="1:57" ht="13.5" customHeight="1">
      <c r="A130" s="448" t="str">
        <f>IF(COUNTA(ｺﾒﾃﾞｨｶﾙ!A129)&gt;=1,ｺﾒﾃﾞｨｶﾙ!A129,"")</f>
        <v/>
      </c>
      <c r="B130" s="425" t="str">
        <f>IF(COUNTA(ｺﾒﾃﾞｨｶﾙ!B129)&gt;=1,ｺﾒﾃﾞｨｶﾙ!B129,"")</f>
        <v/>
      </c>
      <c r="C130" s="422" t="str">
        <f>IF(COUNTA(ｺﾒﾃﾞｨｶﾙ!C129)&gt;=1,ｺﾒﾃﾞｨｶﾙ!C129,"")</f>
        <v/>
      </c>
      <c r="D130" s="422" t="str">
        <f>IF(COUNTA(ｺﾒﾃﾞｨｶﾙ!D129)&gt;=1,ｺﾒﾃﾞｨｶﾙ!D129,"")</f>
        <v/>
      </c>
      <c r="E130" s="422" t="str">
        <f>IF(COUNTA(ｺﾒﾃﾞｨｶﾙ!E129)&gt;=1,ｺﾒﾃﾞｨｶﾙ!E129,"")</f>
        <v/>
      </c>
      <c r="F130" s="422" t="str">
        <f>IF(COUNTA(ｺﾒﾃﾞｨｶﾙ!F129)&gt;=1,ｺﾒﾃﾞｨｶﾙ!F129,"")</f>
        <v/>
      </c>
      <c r="G130" s="422" t="str">
        <f>IF(COUNTA(ｺﾒﾃﾞｨｶﾙ!G129)&gt;=1,ｺﾒﾃﾞｨｶﾙ!G129,"")</f>
        <v/>
      </c>
      <c r="H130" s="422" t="str">
        <f>IF(COUNTA(ｺﾒﾃﾞｨｶﾙ!H129)&gt;=1,ｺﾒﾃﾞｨｶﾙ!H129,"")</f>
        <v/>
      </c>
      <c r="I130" s="422" t="str">
        <f>IF(COUNTA(ｺﾒﾃﾞｨｶﾙ!I129)&gt;=1,ｺﾒﾃﾞｨｶﾙ!I129,"")</f>
        <v/>
      </c>
      <c r="J130" s="422" t="str">
        <f>IF(COUNTA(ｺﾒﾃﾞｨｶﾙ!J129)&gt;=1,ｺﾒﾃﾞｨｶﾙ!J129,"")</f>
        <v/>
      </c>
      <c r="K130" s="422" t="str">
        <f>IF(COUNTA(ｺﾒﾃﾞｨｶﾙ!K129)&gt;=1,ｺﾒﾃﾞｨｶﾙ!K129,"")</f>
        <v/>
      </c>
      <c r="L130" s="426" t="str">
        <f>IF(COUNTA(ｺﾒﾃﾞｨｶﾙ!L129)&gt;=1,ｺﾒﾃﾞｨｶﾙ!L129,"")</f>
        <v/>
      </c>
      <c r="M130" s="449" t="str">
        <f>IF(COUNTA(ｺﾒﾃﾞｨｶﾙ!M129)&gt;=1,ｺﾒﾃﾞｨｶﾙ!M129,"")</f>
        <v/>
      </c>
      <c r="N130" s="443" t="str">
        <f>IF(COUNTA(ｺﾒﾃﾞｨｶﾙ!N129)&gt;=1,ｺﾒﾃﾞｨｶﾙ!N129,"")</f>
        <v/>
      </c>
      <c r="O130" s="444">
        <f>SUM(ｺﾒﾃﾞｨｶﾙ!P129:V129)</f>
        <v>0</v>
      </c>
      <c r="P130" s="445" t="str">
        <f>IF(O130&lt;基本!$D$9,"非常勤","常勤")</f>
        <v>常勤</v>
      </c>
      <c r="Q130" s="446">
        <f>IF(P130="非常勤",O130/基本!$D$9,1)</f>
        <v>1</v>
      </c>
      <c r="R130" s="401" t="e">
        <f>IF(DAYS360(T130,メイン!$N$3)&lt;500,"新"," ")</f>
        <v>#VALUE!</v>
      </c>
      <c r="S130" s="447"/>
      <c r="T130" s="474" t="str">
        <f>IF(COUNTA(ｺﾒﾃﾞｨｶﾙ!O129)&gt;=1,ｺﾒﾃﾞｨｶﾙ!O129,"")</f>
        <v/>
      </c>
      <c r="U130" s="475"/>
      <c r="V130" s="475"/>
      <c r="W130" s="475"/>
      <c r="X130" s="477">
        <f t="shared" si="33"/>
        <v>0</v>
      </c>
      <c r="Y130" s="477">
        <f t="shared" si="34"/>
        <v>0</v>
      </c>
      <c r="Z130" s="477">
        <f t="shared" si="35"/>
        <v>0</v>
      </c>
      <c r="AA130" s="477">
        <f t="shared" si="36"/>
        <v>0</v>
      </c>
      <c r="AB130" s="477">
        <f t="shared" si="37"/>
        <v>0</v>
      </c>
      <c r="AC130" s="477">
        <f t="shared" si="38"/>
        <v>0</v>
      </c>
      <c r="AD130" s="477">
        <f t="shared" si="39"/>
        <v>0</v>
      </c>
      <c r="AE130" s="477">
        <f t="shared" si="40"/>
        <v>0</v>
      </c>
      <c r="AF130" s="477">
        <f t="shared" si="41"/>
        <v>0</v>
      </c>
      <c r="AG130" s="477">
        <f t="shared" si="42"/>
        <v>0</v>
      </c>
      <c r="AH130" s="477">
        <f t="shared" si="43"/>
        <v>0</v>
      </c>
      <c r="AI130" s="477">
        <f t="shared" si="44"/>
        <v>0</v>
      </c>
      <c r="AJ130" s="477">
        <f t="shared" si="45"/>
        <v>0</v>
      </c>
      <c r="AK130" s="477">
        <f t="shared" si="46"/>
        <v>0</v>
      </c>
      <c r="AL130" s="477">
        <f t="shared" si="47"/>
        <v>0</v>
      </c>
      <c r="AM130" s="477">
        <f t="shared" si="48"/>
        <v>0</v>
      </c>
      <c r="AN130" s="477">
        <f t="shared" si="49"/>
        <v>0</v>
      </c>
      <c r="AO130" s="477">
        <f t="shared" si="50"/>
        <v>0</v>
      </c>
      <c r="AP130" s="477">
        <f t="shared" si="51"/>
        <v>0</v>
      </c>
      <c r="AQ130" s="477">
        <f t="shared" si="52"/>
        <v>0</v>
      </c>
      <c r="AR130" s="477">
        <f t="shared" si="53"/>
        <v>0</v>
      </c>
      <c r="AS130" s="477">
        <f t="shared" si="54"/>
        <v>0</v>
      </c>
      <c r="AT130" s="477">
        <f t="shared" si="55"/>
        <v>0</v>
      </c>
      <c r="AU130" s="477">
        <f t="shared" si="56"/>
        <v>0</v>
      </c>
      <c r="AV130" s="477">
        <f t="shared" si="57"/>
        <v>0</v>
      </c>
      <c r="AW130" s="477">
        <f t="shared" si="58"/>
        <v>0</v>
      </c>
      <c r="AX130" s="477">
        <f t="shared" si="59"/>
        <v>0</v>
      </c>
      <c r="AY130" s="477">
        <f t="shared" si="60"/>
        <v>0</v>
      </c>
      <c r="AZ130" s="477">
        <f t="shared" si="61"/>
        <v>0</v>
      </c>
      <c r="BA130" s="477">
        <f t="shared" si="62"/>
        <v>0</v>
      </c>
      <c r="BB130" s="477">
        <f t="shared" si="63"/>
        <v>0</v>
      </c>
      <c r="BC130" s="477">
        <f t="shared" si="64"/>
        <v>0</v>
      </c>
      <c r="BD130" s="477">
        <f t="shared" si="65"/>
        <v>0</v>
      </c>
      <c r="BE130" s="477"/>
    </row>
    <row r="131" spans="1:57" ht="13.5" customHeight="1">
      <c r="A131" s="448" t="str">
        <f>IF(COUNTA(ｺﾒﾃﾞｨｶﾙ!A130)&gt;=1,ｺﾒﾃﾞｨｶﾙ!A130,"")</f>
        <v/>
      </c>
      <c r="B131" s="425" t="str">
        <f>IF(COUNTA(ｺﾒﾃﾞｨｶﾙ!B130)&gt;=1,ｺﾒﾃﾞｨｶﾙ!B130,"")</f>
        <v/>
      </c>
      <c r="C131" s="422" t="str">
        <f>IF(COUNTA(ｺﾒﾃﾞｨｶﾙ!C130)&gt;=1,ｺﾒﾃﾞｨｶﾙ!C130,"")</f>
        <v/>
      </c>
      <c r="D131" s="422" t="str">
        <f>IF(COUNTA(ｺﾒﾃﾞｨｶﾙ!D130)&gt;=1,ｺﾒﾃﾞｨｶﾙ!D130,"")</f>
        <v/>
      </c>
      <c r="E131" s="422" t="str">
        <f>IF(COUNTA(ｺﾒﾃﾞｨｶﾙ!E130)&gt;=1,ｺﾒﾃﾞｨｶﾙ!E130,"")</f>
        <v/>
      </c>
      <c r="F131" s="422" t="str">
        <f>IF(COUNTA(ｺﾒﾃﾞｨｶﾙ!F130)&gt;=1,ｺﾒﾃﾞｨｶﾙ!F130,"")</f>
        <v/>
      </c>
      <c r="G131" s="422" t="str">
        <f>IF(COUNTA(ｺﾒﾃﾞｨｶﾙ!G130)&gt;=1,ｺﾒﾃﾞｨｶﾙ!G130,"")</f>
        <v/>
      </c>
      <c r="H131" s="422" t="str">
        <f>IF(COUNTA(ｺﾒﾃﾞｨｶﾙ!H130)&gt;=1,ｺﾒﾃﾞｨｶﾙ!H130,"")</f>
        <v/>
      </c>
      <c r="I131" s="422" t="str">
        <f>IF(COUNTA(ｺﾒﾃﾞｨｶﾙ!I130)&gt;=1,ｺﾒﾃﾞｨｶﾙ!I130,"")</f>
        <v/>
      </c>
      <c r="J131" s="422" t="str">
        <f>IF(COUNTA(ｺﾒﾃﾞｨｶﾙ!J130)&gt;=1,ｺﾒﾃﾞｨｶﾙ!J130,"")</f>
        <v/>
      </c>
      <c r="K131" s="422" t="str">
        <f>IF(COUNTA(ｺﾒﾃﾞｨｶﾙ!K130)&gt;=1,ｺﾒﾃﾞｨｶﾙ!K130,"")</f>
        <v/>
      </c>
      <c r="L131" s="426" t="str">
        <f>IF(COUNTA(ｺﾒﾃﾞｨｶﾙ!L130)&gt;=1,ｺﾒﾃﾞｨｶﾙ!L130,"")</f>
        <v/>
      </c>
      <c r="M131" s="449" t="str">
        <f>IF(COUNTA(ｺﾒﾃﾞｨｶﾙ!M130)&gt;=1,ｺﾒﾃﾞｨｶﾙ!M130,"")</f>
        <v/>
      </c>
      <c r="N131" s="443" t="str">
        <f>IF(COUNTA(ｺﾒﾃﾞｨｶﾙ!N130)&gt;=1,ｺﾒﾃﾞｨｶﾙ!N130,"")</f>
        <v/>
      </c>
      <c r="O131" s="444">
        <f>SUM(ｺﾒﾃﾞｨｶﾙ!P130:V130)</f>
        <v>0</v>
      </c>
      <c r="P131" s="445" t="str">
        <f>IF(O131&lt;基本!$D$9,"非常勤","常勤")</f>
        <v>常勤</v>
      </c>
      <c r="Q131" s="446">
        <f>IF(P131="非常勤",O131/基本!$D$9,1)</f>
        <v>1</v>
      </c>
      <c r="R131" s="401" t="e">
        <f>IF(DAYS360(T131,メイン!$N$3)&lt;500,"新"," ")</f>
        <v>#VALUE!</v>
      </c>
      <c r="S131" s="447"/>
      <c r="T131" s="474" t="str">
        <f>IF(COUNTA(ｺﾒﾃﾞｨｶﾙ!O130)&gt;=1,ｺﾒﾃﾞｨｶﾙ!O130,"")</f>
        <v/>
      </c>
      <c r="U131" s="475"/>
      <c r="V131" s="475"/>
      <c r="W131" s="475"/>
      <c r="X131" s="477">
        <f t="shared" si="33"/>
        <v>0</v>
      </c>
      <c r="Y131" s="477">
        <f t="shared" si="34"/>
        <v>0</v>
      </c>
      <c r="Z131" s="477">
        <f t="shared" si="35"/>
        <v>0</v>
      </c>
      <c r="AA131" s="477">
        <f t="shared" si="36"/>
        <v>0</v>
      </c>
      <c r="AB131" s="477">
        <f t="shared" si="37"/>
        <v>0</v>
      </c>
      <c r="AC131" s="477">
        <f t="shared" si="38"/>
        <v>0</v>
      </c>
      <c r="AD131" s="477">
        <f t="shared" si="39"/>
        <v>0</v>
      </c>
      <c r="AE131" s="477">
        <f t="shared" si="40"/>
        <v>0</v>
      </c>
      <c r="AF131" s="477">
        <f t="shared" si="41"/>
        <v>0</v>
      </c>
      <c r="AG131" s="477">
        <f t="shared" si="42"/>
        <v>0</v>
      </c>
      <c r="AH131" s="477">
        <f t="shared" si="43"/>
        <v>0</v>
      </c>
      <c r="AI131" s="477">
        <f t="shared" si="44"/>
        <v>0</v>
      </c>
      <c r="AJ131" s="477">
        <f t="shared" si="45"/>
        <v>0</v>
      </c>
      <c r="AK131" s="477">
        <f t="shared" si="46"/>
        <v>0</v>
      </c>
      <c r="AL131" s="477">
        <f t="shared" si="47"/>
        <v>0</v>
      </c>
      <c r="AM131" s="477">
        <f t="shared" si="48"/>
        <v>0</v>
      </c>
      <c r="AN131" s="477">
        <f t="shared" si="49"/>
        <v>0</v>
      </c>
      <c r="AO131" s="477">
        <f t="shared" si="50"/>
        <v>0</v>
      </c>
      <c r="AP131" s="477">
        <f t="shared" si="51"/>
        <v>0</v>
      </c>
      <c r="AQ131" s="477">
        <f t="shared" si="52"/>
        <v>0</v>
      </c>
      <c r="AR131" s="477">
        <f t="shared" si="53"/>
        <v>0</v>
      </c>
      <c r="AS131" s="477">
        <f t="shared" si="54"/>
        <v>0</v>
      </c>
      <c r="AT131" s="477">
        <f t="shared" si="55"/>
        <v>0</v>
      </c>
      <c r="AU131" s="477">
        <f t="shared" si="56"/>
        <v>0</v>
      </c>
      <c r="AV131" s="477">
        <f t="shared" si="57"/>
        <v>0</v>
      </c>
      <c r="AW131" s="477">
        <f t="shared" si="58"/>
        <v>0</v>
      </c>
      <c r="AX131" s="477">
        <f t="shared" si="59"/>
        <v>0</v>
      </c>
      <c r="AY131" s="477">
        <f t="shared" si="60"/>
        <v>0</v>
      </c>
      <c r="AZ131" s="477">
        <f t="shared" si="61"/>
        <v>0</v>
      </c>
      <c r="BA131" s="477">
        <f t="shared" si="62"/>
        <v>0</v>
      </c>
      <c r="BB131" s="477">
        <f t="shared" si="63"/>
        <v>0</v>
      </c>
      <c r="BC131" s="477">
        <f t="shared" si="64"/>
        <v>0</v>
      </c>
      <c r="BD131" s="477">
        <f t="shared" si="65"/>
        <v>0</v>
      </c>
      <c r="BE131" s="477"/>
    </row>
    <row r="132" spans="1:57" ht="13.5" customHeight="1">
      <c r="A132" s="448" t="str">
        <f>IF(COUNTA(ｺﾒﾃﾞｨｶﾙ!A131)&gt;=1,ｺﾒﾃﾞｨｶﾙ!A131,"")</f>
        <v/>
      </c>
      <c r="B132" s="425" t="str">
        <f>IF(COUNTA(ｺﾒﾃﾞｨｶﾙ!B131)&gt;=1,ｺﾒﾃﾞｨｶﾙ!B131,"")</f>
        <v/>
      </c>
      <c r="C132" s="422" t="str">
        <f>IF(COUNTA(ｺﾒﾃﾞｨｶﾙ!C131)&gt;=1,ｺﾒﾃﾞｨｶﾙ!C131,"")</f>
        <v/>
      </c>
      <c r="D132" s="422" t="str">
        <f>IF(COUNTA(ｺﾒﾃﾞｨｶﾙ!D131)&gt;=1,ｺﾒﾃﾞｨｶﾙ!D131,"")</f>
        <v/>
      </c>
      <c r="E132" s="422" t="str">
        <f>IF(COUNTA(ｺﾒﾃﾞｨｶﾙ!E131)&gt;=1,ｺﾒﾃﾞｨｶﾙ!E131,"")</f>
        <v/>
      </c>
      <c r="F132" s="422" t="str">
        <f>IF(COUNTA(ｺﾒﾃﾞｨｶﾙ!F131)&gt;=1,ｺﾒﾃﾞｨｶﾙ!F131,"")</f>
        <v/>
      </c>
      <c r="G132" s="422" t="str">
        <f>IF(COUNTA(ｺﾒﾃﾞｨｶﾙ!G131)&gt;=1,ｺﾒﾃﾞｨｶﾙ!G131,"")</f>
        <v/>
      </c>
      <c r="H132" s="422" t="str">
        <f>IF(COUNTA(ｺﾒﾃﾞｨｶﾙ!H131)&gt;=1,ｺﾒﾃﾞｨｶﾙ!H131,"")</f>
        <v/>
      </c>
      <c r="I132" s="422" t="str">
        <f>IF(COUNTA(ｺﾒﾃﾞｨｶﾙ!I131)&gt;=1,ｺﾒﾃﾞｨｶﾙ!I131,"")</f>
        <v/>
      </c>
      <c r="J132" s="422" t="str">
        <f>IF(COUNTA(ｺﾒﾃﾞｨｶﾙ!J131)&gt;=1,ｺﾒﾃﾞｨｶﾙ!J131,"")</f>
        <v/>
      </c>
      <c r="K132" s="422" t="str">
        <f>IF(COUNTA(ｺﾒﾃﾞｨｶﾙ!K131)&gt;=1,ｺﾒﾃﾞｨｶﾙ!K131,"")</f>
        <v/>
      </c>
      <c r="L132" s="426" t="str">
        <f>IF(COUNTA(ｺﾒﾃﾞｨｶﾙ!L131)&gt;=1,ｺﾒﾃﾞｨｶﾙ!L131,"")</f>
        <v/>
      </c>
      <c r="M132" s="449" t="str">
        <f>IF(COUNTA(ｺﾒﾃﾞｨｶﾙ!M131)&gt;=1,ｺﾒﾃﾞｨｶﾙ!M131,"")</f>
        <v/>
      </c>
      <c r="N132" s="443" t="str">
        <f>IF(COUNTA(ｺﾒﾃﾞｨｶﾙ!N131)&gt;=1,ｺﾒﾃﾞｨｶﾙ!N131,"")</f>
        <v/>
      </c>
      <c r="O132" s="444">
        <f>SUM(ｺﾒﾃﾞｨｶﾙ!P131:V131)</f>
        <v>0</v>
      </c>
      <c r="P132" s="445" t="str">
        <f>IF(O132&lt;基本!$D$9,"非常勤","常勤")</f>
        <v>常勤</v>
      </c>
      <c r="Q132" s="446">
        <f>IF(P132="非常勤",O132/基本!$D$9,1)</f>
        <v>1</v>
      </c>
      <c r="R132" s="401" t="e">
        <f>IF(DAYS360(T132,メイン!$N$3)&lt;500,"新"," ")</f>
        <v>#VALUE!</v>
      </c>
      <c r="S132" s="447"/>
      <c r="T132" s="474" t="str">
        <f>IF(COUNTA(ｺﾒﾃﾞｨｶﾙ!O131)&gt;=1,ｺﾒﾃﾞｨｶﾙ!O131,"")</f>
        <v/>
      </c>
      <c r="U132" s="475"/>
      <c r="V132" s="475"/>
      <c r="W132" s="475"/>
      <c r="X132" s="477">
        <f t="shared" si="33"/>
        <v>0</v>
      </c>
      <c r="Y132" s="477">
        <f t="shared" si="34"/>
        <v>0</v>
      </c>
      <c r="Z132" s="477">
        <f t="shared" si="35"/>
        <v>0</v>
      </c>
      <c r="AA132" s="477">
        <f t="shared" si="36"/>
        <v>0</v>
      </c>
      <c r="AB132" s="477">
        <f t="shared" si="37"/>
        <v>0</v>
      </c>
      <c r="AC132" s="477">
        <f t="shared" si="38"/>
        <v>0</v>
      </c>
      <c r="AD132" s="477">
        <f t="shared" si="39"/>
        <v>0</v>
      </c>
      <c r="AE132" s="477">
        <f t="shared" si="40"/>
        <v>0</v>
      </c>
      <c r="AF132" s="477">
        <f t="shared" si="41"/>
        <v>0</v>
      </c>
      <c r="AG132" s="477">
        <f t="shared" si="42"/>
        <v>0</v>
      </c>
      <c r="AH132" s="477">
        <f t="shared" si="43"/>
        <v>0</v>
      </c>
      <c r="AI132" s="477">
        <f t="shared" si="44"/>
        <v>0</v>
      </c>
      <c r="AJ132" s="477">
        <f t="shared" si="45"/>
        <v>0</v>
      </c>
      <c r="AK132" s="477">
        <f t="shared" si="46"/>
        <v>0</v>
      </c>
      <c r="AL132" s="477">
        <f t="shared" si="47"/>
        <v>0</v>
      </c>
      <c r="AM132" s="477">
        <f t="shared" si="48"/>
        <v>0</v>
      </c>
      <c r="AN132" s="477">
        <f t="shared" si="49"/>
        <v>0</v>
      </c>
      <c r="AO132" s="477">
        <f t="shared" si="50"/>
        <v>0</v>
      </c>
      <c r="AP132" s="477">
        <f t="shared" si="51"/>
        <v>0</v>
      </c>
      <c r="AQ132" s="477">
        <f t="shared" si="52"/>
        <v>0</v>
      </c>
      <c r="AR132" s="477">
        <f t="shared" si="53"/>
        <v>0</v>
      </c>
      <c r="AS132" s="477">
        <f t="shared" si="54"/>
        <v>0</v>
      </c>
      <c r="AT132" s="477">
        <f t="shared" si="55"/>
        <v>0</v>
      </c>
      <c r="AU132" s="477">
        <f t="shared" si="56"/>
        <v>0</v>
      </c>
      <c r="AV132" s="477">
        <f t="shared" si="57"/>
        <v>0</v>
      </c>
      <c r="AW132" s="477">
        <f t="shared" si="58"/>
        <v>0</v>
      </c>
      <c r="AX132" s="477">
        <f t="shared" si="59"/>
        <v>0</v>
      </c>
      <c r="AY132" s="477">
        <f t="shared" si="60"/>
        <v>0</v>
      </c>
      <c r="AZ132" s="477">
        <f t="shared" si="61"/>
        <v>0</v>
      </c>
      <c r="BA132" s="477">
        <f t="shared" si="62"/>
        <v>0</v>
      </c>
      <c r="BB132" s="477">
        <f t="shared" si="63"/>
        <v>0</v>
      </c>
      <c r="BC132" s="477">
        <f t="shared" si="64"/>
        <v>0</v>
      </c>
      <c r="BD132" s="477">
        <f t="shared" si="65"/>
        <v>0</v>
      </c>
      <c r="BE132" s="477"/>
    </row>
    <row r="133" spans="1:57" ht="13.5" customHeight="1">
      <c r="A133" s="448" t="str">
        <f>IF(COUNTA(ｺﾒﾃﾞｨｶﾙ!A132)&gt;=1,ｺﾒﾃﾞｨｶﾙ!A132,"")</f>
        <v/>
      </c>
      <c r="B133" s="425" t="str">
        <f>IF(COUNTA(ｺﾒﾃﾞｨｶﾙ!B132)&gt;=1,ｺﾒﾃﾞｨｶﾙ!B132,"")</f>
        <v/>
      </c>
      <c r="C133" s="422" t="str">
        <f>IF(COUNTA(ｺﾒﾃﾞｨｶﾙ!C132)&gt;=1,ｺﾒﾃﾞｨｶﾙ!C132,"")</f>
        <v/>
      </c>
      <c r="D133" s="422" t="str">
        <f>IF(COUNTA(ｺﾒﾃﾞｨｶﾙ!D132)&gt;=1,ｺﾒﾃﾞｨｶﾙ!D132,"")</f>
        <v/>
      </c>
      <c r="E133" s="422" t="str">
        <f>IF(COUNTA(ｺﾒﾃﾞｨｶﾙ!E132)&gt;=1,ｺﾒﾃﾞｨｶﾙ!E132,"")</f>
        <v/>
      </c>
      <c r="F133" s="422" t="str">
        <f>IF(COUNTA(ｺﾒﾃﾞｨｶﾙ!F132)&gt;=1,ｺﾒﾃﾞｨｶﾙ!F132,"")</f>
        <v/>
      </c>
      <c r="G133" s="422" t="str">
        <f>IF(COUNTA(ｺﾒﾃﾞｨｶﾙ!G132)&gt;=1,ｺﾒﾃﾞｨｶﾙ!G132,"")</f>
        <v/>
      </c>
      <c r="H133" s="422" t="str">
        <f>IF(COUNTA(ｺﾒﾃﾞｨｶﾙ!H132)&gt;=1,ｺﾒﾃﾞｨｶﾙ!H132,"")</f>
        <v/>
      </c>
      <c r="I133" s="422" t="str">
        <f>IF(COUNTA(ｺﾒﾃﾞｨｶﾙ!I132)&gt;=1,ｺﾒﾃﾞｨｶﾙ!I132,"")</f>
        <v/>
      </c>
      <c r="J133" s="422" t="str">
        <f>IF(COUNTA(ｺﾒﾃﾞｨｶﾙ!J132)&gt;=1,ｺﾒﾃﾞｨｶﾙ!J132,"")</f>
        <v/>
      </c>
      <c r="K133" s="422" t="str">
        <f>IF(COUNTA(ｺﾒﾃﾞｨｶﾙ!K132)&gt;=1,ｺﾒﾃﾞｨｶﾙ!K132,"")</f>
        <v/>
      </c>
      <c r="L133" s="426" t="str">
        <f>IF(COUNTA(ｺﾒﾃﾞｨｶﾙ!L132)&gt;=1,ｺﾒﾃﾞｨｶﾙ!L132,"")</f>
        <v/>
      </c>
      <c r="M133" s="449" t="str">
        <f>IF(COUNTA(ｺﾒﾃﾞｨｶﾙ!M132)&gt;=1,ｺﾒﾃﾞｨｶﾙ!M132,"")</f>
        <v/>
      </c>
      <c r="N133" s="443" t="str">
        <f>IF(COUNTA(ｺﾒﾃﾞｨｶﾙ!N132)&gt;=1,ｺﾒﾃﾞｨｶﾙ!N132,"")</f>
        <v/>
      </c>
      <c r="O133" s="444">
        <f>SUM(ｺﾒﾃﾞｨｶﾙ!P132:V132)</f>
        <v>0</v>
      </c>
      <c r="P133" s="445" t="str">
        <f>IF(O133&lt;基本!$D$9,"非常勤","常勤")</f>
        <v>常勤</v>
      </c>
      <c r="Q133" s="446">
        <f>IF(P133="非常勤",O133/基本!$D$9,1)</f>
        <v>1</v>
      </c>
      <c r="R133" s="401" t="e">
        <f>IF(DAYS360(T133,メイン!$N$3)&lt;500,"新"," ")</f>
        <v>#VALUE!</v>
      </c>
      <c r="S133" s="447"/>
      <c r="T133" s="474" t="str">
        <f>IF(COUNTA(ｺﾒﾃﾞｨｶﾙ!O132)&gt;=1,ｺﾒﾃﾞｨｶﾙ!O132,"")</f>
        <v/>
      </c>
      <c r="U133" s="475"/>
      <c r="V133" s="475"/>
      <c r="W133" s="475"/>
      <c r="X133" s="477">
        <f t="shared" si="33"/>
        <v>0</v>
      </c>
      <c r="Y133" s="477">
        <f t="shared" si="34"/>
        <v>0</v>
      </c>
      <c r="Z133" s="477">
        <f t="shared" si="35"/>
        <v>0</v>
      </c>
      <c r="AA133" s="477">
        <f t="shared" si="36"/>
        <v>0</v>
      </c>
      <c r="AB133" s="477">
        <f t="shared" si="37"/>
        <v>0</v>
      </c>
      <c r="AC133" s="477">
        <f t="shared" si="38"/>
        <v>0</v>
      </c>
      <c r="AD133" s="477">
        <f t="shared" si="39"/>
        <v>0</v>
      </c>
      <c r="AE133" s="477">
        <f t="shared" si="40"/>
        <v>0</v>
      </c>
      <c r="AF133" s="477">
        <f t="shared" si="41"/>
        <v>0</v>
      </c>
      <c r="AG133" s="477">
        <f t="shared" si="42"/>
        <v>0</v>
      </c>
      <c r="AH133" s="477">
        <f t="shared" si="43"/>
        <v>0</v>
      </c>
      <c r="AI133" s="477">
        <f t="shared" si="44"/>
        <v>0</v>
      </c>
      <c r="AJ133" s="477">
        <f t="shared" si="45"/>
        <v>0</v>
      </c>
      <c r="AK133" s="477">
        <f t="shared" si="46"/>
        <v>0</v>
      </c>
      <c r="AL133" s="477">
        <f t="shared" si="47"/>
        <v>0</v>
      </c>
      <c r="AM133" s="477">
        <f t="shared" si="48"/>
        <v>0</v>
      </c>
      <c r="AN133" s="477">
        <f t="shared" si="49"/>
        <v>0</v>
      </c>
      <c r="AO133" s="477">
        <f t="shared" si="50"/>
        <v>0</v>
      </c>
      <c r="AP133" s="477">
        <f t="shared" si="51"/>
        <v>0</v>
      </c>
      <c r="AQ133" s="477">
        <f t="shared" si="52"/>
        <v>0</v>
      </c>
      <c r="AR133" s="477">
        <f t="shared" si="53"/>
        <v>0</v>
      </c>
      <c r="AS133" s="477">
        <f t="shared" si="54"/>
        <v>0</v>
      </c>
      <c r="AT133" s="477">
        <f t="shared" si="55"/>
        <v>0</v>
      </c>
      <c r="AU133" s="477">
        <f t="shared" si="56"/>
        <v>0</v>
      </c>
      <c r="AV133" s="477">
        <f t="shared" si="57"/>
        <v>0</v>
      </c>
      <c r="AW133" s="477">
        <f t="shared" si="58"/>
        <v>0</v>
      </c>
      <c r="AX133" s="477">
        <f t="shared" si="59"/>
        <v>0</v>
      </c>
      <c r="AY133" s="477">
        <f t="shared" si="60"/>
        <v>0</v>
      </c>
      <c r="AZ133" s="477">
        <f t="shared" si="61"/>
        <v>0</v>
      </c>
      <c r="BA133" s="477">
        <f t="shared" si="62"/>
        <v>0</v>
      </c>
      <c r="BB133" s="477">
        <f t="shared" si="63"/>
        <v>0</v>
      </c>
      <c r="BC133" s="477">
        <f t="shared" si="64"/>
        <v>0</v>
      </c>
      <c r="BD133" s="477">
        <f t="shared" si="65"/>
        <v>0</v>
      </c>
      <c r="BE133" s="477"/>
    </row>
    <row r="134" spans="1:57" ht="13.5" customHeight="1">
      <c r="A134" s="448" t="str">
        <f>IF(COUNTA(ｺﾒﾃﾞｨｶﾙ!A133)&gt;=1,ｺﾒﾃﾞｨｶﾙ!A133,"")</f>
        <v/>
      </c>
      <c r="B134" s="425" t="str">
        <f>IF(COUNTA(ｺﾒﾃﾞｨｶﾙ!B133)&gt;=1,ｺﾒﾃﾞｨｶﾙ!B133,"")</f>
        <v/>
      </c>
      <c r="C134" s="422" t="str">
        <f>IF(COUNTA(ｺﾒﾃﾞｨｶﾙ!C133)&gt;=1,ｺﾒﾃﾞｨｶﾙ!C133,"")</f>
        <v/>
      </c>
      <c r="D134" s="422" t="str">
        <f>IF(COUNTA(ｺﾒﾃﾞｨｶﾙ!D133)&gt;=1,ｺﾒﾃﾞｨｶﾙ!D133,"")</f>
        <v/>
      </c>
      <c r="E134" s="422" t="str">
        <f>IF(COUNTA(ｺﾒﾃﾞｨｶﾙ!E133)&gt;=1,ｺﾒﾃﾞｨｶﾙ!E133,"")</f>
        <v/>
      </c>
      <c r="F134" s="422" t="str">
        <f>IF(COUNTA(ｺﾒﾃﾞｨｶﾙ!F133)&gt;=1,ｺﾒﾃﾞｨｶﾙ!F133,"")</f>
        <v/>
      </c>
      <c r="G134" s="422" t="str">
        <f>IF(COUNTA(ｺﾒﾃﾞｨｶﾙ!G133)&gt;=1,ｺﾒﾃﾞｨｶﾙ!G133,"")</f>
        <v/>
      </c>
      <c r="H134" s="422" t="str">
        <f>IF(COUNTA(ｺﾒﾃﾞｨｶﾙ!H133)&gt;=1,ｺﾒﾃﾞｨｶﾙ!H133,"")</f>
        <v/>
      </c>
      <c r="I134" s="422" t="str">
        <f>IF(COUNTA(ｺﾒﾃﾞｨｶﾙ!I133)&gt;=1,ｺﾒﾃﾞｨｶﾙ!I133,"")</f>
        <v/>
      </c>
      <c r="J134" s="422" t="str">
        <f>IF(COUNTA(ｺﾒﾃﾞｨｶﾙ!J133)&gt;=1,ｺﾒﾃﾞｨｶﾙ!J133,"")</f>
        <v/>
      </c>
      <c r="K134" s="422" t="str">
        <f>IF(COUNTA(ｺﾒﾃﾞｨｶﾙ!K133)&gt;=1,ｺﾒﾃﾞｨｶﾙ!K133,"")</f>
        <v/>
      </c>
      <c r="L134" s="426" t="str">
        <f>IF(COUNTA(ｺﾒﾃﾞｨｶﾙ!L133)&gt;=1,ｺﾒﾃﾞｨｶﾙ!L133,"")</f>
        <v/>
      </c>
      <c r="M134" s="449" t="str">
        <f>IF(COUNTA(ｺﾒﾃﾞｨｶﾙ!M133)&gt;=1,ｺﾒﾃﾞｨｶﾙ!M133,"")</f>
        <v/>
      </c>
      <c r="N134" s="443" t="str">
        <f>IF(COUNTA(ｺﾒﾃﾞｨｶﾙ!N133)&gt;=1,ｺﾒﾃﾞｨｶﾙ!N133,"")</f>
        <v/>
      </c>
      <c r="O134" s="444">
        <f>SUM(ｺﾒﾃﾞｨｶﾙ!P133:V133)</f>
        <v>0</v>
      </c>
      <c r="P134" s="445" t="str">
        <f>IF(O134&lt;基本!$D$9,"非常勤","常勤")</f>
        <v>常勤</v>
      </c>
      <c r="Q134" s="446">
        <f>IF(P134="非常勤",O134/基本!$D$9,1)</f>
        <v>1</v>
      </c>
      <c r="R134" s="401" t="e">
        <f>IF(DAYS360(T134,メイン!$N$3)&lt;500,"新"," ")</f>
        <v>#VALUE!</v>
      </c>
      <c r="S134" s="447"/>
      <c r="T134" s="474" t="str">
        <f>IF(COUNTA(ｺﾒﾃﾞｨｶﾙ!O133)&gt;=1,ｺﾒﾃﾞｨｶﾙ!O133,"")</f>
        <v/>
      </c>
      <c r="U134" s="475"/>
      <c r="V134" s="475"/>
      <c r="W134" s="475"/>
      <c r="X134" s="477">
        <f t="shared" si="33"/>
        <v>0</v>
      </c>
      <c r="Y134" s="477">
        <f t="shared" si="34"/>
        <v>0</v>
      </c>
      <c r="Z134" s="477">
        <f t="shared" si="35"/>
        <v>0</v>
      </c>
      <c r="AA134" s="477">
        <f t="shared" si="36"/>
        <v>0</v>
      </c>
      <c r="AB134" s="477">
        <f t="shared" si="37"/>
        <v>0</v>
      </c>
      <c r="AC134" s="477">
        <f t="shared" si="38"/>
        <v>0</v>
      </c>
      <c r="AD134" s="477">
        <f t="shared" si="39"/>
        <v>0</v>
      </c>
      <c r="AE134" s="477">
        <f t="shared" si="40"/>
        <v>0</v>
      </c>
      <c r="AF134" s="477">
        <f t="shared" si="41"/>
        <v>0</v>
      </c>
      <c r="AG134" s="477">
        <f t="shared" si="42"/>
        <v>0</v>
      </c>
      <c r="AH134" s="477">
        <f t="shared" si="43"/>
        <v>0</v>
      </c>
      <c r="AI134" s="477">
        <f t="shared" si="44"/>
        <v>0</v>
      </c>
      <c r="AJ134" s="477">
        <f t="shared" si="45"/>
        <v>0</v>
      </c>
      <c r="AK134" s="477">
        <f t="shared" si="46"/>
        <v>0</v>
      </c>
      <c r="AL134" s="477">
        <f t="shared" si="47"/>
        <v>0</v>
      </c>
      <c r="AM134" s="477">
        <f t="shared" si="48"/>
        <v>0</v>
      </c>
      <c r="AN134" s="477">
        <f t="shared" si="49"/>
        <v>0</v>
      </c>
      <c r="AO134" s="477">
        <f t="shared" si="50"/>
        <v>0</v>
      </c>
      <c r="AP134" s="477">
        <f t="shared" si="51"/>
        <v>0</v>
      </c>
      <c r="AQ134" s="477">
        <f t="shared" si="52"/>
        <v>0</v>
      </c>
      <c r="AR134" s="477">
        <f t="shared" si="53"/>
        <v>0</v>
      </c>
      <c r="AS134" s="477">
        <f t="shared" si="54"/>
        <v>0</v>
      </c>
      <c r="AT134" s="477">
        <f t="shared" si="55"/>
        <v>0</v>
      </c>
      <c r="AU134" s="477">
        <f t="shared" si="56"/>
        <v>0</v>
      </c>
      <c r="AV134" s="477">
        <f t="shared" si="57"/>
        <v>0</v>
      </c>
      <c r="AW134" s="477">
        <f t="shared" si="58"/>
        <v>0</v>
      </c>
      <c r="AX134" s="477">
        <f t="shared" si="59"/>
        <v>0</v>
      </c>
      <c r="AY134" s="477">
        <f t="shared" si="60"/>
        <v>0</v>
      </c>
      <c r="AZ134" s="477">
        <f t="shared" si="61"/>
        <v>0</v>
      </c>
      <c r="BA134" s="477">
        <f t="shared" si="62"/>
        <v>0</v>
      </c>
      <c r="BB134" s="477">
        <f t="shared" si="63"/>
        <v>0</v>
      </c>
      <c r="BC134" s="477">
        <f t="shared" si="64"/>
        <v>0</v>
      </c>
      <c r="BD134" s="477">
        <f t="shared" si="65"/>
        <v>0</v>
      </c>
      <c r="BE134" s="477"/>
    </row>
    <row r="135" spans="1:57" ht="13.5" customHeight="1">
      <c r="A135" s="448" t="str">
        <f>IF(COUNTA(ｺﾒﾃﾞｨｶﾙ!A134)&gt;=1,ｺﾒﾃﾞｨｶﾙ!A134,"")</f>
        <v/>
      </c>
      <c r="B135" s="425" t="str">
        <f>IF(COUNTA(ｺﾒﾃﾞｨｶﾙ!B134)&gt;=1,ｺﾒﾃﾞｨｶﾙ!B134,"")</f>
        <v/>
      </c>
      <c r="C135" s="422" t="str">
        <f>IF(COUNTA(ｺﾒﾃﾞｨｶﾙ!C134)&gt;=1,ｺﾒﾃﾞｨｶﾙ!C134,"")</f>
        <v/>
      </c>
      <c r="D135" s="422" t="str">
        <f>IF(COUNTA(ｺﾒﾃﾞｨｶﾙ!D134)&gt;=1,ｺﾒﾃﾞｨｶﾙ!D134,"")</f>
        <v/>
      </c>
      <c r="E135" s="422" t="str">
        <f>IF(COUNTA(ｺﾒﾃﾞｨｶﾙ!E134)&gt;=1,ｺﾒﾃﾞｨｶﾙ!E134,"")</f>
        <v/>
      </c>
      <c r="F135" s="422" t="str">
        <f>IF(COUNTA(ｺﾒﾃﾞｨｶﾙ!F134)&gt;=1,ｺﾒﾃﾞｨｶﾙ!F134,"")</f>
        <v/>
      </c>
      <c r="G135" s="422" t="str">
        <f>IF(COUNTA(ｺﾒﾃﾞｨｶﾙ!G134)&gt;=1,ｺﾒﾃﾞｨｶﾙ!G134,"")</f>
        <v/>
      </c>
      <c r="H135" s="422" t="str">
        <f>IF(COUNTA(ｺﾒﾃﾞｨｶﾙ!H134)&gt;=1,ｺﾒﾃﾞｨｶﾙ!H134,"")</f>
        <v/>
      </c>
      <c r="I135" s="422" t="str">
        <f>IF(COUNTA(ｺﾒﾃﾞｨｶﾙ!I134)&gt;=1,ｺﾒﾃﾞｨｶﾙ!I134,"")</f>
        <v/>
      </c>
      <c r="J135" s="422" t="str">
        <f>IF(COUNTA(ｺﾒﾃﾞｨｶﾙ!J134)&gt;=1,ｺﾒﾃﾞｨｶﾙ!J134,"")</f>
        <v/>
      </c>
      <c r="K135" s="422" t="str">
        <f>IF(COUNTA(ｺﾒﾃﾞｨｶﾙ!K134)&gt;=1,ｺﾒﾃﾞｨｶﾙ!K134,"")</f>
        <v/>
      </c>
      <c r="L135" s="426" t="str">
        <f>IF(COUNTA(ｺﾒﾃﾞｨｶﾙ!L134)&gt;=1,ｺﾒﾃﾞｨｶﾙ!L134,"")</f>
        <v/>
      </c>
      <c r="M135" s="449" t="str">
        <f>IF(COUNTA(ｺﾒﾃﾞｨｶﾙ!M134)&gt;=1,ｺﾒﾃﾞｨｶﾙ!M134,"")</f>
        <v/>
      </c>
      <c r="N135" s="443" t="str">
        <f>IF(COUNTA(ｺﾒﾃﾞｨｶﾙ!N134)&gt;=1,ｺﾒﾃﾞｨｶﾙ!N134,"")</f>
        <v/>
      </c>
      <c r="O135" s="444">
        <f>SUM(ｺﾒﾃﾞｨｶﾙ!P134:V134)</f>
        <v>0</v>
      </c>
      <c r="P135" s="445" t="str">
        <f>IF(O135&lt;基本!$D$9,"非常勤","常勤")</f>
        <v>常勤</v>
      </c>
      <c r="Q135" s="446">
        <f>IF(P135="非常勤",O135/基本!$D$9,1)</f>
        <v>1</v>
      </c>
      <c r="R135" s="401" t="e">
        <f>IF(DAYS360(T135,メイン!$N$3)&lt;500,"新"," ")</f>
        <v>#VALUE!</v>
      </c>
      <c r="S135" s="447"/>
      <c r="T135" s="474" t="str">
        <f>IF(COUNTA(ｺﾒﾃﾞｨｶﾙ!O134)&gt;=1,ｺﾒﾃﾞｨｶﾙ!O134,"")</f>
        <v/>
      </c>
      <c r="U135" s="475"/>
      <c r="V135" s="475"/>
      <c r="W135" s="475"/>
      <c r="X135" s="477">
        <f t="shared" ref="X135:X198" si="66">IF(AND(COUNTBLANK($B135)=0,$P135="常勤"),1,0)</f>
        <v>0</v>
      </c>
      <c r="Y135" s="477">
        <f t="shared" ref="Y135:Y198" si="67">IF(Z135&gt;0,1,0)</f>
        <v>0</v>
      </c>
      <c r="Z135" s="477">
        <f t="shared" ref="Z135:Z198" si="68">IF(AND(COUNTBLANK($B135)=0,$P135="非常勤"),$Q135,0)</f>
        <v>0</v>
      </c>
      <c r="AA135" s="477">
        <f t="shared" ref="AA135:AA198" si="69">IF(AND(COUNTBLANK($C135)=0,$P135="常勤"),1,0)</f>
        <v>0</v>
      </c>
      <c r="AB135" s="477">
        <f t="shared" ref="AB135:AB198" si="70">IF(AC135&gt;0,1,0)</f>
        <v>0</v>
      </c>
      <c r="AC135" s="477">
        <f t="shared" ref="AC135:AC198" si="71">IF(AND(COUNTBLANK($C135)=0,$P135="非常勤"),$Q135,0)</f>
        <v>0</v>
      </c>
      <c r="AD135" s="477">
        <f t="shared" ref="AD135:AD198" si="72">IF(AND(COUNTBLANK($D135)=0,$P135="常勤"),1,0)</f>
        <v>0</v>
      </c>
      <c r="AE135" s="477">
        <f t="shared" ref="AE135:AE198" si="73">IF(AF135&gt;0,1,0)</f>
        <v>0</v>
      </c>
      <c r="AF135" s="477">
        <f t="shared" ref="AF135:AF198" si="74">IF(AND(COUNTBLANK($D135)=0,$P135="非常勤"),$Q135,0)</f>
        <v>0</v>
      </c>
      <c r="AG135" s="477">
        <f t="shared" ref="AG135:AG198" si="75">IF(AND(COUNTBLANK($E135)=0,$P135="常勤"),1,0)</f>
        <v>0</v>
      </c>
      <c r="AH135" s="477">
        <f t="shared" ref="AH135:AH198" si="76">IF(AI135&gt;0,1,0)</f>
        <v>0</v>
      </c>
      <c r="AI135" s="477">
        <f t="shared" ref="AI135:AI198" si="77">IF(AND(COUNTBLANK($E135)=0,$P135="非常勤"),$Q135,0)</f>
        <v>0</v>
      </c>
      <c r="AJ135" s="477">
        <f t="shared" ref="AJ135:AJ198" si="78">IF(AND(COUNTBLANK($F135)=0,$P135="常勤"),1,0)</f>
        <v>0</v>
      </c>
      <c r="AK135" s="477">
        <f t="shared" ref="AK135:AK198" si="79">IF(AL135&gt;0,1,0)</f>
        <v>0</v>
      </c>
      <c r="AL135" s="477">
        <f t="shared" ref="AL135:AL198" si="80">IF(AND(COUNTBLANK($F135)=0,$P135="非常勤"),$Q135,0)</f>
        <v>0</v>
      </c>
      <c r="AM135" s="477">
        <f t="shared" ref="AM135:AM198" si="81">IF(AND(COUNTBLANK($G135)=0,$P135="常勤"),1,0)</f>
        <v>0</v>
      </c>
      <c r="AN135" s="477">
        <f t="shared" ref="AN135:AN198" si="82">IF(AO135&gt;0,1,0)</f>
        <v>0</v>
      </c>
      <c r="AO135" s="477">
        <f t="shared" ref="AO135:AO198" si="83">IF(AND(COUNTBLANK($G135)=0,$P135="非常勤"),$Q135,0)</f>
        <v>0</v>
      </c>
      <c r="AP135" s="477">
        <f t="shared" ref="AP135:AP198" si="84">IF(AND(COUNTBLANK($H135)=0,$P135="常勤"),1,0)</f>
        <v>0</v>
      </c>
      <c r="AQ135" s="477">
        <f t="shared" ref="AQ135:AQ198" si="85">IF(AR135&gt;0,1,0)</f>
        <v>0</v>
      </c>
      <c r="AR135" s="477">
        <f t="shared" ref="AR135:AR198" si="86">IF(AND(COUNTBLANK($H135)=0,$P135="非常勤"),$Q135,0)</f>
        <v>0</v>
      </c>
      <c r="AS135" s="477">
        <f t="shared" ref="AS135:AS198" si="87">IF(AND(COUNTBLANK($I135)=0,$P135="常勤"),1,0)</f>
        <v>0</v>
      </c>
      <c r="AT135" s="477">
        <f t="shared" ref="AT135:AT198" si="88">IF(AU135&gt;0,1,0)</f>
        <v>0</v>
      </c>
      <c r="AU135" s="477">
        <f t="shared" ref="AU135:AU198" si="89">IF(AND(COUNTBLANK($I135)=0,$P135="非常勤"),$Q135,0)</f>
        <v>0</v>
      </c>
      <c r="AV135" s="477">
        <f t="shared" ref="AV135:AV198" si="90">IF(AND(COUNTBLANK($J135)=0,$P135="常勤"),1,0)</f>
        <v>0</v>
      </c>
      <c r="AW135" s="477">
        <f t="shared" ref="AW135:AW198" si="91">IF(AX135&gt;0,1,0)</f>
        <v>0</v>
      </c>
      <c r="AX135" s="477">
        <f t="shared" ref="AX135:AX198" si="92">IF(AND(COUNTBLANK($J135)=0,$P135="非常勤"),$Q135,0)</f>
        <v>0</v>
      </c>
      <c r="AY135" s="477">
        <f t="shared" ref="AY135:AY198" si="93">IF(AND(COUNTBLANK($K135)=0,$P135="常勤"),1,0)</f>
        <v>0</v>
      </c>
      <c r="AZ135" s="477">
        <f t="shared" ref="AZ135:AZ198" si="94">IF(BA135&gt;0,1,0)</f>
        <v>0</v>
      </c>
      <c r="BA135" s="477">
        <f t="shared" ref="BA135:BA198" si="95">IF(AND(COUNTBLANK($K135)=0,$P135="非常勤"),$Q135,0)</f>
        <v>0</v>
      </c>
      <c r="BB135" s="477">
        <f t="shared" ref="BB135:BB198" si="96">IF(AND(COUNTBLANK($L135)=0,$P135="常勤"),1,0)</f>
        <v>0</v>
      </c>
      <c r="BC135" s="477">
        <f t="shared" ref="BC135:BC198" si="97">IF(BD135&gt;0,1,0)</f>
        <v>0</v>
      </c>
      <c r="BD135" s="477">
        <f t="shared" ref="BD135:BD198" si="98">IF(AND(COUNTBLANK($L135)=0,$P135="非常勤"),$Q135,0)</f>
        <v>0</v>
      </c>
      <c r="BE135" s="477"/>
    </row>
    <row r="136" spans="1:57" ht="13.5" customHeight="1">
      <c r="A136" s="448" t="str">
        <f>IF(COUNTA(ｺﾒﾃﾞｨｶﾙ!A135)&gt;=1,ｺﾒﾃﾞｨｶﾙ!A135,"")</f>
        <v/>
      </c>
      <c r="B136" s="425" t="str">
        <f>IF(COUNTA(ｺﾒﾃﾞｨｶﾙ!B135)&gt;=1,ｺﾒﾃﾞｨｶﾙ!B135,"")</f>
        <v/>
      </c>
      <c r="C136" s="422" t="str">
        <f>IF(COUNTA(ｺﾒﾃﾞｨｶﾙ!C135)&gt;=1,ｺﾒﾃﾞｨｶﾙ!C135,"")</f>
        <v/>
      </c>
      <c r="D136" s="422" t="str">
        <f>IF(COUNTA(ｺﾒﾃﾞｨｶﾙ!D135)&gt;=1,ｺﾒﾃﾞｨｶﾙ!D135,"")</f>
        <v/>
      </c>
      <c r="E136" s="422" t="str">
        <f>IF(COUNTA(ｺﾒﾃﾞｨｶﾙ!E135)&gt;=1,ｺﾒﾃﾞｨｶﾙ!E135,"")</f>
        <v/>
      </c>
      <c r="F136" s="422" t="str">
        <f>IF(COUNTA(ｺﾒﾃﾞｨｶﾙ!F135)&gt;=1,ｺﾒﾃﾞｨｶﾙ!F135,"")</f>
        <v/>
      </c>
      <c r="G136" s="422" t="str">
        <f>IF(COUNTA(ｺﾒﾃﾞｨｶﾙ!G135)&gt;=1,ｺﾒﾃﾞｨｶﾙ!G135,"")</f>
        <v/>
      </c>
      <c r="H136" s="422" t="str">
        <f>IF(COUNTA(ｺﾒﾃﾞｨｶﾙ!H135)&gt;=1,ｺﾒﾃﾞｨｶﾙ!H135,"")</f>
        <v/>
      </c>
      <c r="I136" s="422" t="str">
        <f>IF(COUNTA(ｺﾒﾃﾞｨｶﾙ!I135)&gt;=1,ｺﾒﾃﾞｨｶﾙ!I135,"")</f>
        <v/>
      </c>
      <c r="J136" s="422" t="str">
        <f>IF(COUNTA(ｺﾒﾃﾞｨｶﾙ!J135)&gt;=1,ｺﾒﾃﾞｨｶﾙ!J135,"")</f>
        <v/>
      </c>
      <c r="K136" s="422" t="str">
        <f>IF(COUNTA(ｺﾒﾃﾞｨｶﾙ!K135)&gt;=1,ｺﾒﾃﾞｨｶﾙ!K135,"")</f>
        <v/>
      </c>
      <c r="L136" s="426" t="str">
        <f>IF(COUNTA(ｺﾒﾃﾞｨｶﾙ!L135)&gt;=1,ｺﾒﾃﾞｨｶﾙ!L135,"")</f>
        <v/>
      </c>
      <c r="M136" s="449" t="str">
        <f>IF(COUNTA(ｺﾒﾃﾞｨｶﾙ!M135)&gt;=1,ｺﾒﾃﾞｨｶﾙ!M135,"")</f>
        <v/>
      </c>
      <c r="N136" s="443" t="str">
        <f>IF(COUNTA(ｺﾒﾃﾞｨｶﾙ!N135)&gt;=1,ｺﾒﾃﾞｨｶﾙ!N135,"")</f>
        <v/>
      </c>
      <c r="O136" s="444">
        <f>SUM(ｺﾒﾃﾞｨｶﾙ!P135:V135)</f>
        <v>0</v>
      </c>
      <c r="P136" s="445" t="str">
        <f>IF(O136&lt;基本!$D$9,"非常勤","常勤")</f>
        <v>常勤</v>
      </c>
      <c r="Q136" s="446">
        <f>IF(P136="非常勤",O136/基本!$D$9,1)</f>
        <v>1</v>
      </c>
      <c r="R136" s="401" t="e">
        <f>IF(DAYS360(T136,メイン!$N$3)&lt;500,"新"," ")</f>
        <v>#VALUE!</v>
      </c>
      <c r="S136" s="447"/>
      <c r="T136" s="474" t="str">
        <f>IF(COUNTA(ｺﾒﾃﾞｨｶﾙ!O135)&gt;=1,ｺﾒﾃﾞｨｶﾙ!O135,"")</f>
        <v/>
      </c>
      <c r="U136" s="475"/>
      <c r="V136" s="475"/>
      <c r="W136" s="475"/>
      <c r="X136" s="477">
        <f t="shared" si="66"/>
        <v>0</v>
      </c>
      <c r="Y136" s="477">
        <f t="shared" si="67"/>
        <v>0</v>
      </c>
      <c r="Z136" s="477">
        <f t="shared" si="68"/>
        <v>0</v>
      </c>
      <c r="AA136" s="477">
        <f t="shared" si="69"/>
        <v>0</v>
      </c>
      <c r="AB136" s="477">
        <f t="shared" si="70"/>
        <v>0</v>
      </c>
      <c r="AC136" s="477">
        <f t="shared" si="71"/>
        <v>0</v>
      </c>
      <c r="AD136" s="477">
        <f t="shared" si="72"/>
        <v>0</v>
      </c>
      <c r="AE136" s="477">
        <f t="shared" si="73"/>
        <v>0</v>
      </c>
      <c r="AF136" s="477">
        <f t="shared" si="74"/>
        <v>0</v>
      </c>
      <c r="AG136" s="477">
        <f t="shared" si="75"/>
        <v>0</v>
      </c>
      <c r="AH136" s="477">
        <f t="shared" si="76"/>
        <v>0</v>
      </c>
      <c r="AI136" s="477">
        <f t="shared" si="77"/>
        <v>0</v>
      </c>
      <c r="AJ136" s="477">
        <f t="shared" si="78"/>
        <v>0</v>
      </c>
      <c r="AK136" s="477">
        <f t="shared" si="79"/>
        <v>0</v>
      </c>
      <c r="AL136" s="477">
        <f t="shared" si="80"/>
        <v>0</v>
      </c>
      <c r="AM136" s="477">
        <f t="shared" si="81"/>
        <v>0</v>
      </c>
      <c r="AN136" s="477">
        <f t="shared" si="82"/>
        <v>0</v>
      </c>
      <c r="AO136" s="477">
        <f t="shared" si="83"/>
        <v>0</v>
      </c>
      <c r="AP136" s="477">
        <f t="shared" si="84"/>
        <v>0</v>
      </c>
      <c r="AQ136" s="477">
        <f t="shared" si="85"/>
        <v>0</v>
      </c>
      <c r="AR136" s="477">
        <f t="shared" si="86"/>
        <v>0</v>
      </c>
      <c r="AS136" s="477">
        <f t="shared" si="87"/>
        <v>0</v>
      </c>
      <c r="AT136" s="477">
        <f t="shared" si="88"/>
        <v>0</v>
      </c>
      <c r="AU136" s="477">
        <f t="shared" si="89"/>
        <v>0</v>
      </c>
      <c r="AV136" s="477">
        <f t="shared" si="90"/>
        <v>0</v>
      </c>
      <c r="AW136" s="477">
        <f t="shared" si="91"/>
        <v>0</v>
      </c>
      <c r="AX136" s="477">
        <f t="shared" si="92"/>
        <v>0</v>
      </c>
      <c r="AY136" s="477">
        <f t="shared" si="93"/>
        <v>0</v>
      </c>
      <c r="AZ136" s="477">
        <f t="shared" si="94"/>
        <v>0</v>
      </c>
      <c r="BA136" s="477">
        <f t="shared" si="95"/>
        <v>0</v>
      </c>
      <c r="BB136" s="477">
        <f t="shared" si="96"/>
        <v>0</v>
      </c>
      <c r="BC136" s="477">
        <f t="shared" si="97"/>
        <v>0</v>
      </c>
      <c r="BD136" s="477">
        <f t="shared" si="98"/>
        <v>0</v>
      </c>
      <c r="BE136" s="477"/>
    </row>
    <row r="137" spans="1:57" ht="13.5" customHeight="1">
      <c r="A137" s="448" t="str">
        <f>IF(COUNTA(ｺﾒﾃﾞｨｶﾙ!A136)&gt;=1,ｺﾒﾃﾞｨｶﾙ!A136,"")</f>
        <v/>
      </c>
      <c r="B137" s="425" t="str">
        <f>IF(COUNTA(ｺﾒﾃﾞｨｶﾙ!B136)&gt;=1,ｺﾒﾃﾞｨｶﾙ!B136,"")</f>
        <v/>
      </c>
      <c r="C137" s="422" t="str">
        <f>IF(COUNTA(ｺﾒﾃﾞｨｶﾙ!C136)&gt;=1,ｺﾒﾃﾞｨｶﾙ!C136,"")</f>
        <v/>
      </c>
      <c r="D137" s="422" t="str">
        <f>IF(COUNTA(ｺﾒﾃﾞｨｶﾙ!D136)&gt;=1,ｺﾒﾃﾞｨｶﾙ!D136,"")</f>
        <v/>
      </c>
      <c r="E137" s="422" t="str">
        <f>IF(COUNTA(ｺﾒﾃﾞｨｶﾙ!E136)&gt;=1,ｺﾒﾃﾞｨｶﾙ!E136,"")</f>
        <v/>
      </c>
      <c r="F137" s="422" t="str">
        <f>IF(COUNTA(ｺﾒﾃﾞｨｶﾙ!F136)&gt;=1,ｺﾒﾃﾞｨｶﾙ!F136,"")</f>
        <v/>
      </c>
      <c r="G137" s="422" t="str">
        <f>IF(COUNTA(ｺﾒﾃﾞｨｶﾙ!G136)&gt;=1,ｺﾒﾃﾞｨｶﾙ!G136,"")</f>
        <v/>
      </c>
      <c r="H137" s="422" t="str">
        <f>IF(COUNTA(ｺﾒﾃﾞｨｶﾙ!H136)&gt;=1,ｺﾒﾃﾞｨｶﾙ!H136,"")</f>
        <v/>
      </c>
      <c r="I137" s="422" t="str">
        <f>IF(COUNTA(ｺﾒﾃﾞｨｶﾙ!I136)&gt;=1,ｺﾒﾃﾞｨｶﾙ!I136,"")</f>
        <v/>
      </c>
      <c r="J137" s="422" t="str">
        <f>IF(COUNTA(ｺﾒﾃﾞｨｶﾙ!J136)&gt;=1,ｺﾒﾃﾞｨｶﾙ!J136,"")</f>
        <v/>
      </c>
      <c r="K137" s="422" t="str">
        <f>IF(COUNTA(ｺﾒﾃﾞｨｶﾙ!K136)&gt;=1,ｺﾒﾃﾞｨｶﾙ!K136,"")</f>
        <v/>
      </c>
      <c r="L137" s="426" t="str">
        <f>IF(COUNTA(ｺﾒﾃﾞｨｶﾙ!L136)&gt;=1,ｺﾒﾃﾞｨｶﾙ!L136,"")</f>
        <v/>
      </c>
      <c r="M137" s="449" t="str">
        <f>IF(COUNTA(ｺﾒﾃﾞｨｶﾙ!M136)&gt;=1,ｺﾒﾃﾞｨｶﾙ!M136,"")</f>
        <v/>
      </c>
      <c r="N137" s="443" t="str">
        <f>IF(COUNTA(ｺﾒﾃﾞｨｶﾙ!N136)&gt;=1,ｺﾒﾃﾞｨｶﾙ!N136,"")</f>
        <v/>
      </c>
      <c r="O137" s="444">
        <f>SUM(ｺﾒﾃﾞｨｶﾙ!P136:V136)</f>
        <v>0</v>
      </c>
      <c r="P137" s="445" t="str">
        <f>IF(O137&lt;基本!$D$9,"非常勤","常勤")</f>
        <v>常勤</v>
      </c>
      <c r="Q137" s="446">
        <f>IF(P137="非常勤",O137/基本!$D$9,1)</f>
        <v>1</v>
      </c>
      <c r="R137" s="401" t="e">
        <f>IF(DAYS360(T137,メイン!$N$3)&lt;500,"新"," ")</f>
        <v>#VALUE!</v>
      </c>
      <c r="S137" s="447"/>
      <c r="T137" s="474" t="str">
        <f>IF(COUNTA(ｺﾒﾃﾞｨｶﾙ!O136)&gt;=1,ｺﾒﾃﾞｨｶﾙ!O136,"")</f>
        <v/>
      </c>
      <c r="U137" s="475"/>
      <c r="V137" s="475"/>
      <c r="W137" s="475"/>
      <c r="X137" s="477">
        <f t="shared" si="66"/>
        <v>0</v>
      </c>
      <c r="Y137" s="477">
        <f t="shared" si="67"/>
        <v>0</v>
      </c>
      <c r="Z137" s="477">
        <f t="shared" si="68"/>
        <v>0</v>
      </c>
      <c r="AA137" s="477">
        <f t="shared" si="69"/>
        <v>0</v>
      </c>
      <c r="AB137" s="477">
        <f t="shared" si="70"/>
        <v>0</v>
      </c>
      <c r="AC137" s="477">
        <f t="shared" si="71"/>
        <v>0</v>
      </c>
      <c r="AD137" s="477">
        <f t="shared" si="72"/>
        <v>0</v>
      </c>
      <c r="AE137" s="477">
        <f t="shared" si="73"/>
        <v>0</v>
      </c>
      <c r="AF137" s="477">
        <f t="shared" si="74"/>
        <v>0</v>
      </c>
      <c r="AG137" s="477">
        <f t="shared" si="75"/>
        <v>0</v>
      </c>
      <c r="AH137" s="477">
        <f t="shared" si="76"/>
        <v>0</v>
      </c>
      <c r="AI137" s="477">
        <f t="shared" si="77"/>
        <v>0</v>
      </c>
      <c r="AJ137" s="477">
        <f t="shared" si="78"/>
        <v>0</v>
      </c>
      <c r="AK137" s="477">
        <f t="shared" si="79"/>
        <v>0</v>
      </c>
      <c r="AL137" s="477">
        <f t="shared" si="80"/>
        <v>0</v>
      </c>
      <c r="AM137" s="477">
        <f t="shared" si="81"/>
        <v>0</v>
      </c>
      <c r="AN137" s="477">
        <f t="shared" si="82"/>
        <v>0</v>
      </c>
      <c r="AO137" s="477">
        <f t="shared" si="83"/>
        <v>0</v>
      </c>
      <c r="AP137" s="477">
        <f t="shared" si="84"/>
        <v>0</v>
      </c>
      <c r="AQ137" s="477">
        <f t="shared" si="85"/>
        <v>0</v>
      </c>
      <c r="AR137" s="477">
        <f t="shared" si="86"/>
        <v>0</v>
      </c>
      <c r="AS137" s="477">
        <f t="shared" si="87"/>
        <v>0</v>
      </c>
      <c r="AT137" s="477">
        <f t="shared" si="88"/>
        <v>0</v>
      </c>
      <c r="AU137" s="477">
        <f t="shared" si="89"/>
        <v>0</v>
      </c>
      <c r="AV137" s="477">
        <f t="shared" si="90"/>
        <v>0</v>
      </c>
      <c r="AW137" s="477">
        <f t="shared" si="91"/>
        <v>0</v>
      </c>
      <c r="AX137" s="477">
        <f t="shared" si="92"/>
        <v>0</v>
      </c>
      <c r="AY137" s="477">
        <f t="shared" si="93"/>
        <v>0</v>
      </c>
      <c r="AZ137" s="477">
        <f t="shared" si="94"/>
        <v>0</v>
      </c>
      <c r="BA137" s="477">
        <f t="shared" si="95"/>
        <v>0</v>
      </c>
      <c r="BB137" s="477">
        <f t="shared" si="96"/>
        <v>0</v>
      </c>
      <c r="BC137" s="477">
        <f t="shared" si="97"/>
        <v>0</v>
      </c>
      <c r="BD137" s="477">
        <f t="shared" si="98"/>
        <v>0</v>
      </c>
      <c r="BE137" s="477"/>
    </row>
    <row r="138" spans="1:57" ht="13.5" customHeight="1">
      <c r="A138" s="448" t="str">
        <f>IF(COUNTA(ｺﾒﾃﾞｨｶﾙ!A137)&gt;=1,ｺﾒﾃﾞｨｶﾙ!A137,"")</f>
        <v/>
      </c>
      <c r="B138" s="425" t="str">
        <f>IF(COUNTA(ｺﾒﾃﾞｨｶﾙ!B137)&gt;=1,ｺﾒﾃﾞｨｶﾙ!B137,"")</f>
        <v/>
      </c>
      <c r="C138" s="422" t="str">
        <f>IF(COUNTA(ｺﾒﾃﾞｨｶﾙ!C137)&gt;=1,ｺﾒﾃﾞｨｶﾙ!C137,"")</f>
        <v/>
      </c>
      <c r="D138" s="422" t="str">
        <f>IF(COUNTA(ｺﾒﾃﾞｨｶﾙ!D137)&gt;=1,ｺﾒﾃﾞｨｶﾙ!D137,"")</f>
        <v/>
      </c>
      <c r="E138" s="422" t="str">
        <f>IF(COUNTA(ｺﾒﾃﾞｨｶﾙ!E137)&gt;=1,ｺﾒﾃﾞｨｶﾙ!E137,"")</f>
        <v/>
      </c>
      <c r="F138" s="422" t="str">
        <f>IF(COUNTA(ｺﾒﾃﾞｨｶﾙ!F137)&gt;=1,ｺﾒﾃﾞｨｶﾙ!F137,"")</f>
        <v/>
      </c>
      <c r="G138" s="422" t="str">
        <f>IF(COUNTA(ｺﾒﾃﾞｨｶﾙ!G137)&gt;=1,ｺﾒﾃﾞｨｶﾙ!G137,"")</f>
        <v/>
      </c>
      <c r="H138" s="422" t="str">
        <f>IF(COUNTA(ｺﾒﾃﾞｨｶﾙ!H137)&gt;=1,ｺﾒﾃﾞｨｶﾙ!H137,"")</f>
        <v/>
      </c>
      <c r="I138" s="422" t="str">
        <f>IF(COUNTA(ｺﾒﾃﾞｨｶﾙ!I137)&gt;=1,ｺﾒﾃﾞｨｶﾙ!I137,"")</f>
        <v/>
      </c>
      <c r="J138" s="422" t="str">
        <f>IF(COUNTA(ｺﾒﾃﾞｨｶﾙ!J137)&gt;=1,ｺﾒﾃﾞｨｶﾙ!J137,"")</f>
        <v/>
      </c>
      <c r="K138" s="422" t="str">
        <f>IF(COUNTA(ｺﾒﾃﾞｨｶﾙ!K137)&gt;=1,ｺﾒﾃﾞｨｶﾙ!K137,"")</f>
        <v/>
      </c>
      <c r="L138" s="426" t="str">
        <f>IF(COUNTA(ｺﾒﾃﾞｨｶﾙ!L137)&gt;=1,ｺﾒﾃﾞｨｶﾙ!L137,"")</f>
        <v/>
      </c>
      <c r="M138" s="449" t="str">
        <f>IF(COUNTA(ｺﾒﾃﾞｨｶﾙ!M137)&gt;=1,ｺﾒﾃﾞｨｶﾙ!M137,"")</f>
        <v/>
      </c>
      <c r="N138" s="443" t="str">
        <f>IF(COUNTA(ｺﾒﾃﾞｨｶﾙ!N137)&gt;=1,ｺﾒﾃﾞｨｶﾙ!N137,"")</f>
        <v/>
      </c>
      <c r="O138" s="444">
        <f>SUM(ｺﾒﾃﾞｨｶﾙ!P137:V137)</f>
        <v>0</v>
      </c>
      <c r="P138" s="445" t="str">
        <f>IF(O138&lt;基本!$D$9,"非常勤","常勤")</f>
        <v>常勤</v>
      </c>
      <c r="Q138" s="446">
        <f>IF(P138="非常勤",O138/基本!$D$9,1)</f>
        <v>1</v>
      </c>
      <c r="R138" s="401" t="e">
        <f>IF(DAYS360(T138,メイン!$N$3)&lt;500,"新"," ")</f>
        <v>#VALUE!</v>
      </c>
      <c r="S138" s="447"/>
      <c r="T138" s="474" t="str">
        <f>IF(COUNTA(ｺﾒﾃﾞｨｶﾙ!O137)&gt;=1,ｺﾒﾃﾞｨｶﾙ!O137,"")</f>
        <v/>
      </c>
      <c r="U138" s="475"/>
      <c r="V138" s="475"/>
      <c r="W138" s="475"/>
      <c r="X138" s="477">
        <f t="shared" si="66"/>
        <v>0</v>
      </c>
      <c r="Y138" s="477">
        <f t="shared" si="67"/>
        <v>0</v>
      </c>
      <c r="Z138" s="477">
        <f t="shared" si="68"/>
        <v>0</v>
      </c>
      <c r="AA138" s="477">
        <f t="shared" si="69"/>
        <v>0</v>
      </c>
      <c r="AB138" s="477">
        <f t="shared" si="70"/>
        <v>0</v>
      </c>
      <c r="AC138" s="477">
        <f t="shared" si="71"/>
        <v>0</v>
      </c>
      <c r="AD138" s="477">
        <f t="shared" si="72"/>
        <v>0</v>
      </c>
      <c r="AE138" s="477">
        <f t="shared" si="73"/>
        <v>0</v>
      </c>
      <c r="AF138" s="477">
        <f t="shared" si="74"/>
        <v>0</v>
      </c>
      <c r="AG138" s="477">
        <f t="shared" si="75"/>
        <v>0</v>
      </c>
      <c r="AH138" s="477">
        <f t="shared" si="76"/>
        <v>0</v>
      </c>
      <c r="AI138" s="477">
        <f t="shared" si="77"/>
        <v>0</v>
      </c>
      <c r="AJ138" s="477">
        <f t="shared" si="78"/>
        <v>0</v>
      </c>
      <c r="AK138" s="477">
        <f t="shared" si="79"/>
        <v>0</v>
      </c>
      <c r="AL138" s="477">
        <f t="shared" si="80"/>
        <v>0</v>
      </c>
      <c r="AM138" s="477">
        <f t="shared" si="81"/>
        <v>0</v>
      </c>
      <c r="AN138" s="477">
        <f t="shared" si="82"/>
        <v>0</v>
      </c>
      <c r="AO138" s="477">
        <f t="shared" si="83"/>
        <v>0</v>
      </c>
      <c r="AP138" s="477">
        <f t="shared" si="84"/>
        <v>0</v>
      </c>
      <c r="AQ138" s="477">
        <f t="shared" si="85"/>
        <v>0</v>
      </c>
      <c r="AR138" s="477">
        <f t="shared" si="86"/>
        <v>0</v>
      </c>
      <c r="AS138" s="477">
        <f t="shared" si="87"/>
        <v>0</v>
      </c>
      <c r="AT138" s="477">
        <f t="shared" si="88"/>
        <v>0</v>
      </c>
      <c r="AU138" s="477">
        <f t="shared" si="89"/>
        <v>0</v>
      </c>
      <c r="AV138" s="477">
        <f t="shared" si="90"/>
        <v>0</v>
      </c>
      <c r="AW138" s="477">
        <f t="shared" si="91"/>
        <v>0</v>
      </c>
      <c r="AX138" s="477">
        <f t="shared" si="92"/>
        <v>0</v>
      </c>
      <c r="AY138" s="477">
        <f t="shared" si="93"/>
        <v>0</v>
      </c>
      <c r="AZ138" s="477">
        <f t="shared" si="94"/>
        <v>0</v>
      </c>
      <c r="BA138" s="477">
        <f t="shared" si="95"/>
        <v>0</v>
      </c>
      <c r="BB138" s="477">
        <f t="shared" si="96"/>
        <v>0</v>
      </c>
      <c r="BC138" s="477">
        <f t="shared" si="97"/>
        <v>0</v>
      </c>
      <c r="BD138" s="477">
        <f t="shared" si="98"/>
        <v>0</v>
      </c>
      <c r="BE138" s="477"/>
    </row>
    <row r="139" spans="1:57" ht="13.5" customHeight="1">
      <c r="A139" s="448" t="str">
        <f>IF(COUNTA(ｺﾒﾃﾞｨｶﾙ!A138)&gt;=1,ｺﾒﾃﾞｨｶﾙ!A138,"")</f>
        <v/>
      </c>
      <c r="B139" s="425" t="str">
        <f>IF(COUNTA(ｺﾒﾃﾞｨｶﾙ!B138)&gt;=1,ｺﾒﾃﾞｨｶﾙ!B138,"")</f>
        <v/>
      </c>
      <c r="C139" s="422" t="str">
        <f>IF(COUNTA(ｺﾒﾃﾞｨｶﾙ!C138)&gt;=1,ｺﾒﾃﾞｨｶﾙ!C138,"")</f>
        <v/>
      </c>
      <c r="D139" s="422" t="str">
        <f>IF(COUNTA(ｺﾒﾃﾞｨｶﾙ!D138)&gt;=1,ｺﾒﾃﾞｨｶﾙ!D138,"")</f>
        <v/>
      </c>
      <c r="E139" s="422" t="str">
        <f>IF(COUNTA(ｺﾒﾃﾞｨｶﾙ!E138)&gt;=1,ｺﾒﾃﾞｨｶﾙ!E138,"")</f>
        <v/>
      </c>
      <c r="F139" s="422" t="str">
        <f>IF(COUNTA(ｺﾒﾃﾞｨｶﾙ!F138)&gt;=1,ｺﾒﾃﾞｨｶﾙ!F138,"")</f>
        <v/>
      </c>
      <c r="G139" s="422" t="str">
        <f>IF(COUNTA(ｺﾒﾃﾞｨｶﾙ!G138)&gt;=1,ｺﾒﾃﾞｨｶﾙ!G138,"")</f>
        <v/>
      </c>
      <c r="H139" s="422" t="str">
        <f>IF(COUNTA(ｺﾒﾃﾞｨｶﾙ!H138)&gt;=1,ｺﾒﾃﾞｨｶﾙ!H138,"")</f>
        <v/>
      </c>
      <c r="I139" s="422" t="str">
        <f>IF(COUNTA(ｺﾒﾃﾞｨｶﾙ!I138)&gt;=1,ｺﾒﾃﾞｨｶﾙ!I138,"")</f>
        <v/>
      </c>
      <c r="J139" s="422" t="str">
        <f>IF(COUNTA(ｺﾒﾃﾞｨｶﾙ!J138)&gt;=1,ｺﾒﾃﾞｨｶﾙ!J138,"")</f>
        <v/>
      </c>
      <c r="K139" s="422" t="str">
        <f>IF(COUNTA(ｺﾒﾃﾞｨｶﾙ!K138)&gt;=1,ｺﾒﾃﾞｨｶﾙ!K138,"")</f>
        <v/>
      </c>
      <c r="L139" s="426" t="str">
        <f>IF(COUNTA(ｺﾒﾃﾞｨｶﾙ!L138)&gt;=1,ｺﾒﾃﾞｨｶﾙ!L138,"")</f>
        <v/>
      </c>
      <c r="M139" s="449" t="str">
        <f>IF(COUNTA(ｺﾒﾃﾞｨｶﾙ!M138)&gt;=1,ｺﾒﾃﾞｨｶﾙ!M138,"")</f>
        <v/>
      </c>
      <c r="N139" s="443" t="str">
        <f>IF(COUNTA(ｺﾒﾃﾞｨｶﾙ!N138)&gt;=1,ｺﾒﾃﾞｨｶﾙ!N138,"")</f>
        <v/>
      </c>
      <c r="O139" s="444">
        <f>SUM(ｺﾒﾃﾞｨｶﾙ!P138:V138)</f>
        <v>0</v>
      </c>
      <c r="P139" s="445" t="str">
        <f>IF(O139&lt;基本!$D$9,"非常勤","常勤")</f>
        <v>常勤</v>
      </c>
      <c r="Q139" s="446">
        <f>IF(P139="非常勤",O139/基本!$D$9,1)</f>
        <v>1</v>
      </c>
      <c r="R139" s="401" t="e">
        <f>IF(DAYS360(T139,メイン!$N$3)&lt;500,"新"," ")</f>
        <v>#VALUE!</v>
      </c>
      <c r="S139" s="447"/>
      <c r="T139" s="474" t="str">
        <f>IF(COUNTA(ｺﾒﾃﾞｨｶﾙ!O138)&gt;=1,ｺﾒﾃﾞｨｶﾙ!O138,"")</f>
        <v/>
      </c>
      <c r="U139" s="475"/>
      <c r="V139" s="475"/>
      <c r="W139" s="475"/>
      <c r="X139" s="477">
        <f t="shared" si="66"/>
        <v>0</v>
      </c>
      <c r="Y139" s="477">
        <f t="shared" si="67"/>
        <v>0</v>
      </c>
      <c r="Z139" s="477">
        <f t="shared" si="68"/>
        <v>0</v>
      </c>
      <c r="AA139" s="477">
        <f t="shared" si="69"/>
        <v>0</v>
      </c>
      <c r="AB139" s="477">
        <f t="shared" si="70"/>
        <v>0</v>
      </c>
      <c r="AC139" s="477">
        <f t="shared" si="71"/>
        <v>0</v>
      </c>
      <c r="AD139" s="477">
        <f t="shared" si="72"/>
        <v>0</v>
      </c>
      <c r="AE139" s="477">
        <f t="shared" si="73"/>
        <v>0</v>
      </c>
      <c r="AF139" s="477">
        <f t="shared" si="74"/>
        <v>0</v>
      </c>
      <c r="AG139" s="477">
        <f t="shared" si="75"/>
        <v>0</v>
      </c>
      <c r="AH139" s="477">
        <f t="shared" si="76"/>
        <v>0</v>
      </c>
      <c r="AI139" s="477">
        <f t="shared" si="77"/>
        <v>0</v>
      </c>
      <c r="AJ139" s="477">
        <f t="shared" si="78"/>
        <v>0</v>
      </c>
      <c r="AK139" s="477">
        <f t="shared" si="79"/>
        <v>0</v>
      </c>
      <c r="AL139" s="477">
        <f t="shared" si="80"/>
        <v>0</v>
      </c>
      <c r="AM139" s="477">
        <f t="shared" si="81"/>
        <v>0</v>
      </c>
      <c r="AN139" s="477">
        <f t="shared" si="82"/>
        <v>0</v>
      </c>
      <c r="AO139" s="477">
        <f t="shared" si="83"/>
        <v>0</v>
      </c>
      <c r="AP139" s="477">
        <f t="shared" si="84"/>
        <v>0</v>
      </c>
      <c r="AQ139" s="477">
        <f t="shared" si="85"/>
        <v>0</v>
      </c>
      <c r="AR139" s="477">
        <f t="shared" si="86"/>
        <v>0</v>
      </c>
      <c r="AS139" s="477">
        <f t="shared" si="87"/>
        <v>0</v>
      </c>
      <c r="AT139" s="477">
        <f t="shared" si="88"/>
        <v>0</v>
      </c>
      <c r="AU139" s="477">
        <f t="shared" si="89"/>
        <v>0</v>
      </c>
      <c r="AV139" s="477">
        <f t="shared" si="90"/>
        <v>0</v>
      </c>
      <c r="AW139" s="477">
        <f t="shared" si="91"/>
        <v>0</v>
      </c>
      <c r="AX139" s="477">
        <f t="shared" si="92"/>
        <v>0</v>
      </c>
      <c r="AY139" s="477">
        <f t="shared" si="93"/>
        <v>0</v>
      </c>
      <c r="AZ139" s="477">
        <f t="shared" si="94"/>
        <v>0</v>
      </c>
      <c r="BA139" s="477">
        <f t="shared" si="95"/>
        <v>0</v>
      </c>
      <c r="BB139" s="477">
        <f t="shared" si="96"/>
        <v>0</v>
      </c>
      <c r="BC139" s="477">
        <f t="shared" si="97"/>
        <v>0</v>
      </c>
      <c r="BD139" s="477">
        <f t="shared" si="98"/>
        <v>0</v>
      </c>
      <c r="BE139" s="477"/>
    </row>
    <row r="140" spans="1:57" ht="13.5" customHeight="1">
      <c r="A140" s="448" t="str">
        <f>IF(COUNTA(ｺﾒﾃﾞｨｶﾙ!A139)&gt;=1,ｺﾒﾃﾞｨｶﾙ!A139,"")</f>
        <v/>
      </c>
      <c r="B140" s="425" t="str">
        <f>IF(COUNTA(ｺﾒﾃﾞｨｶﾙ!B139)&gt;=1,ｺﾒﾃﾞｨｶﾙ!B139,"")</f>
        <v/>
      </c>
      <c r="C140" s="422" t="str">
        <f>IF(COUNTA(ｺﾒﾃﾞｨｶﾙ!C139)&gt;=1,ｺﾒﾃﾞｨｶﾙ!C139,"")</f>
        <v/>
      </c>
      <c r="D140" s="422" t="str">
        <f>IF(COUNTA(ｺﾒﾃﾞｨｶﾙ!D139)&gt;=1,ｺﾒﾃﾞｨｶﾙ!D139,"")</f>
        <v/>
      </c>
      <c r="E140" s="422" t="str">
        <f>IF(COUNTA(ｺﾒﾃﾞｨｶﾙ!E139)&gt;=1,ｺﾒﾃﾞｨｶﾙ!E139,"")</f>
        <v/>
      </c>
      <c r="F140" s="422" t="str">
        <f>IF(COUNTA(ｺﾒﾃﾞｨｶﾙ!F139)&gt;=1,ｺﾒﾃﾞｨｶﾙ!F139,"")</f>
        <v/>
      </c>
      <c r="G140" s="422" t="str">
        <f>IF(COUNTA(ｺﾒﾃﾞｨｶﾙ!G139)&gt;=1,ｺﾒﾃﾞｨｶﾙ!G139,"")</f>
        <v/>
      </c>
      <c r="H140" s="422" t="str">
        <f>IF(COUNTA(ｺﾒﾃﾞｨｶﾙ!H139)&gt;=1,ｺﾒﾃﾞｨｶﾙ!H139,"")</f>
        <v/>
      </c>
      <c r="I140" s="422" t="str">
        <f>IF(COUNTA(ｺﾒﾃﾞｨｶﾙ!I139)&gt;=1,ｺﾒﾃﾞｨｶﾙ!I139,"")</f>
        <v/>
      </c>
      <c r="J140" s="422" t="str">
        <f>IF(COUNTA(ｺﾒﾃﾞｨｶﾙ!J139)&gt;=1,ｺﾒﾃﾞｨｶﾙ!J139,"")</f>
        <v/>
      </c>
      <c r="K140" s="422" t="str">
        <f>IF(COUNTA(ｺﾒﾃﾞｨｶﾙ!K139)&gt;=1,ｺﾒﾃﾞｨｶﾙ!K139,"")</f>
        <v/>
      </c>
      <c r="L140" s="426" t="str">
        <f>IF(COUNTA(ｺﾒﾃﾞｨｶﾙ!L139)&gt;=1,ｺﾒﾃﾞｨｶﾙ!L139,"")</f>
        <v/>
      </c>
      <c r="M140" s="449" t="str">
        <f>IF(COUNTA(ｺﾒﾃﾞｨｶﾙ!M139)&gt;=1,ｺﾒﾃﾞｨｶﾙ!M139,"")</f>
        <v/>
      </c>
      <c r="N140" s="443" t="str">
        <f>IF(COUNTA(ｺﾒﾃﾞｨｶﾙ!N139)&gt;=1,ｺﾒﾃﾞｨｶﾙ!N139,"")</f>
        <v/>
      </c>
      <c r="O140" s="444">
        <f>SUM(ｺﾒﾃﾞｨｶﾙ!P139:V139)</f>
        <v>0</v>
      </c>
      <c r="P140" s="445" t="str">
        <f>IF(O140&lt;基本!$D$9,"非常勤","常勤")</f>
        <v>常勤</v>
      </c>
      <c r="Q140" s="446">
        <f>IF(P140="非常勤",O140/基本!$D$9,1)</f>
        <v>1</v>
      </c>
      <c r="R140" s="401" t="e">
        <f>IF(DAYS360(T140,メイン!$N$3)&lt;500,"新"," ")</f>
        <v>#VALUE!</v>
      </c>
      <c r="S140" s="447"/>
      <c r="T140" s="474" t="str">
        <f>IF(COUNTA(ｺﾒﾃﾞｨｶﾙ!O139)&gt;=1,ｺﾒﾃﾞｨｶﾙ!O139,"")</f>
        <v/>
      </c>
      <c r="U140" s="475"/>
      <c r="V140" s="475"/>
      <c r="W140" s="475"/>
      <c r="X140" s="477">
        <f t="shared" si="66"/>
        <v>0</v>
      </c>
      <c r="Y140" s="477">
        <f t="shared" si="67"/>
        <v>0</v>
      </c>
      <c r="Z140" s="477">
        <f t="shared" si="68"/>
        <v>0</v>
      </c>
      <c r="AA140" s="477">
        <f t="shared" si="69"/>
        <v>0</v>
      </c>
      <c r="AB140" s="477">
        <f t="shared" si="70"/>
        <v>0</v>
      </c>
      <c r="AC140" s="477">
        <f t="shared" si="71"/>
        <v>0</v>
      </c>
      <c r="AD140" s="477">
        <f t="shared" si="72"/>
        <v>0</v>
      </c>
      <c r="AE140" s="477">
        <f t="shared" si="73"/>
        <v>0</v>
      </c>
      <c r="AF140" s="477">
        <f t="shared" si="74"/>
        <v>0</v>
      </c>
      <c r="AG140" s="477">
        <f t="shared" si="75"/>
        <v>0</v>
      </c>
      <c r="AH140" s="477">
        <f t="shared" si="76"/>
        <v>0</v>
      </c>
      <c r="AI140" s="477">
        <f t="shared" si="77"/>
        <v>0</v>
      </c>
      <c r="AJ140" s="477">
        <f t="shared" si="78"/>
        <v>0</v>
      </c>
      <c r="AK140" s="477">
        <f t="shared" si="79"/>
        <v>0</v>
      </c>
      <c r="AL140" s="477">
        <f t="shared" si="80"/>
        <v>0</v>
      </c>
      <c r="AM140" s="477">
        <f t="shared" si="81"/>
        <v>0</v>
      </c>
      <c r="AN140" s="477">
        <f t="shared" si="82"/>
        <v>0</v>
      </c>
      <c r="AO140" s="477">
        <f t="shared" si="83"/>
        <v>0</v>
      </c>
      <c r="AP140" s="477">
        <f t="shared" si="84"/>
        <v>0</v>
      </c>
      <c r="AQ140" s="477">
        <f t="shared" si="85"/>
        <v>0</v>
      </c>
      <c r="AR140" s="477">
        <f t="shared" si="86"/>
        <v>0</v>
      </c>
      <c r="AS140" s="477">
        <f t="shared" si="87"/>
        <v>0</v>
      </c>
      <c r="AT140" s="477">
        <f t="shared" si="88"/>
        <v>0</v>
      </c>
      <c r="AU140" s="477">
        <f t="shared" si="89"/>
        <v>0</v>
      </c>
      <c r="AV140" s="477">
        <f t="shared" si="90"/>
        <v>0</v>
      </c>
      <c r="AW140" s="477">
        <f t="shared" si="91"/>
        <v>0</v>
      </c>
      <c r="AX140" s="477">
        <f t="shared" si="92"/>
        <v>0</v>
      </c>
      <c r="AY140" s="477">
        <f t="shared" si="93"/>
        <v>0</v>
      </c>
      <c r="AZ140" s="477">
        <f t="shared" si="94"/>
        <v>0</v>
      </c>
      <c r="BA140" s="477">
        <f t="shared" si="95"/>
        <v>0</v>
      </c>
      <c r="BB140" s="477">
        <f t="shared" si="96"/>
        <v>0</v>
      </c>
      <c r="BC140" s="477">
        <f t="shared" si="97"/>
        <v>0</v>
      </c>
      <c r="BD140" s="477">
        <f t="shared" si="98"/>
        <v>0</v>
      </c>
      <c r="BE140" s="477"/>
    </row>
    <row r="141" spans="1:57" ht="13.5" customHeight="1">
      <c r="A141" s="448" t="str">
        <f>IF(COUNTA(ｺﾒﾃﾞｨｶﾙ!A140)&gt;=1,ｺﾒﾃﾞｨｶﾙ!A140,"")</f>
        <v/>
      </c>
      <c r="B141" s="425" t="str">
        <f>IF(COUNTA(ｺﾒﾃﾞｨｶﾙ!B140)&gt;=1,ｺﾒﾃﾞｨｶﾙ!B140,"")</f>
        <v/>
      </c>
      <c r="C141" s="422" t="str">
        <f>IF(COUNTA(ｺﾒﾃﾞｨｶﾙ!C140)&gt;=1,ｺﾒﾃﾞｨｶﾙ!C140,"")</f>
        <v/>
      </c>
      <c r="D141" s="422" t="str">
        <f>IF(COUNTA(ｺﾒﾃﾞｨｶﾙ!D140)&gt;=1,ｺﾒﾃﾞｨｶﾙ!D140,"")</f>
        <v/>
      </c>
      <c r="E141" s="422" t="str">
        <f>IF(COUNTA(ｺﾒﾃﾞｨｶﾙ!E140)&gt;=1,ｺﾒﾃﾞｨｶﾙ!E140,"")</f>
        <v/>
      </c>
      <c r="F141" s="422" t="str">
        <f>IF(COUNTA(ｺﾒﾃﾞｨｶﾙ!F140)&gt;=1,ｺﾒﾃﾞｨｶﾙ!F140,"")</f>
        <v/>
      </c>
      <c r="G141" s="422" t="str">
        <f>IF(COUNTA(ｺﾒﾃﾞｨｶﾙ!G140)&gt;=1,ｺﾒﾃﾞｨｶﾙ!G140,"")</f>
        <v/>
      </c>
      <c r="H141" s="422" t="str">
        <f>IF(COUNTA(ｺﾒﾃﾞｨｶﾙ!H140)&gt;=1,ｺﾒﾃﾞｨｶﾙ!H140,"")</f>
        <v/>
      </c>
      <c r="I141" s="422" t="str">
        <f>IF(COUNTA(ｺﾒﾃﾞｨｶﾙ!I140)&gt;=1,ｺﾒﾃﾞｨｶﾙ!I140,"")</f>
        <v/>
      </c>
      <c r="J141" s="422" t="str">
        <f>IF(COUNTA(ｺﾒﾃﾞｨｶﾙ!J140)&gt;=1,ｺﾒﾃﾞｨｶﾙ!J140,"")</f>
        <v/>
      </c>
      <c r="K141" s="422" t="str">
        <f>IF(COUNTA(ｺﾒﾃﾞｨｶﾙ!K140)&gt;=1,ｺﾒﾃﾞｨｶﾙ!K140,"")</f>
        <v/>
      </c>
      <c r="L141" s="426" t="str">
        <f>IF(COUNTA(ｺﾒﾃﾞｨｶﾙ!L140)&gt;=1,ｺﾒﾃﾞｨｶﾙ!L140,"")</f>
        <v/>
      </c>
      <c r="M141" s="449" t="str">
        <f>IF(COUNTA(ｺﾒﾃﾞｨｶﾙ!M140)&gt;=1,ｺﾒﾃﾞｨｶﾙ!M140,"")</f>
        <v/>
      </c>
      <c r="N141" s="443" t="str">
        <f>IF(COUNTA(ｺﾒﾃﾞｨｶﾙ!N140)&gt;=1,ｺﾒﾃﾞｨｶﾙ!N140,"")</f>
        <v/>
      </c>
      <c r="O141" s="444">
        <f>SUM(ｺﾒﾃﾞｨｶﾙ!P140:V140)</f>
        <v>0</v>
      </c>
      <c r="P141" s="445" t="str">
        <f>IF(O141&lt;基本!$D$9,"非常勤","常勤")</f>
        <v>常勤</v>
      </c>
      <c r="Q141" s="446">
        <f>IF(P141="非常勤",O141/基本!$D$9,1)</f>
        <v>1</v>
      </c>
      <c r="R141" s="401" t="e">
        <f>IF(DAYS360(T141,メイン!$N$3)&lt;500,"新"," ")</f>
        <v>#VALUE!</v>
      </c>
      <c r="S141" s="447"/>
      <c r="T141" s="474" t="str">
        <f>IF(COUNTA(ｺﾒﾃﾞｨｶﾙ!O140)&gt;=1,ｺﾒﾃﾞｨｶﾙ!O140,"")</f>
        <v/>
      </c>
      <c r="U141" s="475"/>
      <c r="V141" s="475"/>
      <c r="W141" s="475"/>
      <c r="X141" s="477">
        <f t="shared" si="66"/>
        <v>0</v>
      </c>
      <c r="Y141" s="477">
        <f t="shared" si="67"/>
        <v>0</v>
      </c>
      <c r="Z141" s="477">
        <f t="shared" si="68"/>
        <v>0</v>
      </c>
      <c r="AA141" s="477">
        <f t="shared" si="69"/>
        <v>0</v>
      </c>
      <c r="AB141" s="477">
        <f t="shared" si="70"/>
        <v>0</v>
      </c>
      <c r="AC141" s="477">
        <f t="shared" si="71"/>
        <v>0</v>
      </c>
      <c r="AD141" s="477">
        <f t="shared" si="72"/>
        <v>0</v>
      </c>
      <c r="AE141" s="477">
        <f t="shared" si="73"/>
        <v>0</v>
      </c>
      <c r="AF141" s="477">
        <f t="shared" si="74"/>
        <v>0</v>
      </c>
      <c r="AG141" s="477">
        <f t="shared" si="75"/>
        <v>0</v>
      </c>
      <c r="AH141" s="477">
        <f t="shared" si="76"/>
        <v>0</v>
      </c>
      <c r="AI141" s="477">
        <f t="shared" si="77"/>
        <v>0</v>
      </c>
      <c r="AJ141" s="477">
        <f t="shared" si="78"/>
        <v>0</v>
      </c>
      <c r="AK141" s="477">
        <f t="shared" si="79"/>
        <v>0</v>
      </c>
      <c r="AL141" s="477">
        <f t="shared" si="80"/>
        <v>0</v>
      </c>
      <c r="AM141" s="477">
        <f t="shared" si="81"/>
        <v>0</v>
      </c>
      <c r="AN141" s="477">
        <f t="shared" si="82"/>
        <v>0</v>
      </c>
      <c r="AO141" s="477">
        <f t="shared" si="83"/>
        <v>0</v>
      </c>
      <c r="AP141" s="477">
        <f t="shared" si="84"/>
        <v>0</v>
      </c>
      <c r="AQ141" s="477">
        <f t="shared" si="85"/>
        <v>0</v>
      </c>
      <c r="AR141" s="477">
        <f t="shared" si="86"/>
        <v>0</v>
      </c>
      <c r="AS141" s="477">
        <f t="shared" si="87"/>
        <v>0</v>
      </c>
      <c r="AT141" s="477">
        <f t="shared" si="88"/>
        <v>0</v>
      </c>
      <c r="AU141" s="477">
        <f t="shared" si="89"/>
        <v>0</v>
      </c>
      <c r="AV141" s="477">
        <f t="shared" si="90"/>
        <v>0</v>
      </c>
      <c r="AW141" s="477">
        <f t="shared" si="91"/>
        <v>0</v>
      </c>
      <c r="AX141" s="477">
        <f t="shared" si="92"/>
        <v>0</v>
      </c>
      <c r="AY141" s="477">
        <f t="shared" si="93"/>
        <v>0</v>
      </c>
      <c r="AZ141" s="477">
        <f t="shared" si="94"/>
        <v>0</v>
      </c>
      <c r="BA141" s="477">
        <f t="shared" si="95"/>
        <v>0</v>
      </c>
      <c r="BB141" s="477">
        <f t="shared" si="96"/>
        <v>0</v>
      </c>
      <c r="BC141" s="477">
        <f t="shared" si="97"/>
        <v>0</v>
      </c>
      <c r="BD141" s="477">
        <f t="shared" si="98"/>
        <v>0</v>
      </c>
      <c r="BE141" s="477"/>
    </row>
    <row r="142" spans="1:57" ht="13.5" customHeight="1">
      <c r="A142" s="448" t="str">
        <f>IF(COUNTA(ｺﾒﾃﾞｨｶﾙ!A141)&gt;=1,ｺﾒﾃﾞｨｶﾙ!A141,"")</f>
        <v/>
      </c>
      <c r="B142" s="425" t="str">
        <f>IF(COUNTA(ｺﾒﾃﾞｨｶﾙ!B141)&gt;=1,ｺﾒﾃﾞｨｶﾙ!B141,"")</f>
        <v/>
      </c>
      <c r="C142" s="422" t="str">
        <f>IF(COUNTA(ｺﾒﾃﾞｨｶﾙ!C141)&gt;=1,ｺﾒﾃﾞｨｶﾙ!C141,"")</f>
        <v/>
      </c>
      <c r="D142" s="422" t="str">
        <f>IF(COUNTA(ｺﾒﾃﾞｨｶﾙ!D141)&gt;=1,ｺﾒﾃﾞｨｶﾙ!D141,"")</f>
        <v/>
      </c>
      <c r="E142" s="422" t="str">
        <f>IF(COUNTA(ｺﾒﾃﾞｨｶﾙ!E141)&gt;=1,ｺﾒﾃﾞｨｶﾙ!E141,"")</f>
        <v/>
      </c>
      <c r="F142" s="422" t="str">
        <f>IF(COUNTA(ｺﾒﾃﾞｨｶﾙ!F141)&gt;=1,ｺﾒﾃﾞｨｶﾙ!F141,"")</f>
        <v/>
      </c>
      <c r="G142" s="422" t="str">
        <f>IF(COUNTA(ｺﾒﾃﾞｨｶﾙ!G141)&gt;=1,ｺﾒﾃﾞｨｶﾙ!G141,"")</f>
        <v/>
      </c>
      <c r="H142" s="422" t="str">
        <f>IF(COUNTA(ｺﾒﾃﾞｨｶﾙ!H141)&gt;=1,ｺﾒﾃﾞｨｶﾙ!H141,"")</f>
        <v/>
      </c>
      <c r="I142" s="422" t="str">
        <f>IF(COUNTA(ｺﾒﾃﾞｨｶﾙ!I141)&gt;=1,ｺﾒﾃﾞｨｶﾙ!I141,"")</f>
        <v/>
      </c>
      <c r="J142" s="422" t="str">
        <f>IF(COUNTA(ｺﾒﾃﾞｨｶﾙ!J141)&gt;=1,ｺﾒﾃﾞｨｶﾙ!J141,"")</f>
        <v/>
      </c>
      <c r="K142" s="422" t="str">
        <f>IF(COUNTA(ｺﾒﾃﾞｨｶﾙ!K141)&gt;=1,ｺﾒﾃﾞｨｶﾙ!K141,"")</f>
        <v/>
      </c>
      <c r="L142" s="426" t="str">
        <f>IF(COUNTA(ｺﾒﾃﾞｨｶﾙ!L141)&gt;=1,ｺﾒﾃﾞｨｶﾙ!L141,"")</f>
        <v/>
      </c>
      <c r="M142" s="449" t="str">
        <f>IF(COUNTA(ｺﾒﾃﾞｨｶﾙ!M141)&gt;=1,ｺﾒﾃﾞｨｶﾙ!M141,"")</f>
        <v/>
      </c>
      <c r="N142" s="443" t="str">
        <f>IF(COUNTA(ｺﾒﾃﾞｨｶﾙ!N141)&gt;=1,ｺﾒﾃﾞｨｶﾙ!N141,"")</f>
        <v/>
      </c>
      <c r="O142" s="444">
        <f>SUM(ｺﾒﾃﾞｨｶﾙ!P141:V141)</f>
        <v>0</v>
      </c>
      <c r="P142" s="445" t="str">
        <f>IF(O142&lt;基本!$D$9,"非常勤","常勤")</f>
        <v>常勤</v>
      </c>
      <c r="Q142" s="446">
        <f>IF(P142="非常勤",O142/基本!$D$9,1)</f>
        <v>1</v>
      </c>
      <c r="R142" s="401" t="e">
        <f>IF(DAYS360(T142,メイン!$N$3)&lt;500,"新"," ")</f>
        <v>#VALUE!</v>
      </c>
      <c r="S142" s="447"/>
      <c r="T142" s="474" t="str">
        <f>IF(COUNTA(ｺﾒﾃﾞｨｶﾙ!O141)&gt;=1,ｺﾒﾃﾞｨｶﾙ!O141,"")</f>
        <v/>
      </c>
      <c r="U142" s="475"/>
      <c r="V142" s="475"/>
      <c r="W142" s="475"/>
      <c r="X142" s="477">
        <f t="shared" si="66"/>
        <v>0</v>
      </c>
      <c r="Y142" s="477">
        <f t="shared" si="67"/>
        <v>0</v>
      </c>
      <c r="Z142" s="477">
        <f t="shared" si="68"/>
        <v>0</v>
      </c>
      <c r="AA142" s="477">
        <f t="shared" si="69"/>
        <v>0</v>
      </c>
      <c r="AB142" s="477">
        <f t="shared" si="70"/>
        <v>0</v>
      </c>
      <c r="AC142" s="477">
        <f t="shared" si="71"/>
        <v>0</v>
      </c>
      <c r="AD142" s="477">
        <f t="shared" si="72"/>
        <v>0</v>
      </c>
      <c r="AE142" s="477">
        <f t="shared" si="73"/>
        <v>0</v>
      </c>
      <c r="AF142" s="477">
        <f t="shared" si="74"/>
        <v>0</v>
      </c>
      <c r="AG142" s="477">
        <f t="shared" si="75"/>
        <v>0</v>
      </c>
      <c r="AH142" s="477">
        <f t="shared" si="76"/>
        <v>0</v>
      </c>
      <c r="AI142" s="477">
        <f t="shared" si="77"/>
        <v>0</v>
      </c>
      <c r="AJ142" s="477">
        <f t="shared" si="78"/>
        <v>0</v>
      </c>
      <c r="AK142" s="477">
        <f t="shared" si="79"/>
        <v>0</v>
      </c>
      <c r="AL142" s="477">
        <f t="shared" si="80"/>
        <v>0</v>
      </c>
      <c r="AM142" s="477">
        <f t="shared" si="81"/>
        <v>0</v>
      </c>
      <c r="AN142" s="477">
        <f t="shared" si="82"/>
        <v>0</v>
      </c>
      <c r="AO142" s="477">
        <f t="shared" si="83"/>
        <v>0</v>
      </c>
      <c r="AP142" s="477">
        <f t="shared" si="84"/>
        <v>0</v>
      </c>
      <c r="AQ142" s="477">
        <f t="shared" si="85"/>
        <v>0</v>
      </c>
      <c r="AR142" s="477">
        <f t="shared" si="86"/>
        <v>0</v>
      </c>
      <c r="AS142" s="477">
        <f t="shared" si="87"/>
        <v>0</v>
      </c>
      <c r="AT142" s="477">
        <f t="shared" si="88"/>
        <v>0</v>
      </c>
      <c r="AU142" s="477">
        <f t="shared" si="89"/>
        <v>0</v>
      </c>
      <c r="AV142" s="477">
        <f t="shared" si="90"/>
        <v>0</v>
      </c>
      <c r="AW142" s="477">
        <f t="shared" si="91"/>
        <v>0</v>
      </c>
      <c r="AX142" s="477">
        <f t="shared" si="92"/>
        <v>0</v>
      </c>
      <c r="AY142" s="477">
        <f t="shared" si="93"/>
        <v>0</v>
      </c>
      <c r="AZ142" s="477">
        <f t="shared" si="94"/>
        <v>0</v>
      </c>
      <c r="BA142" s="477">
        <f t="shared" si="95"/>
        <v>0</v>
      </c>
      <c r="BB142" s="477">
        <f t="shared" si="96"/>
        <v>0</v>
      </c>
      <c r="BC142" s="477">
        <f t="shared" si="97"/>
        <v>0</v>
      </c>
      <c r="BD142" s="477">
        <f t="shared" si="98"/>
        <v>0</v>
      </c>
      <c r="BE142" s="477"/>
    </row>
    <row r="143" spans="1:57" ht="13.5" customHeight="1">
      <c r="A143" s="448" t="str">
        <f>IF(COUNTA(ｺﾒﾃﾞｨｶﾙ!A142)&gt;=1,ｺﾒﾃﾞｨｶﾙ!A142,"")</f>
        <v/>
      </c>
      <c r="B143" s="425" t="str">
        <f>IF(COUNTA(ｺﾒﾃﾞｨｶﾙ!B142)&gt;=1,ｺﾒﾃﾞｨｶﾙ!B142,"")</f>
        <v/>
      </c>
      <c r="C143" s="422" t="str">
        <f>IF(COUNTA(ｺﾒﾃﾞｨｶﾙ!C142)&gt;=1,ｺﾒﾃﾞｨｶﾙ!C142,"")</f>
        <v/>
      </c>
      <c r="D143" s="422" t="str">
        <f>IF(COUNTA(ｺﾒﾃﾞｨｶﾙ!D142)&gt;=1,ｺﾒﾃﾞｨｶﾙ!D142,"")</f>
        <v/>
      </c>
      <c r="E143" s="422" t="str">
        <f>IF(COUNTA(ｺﾒﾃﾞｨｶﾙ!E142)&gt;=1,ｺﾒﾃﾞｨｶﾙ!E142,"")</f>
        <v/>
      </c>
      <c r="F143" s="422" t="str">
        <f>IF(COUNTA(ｺﾒﾃﾞｨｶﾙ!F142)&gt;=1,ｺﾒﾃﾞｨｶﾙ!F142,"")</f>
        <v/>
      </c>
      <c r="G143" s="422" t="str">
        <f>IF(COUNTA(ｺﾒﾃﾞｨｶﾙ!G142)&gt;=1,ｺﾒﾃﾞｨｶﾙ!G142,"")</f>
        <v/>
      </c>
      <c r="H143" s="422" t="str">
        <f>IF(COUNTA(ｺﾒﾃﾞｨｶﾙ!H142)&gt;=1,ｺﾒﾃﾞｨｶﾙ!H142,"")</f>
        <v/>
      </c>
      <c r="I143" s="422" t="str">
        <f>IF(COUNTA(ｺﾒﾃﾞｨｶﾙ!I142)&gt;=1,ｺﾒﾃﾞｨｶﾙ!I142,"")</f>
        <v/>
      </c>
      <c r="J143" s="422" t="str">
        <f>IF(COUNTA(ｺﾒﾃﾞｨｶﾙ!J142)&gt;=1,ｺﾒﾃﾞｨｶﾙ!J142,"")</f>
        <v/>
      </c>
      <c r="K143" s="422" t="str">
        <f>IF(COUNTA(ｺﾒﾃﾞｨｶﾙ!K142)&gt;=1,ｺﾒﾃﾞｨｶﾙ!K142,"")</f>
        <v/>
      </c>
      <c r="L143" s="426" t="str">
        <f>IF(COUNTA(ｺﾒﾃﾞｨｶﾙ!L142)&gt;=1,ｺﾒﾃﾞｨｶﾙ!L142,"")</f>
        <v/>
      </c>
      <c r="M143" s="449" t="str">
        <f>IF(COUNTA(ｺﾒﾃﾞｨｶﾙ!M142)&gt;=1,ｺﾒﾃﾞｨｶﾙ!M142,"")</f>
        <v/>
      </c>
      <c r="N143" s="443" t="str">
        <f>IF(COUNTA(ｺﾒﾃﾞｨｶﾙ!N142)&gt;=1,ｺﾒﾃﾞｨｶﾙ!N142,"")</f>
        <v/>
      </c>
      <c r="O143" s="444">
        <f>SUM(ｺﾒﾃﾞｨｶﾙ!P142:V142)</f>
        <v>0</v>
      </c>
      <c r="P143" s="445" t="str">
        <f>IF(O143&lt;基本!$D$9,"非常勤","常勤")</f>
        <v>常勤</v>
      </c>
      <c r="Q143" s="446">
        <f>IF(P143="非常勤",O143/基本!$D$9,1)</f>
        <v>1</v>
      </c>
      <c r="R143" s="401" t="e">
        <f>IF(DAYS360(T143,メイン!$N$3)&lt;500,"新"," ")</f>
        <v>#VALUE!</v>
      </c>
      <c r="S143" s="447"/>
      <c r="T143" s="474" t="str">
        <f>IF(COUNTA(ｺﾒﾃﾞｨｶﾙ!O142)&gt;=1,ｺﾒﾃﾞｨｶﾙ!O142,"")</f>
        <v/>
      </c>
      <c r="U143" s="475"/>
      <c r="V143" s="475"/>
      <c r="W143" s="475"/>
      <c r="X143" s="477">
        <f t="shared" si="66"/>
        <v>0</v>
      </c>
      <c r="Y143" s="477">
        <f t="shared" si="67"/>
        <v>0</v>
      </c>
      <c r="Z143" s="477">
        <f t="shared" si="68"/>
        <v>0</v>
      </c>
      <c r="AA143" s="477">
        <f t="shared" si="69"/>
        <v>0</v>
      </c>
      <c r="AB143" s="477">
        <f t="shared" si="70"/>
        <v>0</v>
      </c>
      <c r="AC143" s="477">
        <f t="shared" si="71"/>
        <v>0</v>
      </c>
      <c r="AD143" s="477">
        <f t="shared" si="72"/>
        <v>0</v>
      </c>
      <c r="AE143" s="477">
        <f t="shared" si="73"/>
        <v>0</v>
      </c>
      <c r="AF143" s="477">
        <f t="shared" si="74"/>
        <v>0</v>
      </c>
      <c r="AG143" s="477">
        <f t="shared" si="75"/>
        <v>0</v>
      </c>
      <c r="AH143" s="477">
        <f t="shared" si="76"/>
        <v>0</v>
      </c>
      <c r="AI143" s="477">
        <f t="shared" si="77"/>
        <v>0</v>
      </c>
      <c r="AJ143" s="477">
        <f t="shared" si="78"/>
        <v>0</v>
      </c>
      <c r="AK143" s="477">
        <f t="shared" si="79"/>
        <v>0</v>
      </c>
      <c r="AL143" s="477">
        <f t="shared" si="80"/>
        <v>0</v>
      </c>
      <c r="AM143" s="477">
        <f t="shared" si="81"/>
        <v>0</v>
      </c>
      <c r="AN143" s="477">
        <f t="shared" si="82"/>
        <v>0</v>
      </c>
      <c r="AO143" s="477">
        <f t="shared" si="83"/>
        <v>0</v>
      </c>
      <c r="AP143" s="477">
        <f t="shared" si="84"/>
        <v>0</v>
      </c>
      <c r="AQ143" s="477">
        <f t="shared" si="85"/>
        <v>0</v>
      </c>
      <c r="AR143" s="477">
        <f t="shared" si="86"/>
        <v>0</v>
      </c>
      <c r="AS143" s="477">
        <f t="shared" si="87"/>
        <v>0</v>
      </c>
      <c r="AT143" s="477">
        <f t="shared" si="88"/>
        <v>0</v>
      </c>
      <c r="AU143" s="477">
        <f t="shared" si="89"/>
        <v>0</v>
      </c>
      <c r="AV143" s="477">
        <f t="shared" si="90"/>
        <v>0</v>
      </c>
      <c r="AW143" s="477">
        <f t="shared" si="91"/>
        <v>0</v>
      </c>
      <c r="AX143" s="477">
        <f t="shared" si="92"/>
        <v>0</v>
      </c>
      <c r="AY143" s="477">
        <f t="shared" si="93"/>
        <v>0</v>
      </c>
      <c r="AZ143" s="477">
        <f t="shared" si="94"/>
        <v>0</v>
      </c>
      <c r="BA143" s="477">
        <f t="shared" si="95"/>
        <v>0</v>
      </c>
      <c r="BB143" s="477">
        <f t="shared" si="96"/>
        <v>0</v>
      </c>
      <c r="BC143" s="477">
        <f t="shared" si="97"/>
        <v>0</v>
      </c>
      <c r="BD143" s="477">
        <f t="shared" si="98"/>
        <v>0</v>
      </c>
      <c r="BE143" s="477"/>
    </row>
    <row r="144" spans="1:57" ht="13.5" customHeight="1">
      <c r="A144" s="448" t="str">
        <f>IF(COUNTA(ｺﾒﾃﾞｨｶﾙ!A143)&gt;=1,ｺﾒﾃﾞｨｶﾙ!A143,"")</f>
        <v/>
      </c>
      <c r="B144" s="425" t="str">
        <f>IF(COUNTA(ｺﾒﾃﾞｨｶﾙ!B143)&gt;=1,ｺﾒﾃﾞｨｶﾙ!B143,"")</f>
        <v/>
      </c>
      <c r="C144" s="422" t="str">
        <f>IF(COUNTA(ｺﾒﾃﾞｨｶﾙ!C143)&gt;=1,ｺﾒﾃﾞｨｶﾙ!C143,"")</f>
        <v/>
      </c>
      <c r="D144" s="422" t="str">
        <f>IF(COUNTA(ｺﾒﾃﾞｨｶﾙ!D143)&gt;=1,ｺﾒﾃﾞｨｶﾙ!D143,"")</f>
        <v/>
      </c>
      <c r="E144" s="422" t="str">
        <f>IF(COUNTA(ｺﾒﾃﾞｨｶﾙ!E143)&gt;=1,ｺﾒﾃﾞｨｶﾙ!E143,"")</f>
        <v/>
      </c>
      <c r="F144" s="422" t="str">
        <f>IF(COUNTA(ｺﾒﾃﾞｨｶﾙ!F143)&gt;=1,ｺﾒﾃﾞｨｶﾙ!F143,"")</f>
        <v/>
      </c>
      <c r="G144" s="422" t="str">
        <f>IF(COUNTA(ｺﾒﾃﾞｨｶﾙ!G143)&gt;=1,ｺﾒﾃﾞｨｶﾙ!G143,"")</f>
        <v/>
      </c>
      <c r="H144" s="422" t="str">
        <f>IF(COUNTA(ｺﾒﾃﾞｨｶﾙ!H143)&gt;=1,ｺﾒﾃﾞｨｶﾙ!H143,"")</f>
        <v/>
      </c>
      <c r="I144" s="422" t="str">
        <f>IF(COUNTA(ｺﾒﾃﾞｨｶﾙ!I143)&gt;=1,ｺﾒﾃﾞｨｶﾙ!I143,"")</f>
        <v/>
      </c>
      <c r="J144" s="422" t="str">
        <f>IF(COUNTA(ｺﾒﾃﾞｨｶﾙ!J143)&gt;=1,ｺﾒﾃﾞｨｶﾙ!J143,"")</f>
        <v/>
      </c>
      <c r="K144" s="422" t="str">
        <f>IF(COUNTA(ｺﾒﾃﾞｨｶﾙ!K143)&gt;=1,ｺﾒﾃﾞｨｶﾙ!K143,"")</f>
        <v/>
      </c>
      <c r="L144" s="426" t="str">
        <f>IF(COUNTA(ｺﾒﾃﾞｨｶﾙ!L143)&gt;=1,ｺﾒﾃﾞｨｶﾙ!L143,"")</f>
        <v/>
      </c>
      <c r="M144" s="449" t="str">
        <f>IF(COUNTA(ｺﾒﾃﾞｨｶﾙ!M143)&gt;=1,ｺﾒﾃﾞｨｶﾙ!M143,"")</f>
        <v/>
      </c>
      <c r="N144" s="443" t="str">
        <f>IF(COUNTA(ｺﾒﾃﾞｨｶﾙ!N143)&gt;=1,ｺﾒﾃﾞｨｶﾙ!N143,"")</f>
        <v/>
      </c>
      <c r="O144" s="444">
        <f>SUM(ｺﾒﾃﾞｨｶﾙ!P143:V143)</f>
        <v>0</v>
      </c>
      <c r="P144" s="445" t="str">
        <f>IF(O144&lt;基本!$D$9,"非常勤","常勤")</f>
        <v>常勤</v>
      </c>
      <c r="Q144" s="446">
        <f>IF(P144="非常勤",O144/基本!$D$9,1)</f>
        <v>1</v>
      </c>
      <c r="R144" s="401" t="e">
        <f>IF(DAYS360(T144,メイン!$N$3)&lt;500,"新"," ")</f>
        <v>#VALUE!</v>
      </c>
      <c r="S144" s="447"/>
      <c r="T144" s="474" t="str">
        <f>IF(COUNTA(ｺﾒﾃﾞｨｶﾙ!O143)&gt;=1,ｺﾒﾃﾞｨｶﾙ!O143,"")</f>
        <v/>
      </c>
      <c r="U144" s="475"/>
      <c r="V144" s="475"/>
      <c r="W144" s="475"/>
      <c r="X144" s="477">
        <f t="shared" si="66"/>
        <v>0</v>
      </c>
      <c r="Y144" s="477">
        <f t="shared" si="67"/>
        <v>0</v>
      </c>
      <c r="Z144" s="477">
        <f t="shared" si="68"/>
        <v>0</v>
      </c>
      <c r="AA144" s="477">
        <f t="shared" si="69"/>
        <v>0</v>
      </c>
      <c r="AB144" s="477">
        <f t="shared" si="70"/>
        <v>0</v>
      </c>
      <c r="AC144" s="477">
        <f t="shared" si="71"/>
        <v>0</v>
      </c>
      <c r="AD144" s="477">
        <f t="shared" si="72"/>
        <v>0</v>
      </c>
      <c r="AE144" s="477">
        <f t="shared" si="73"/>
        <v>0</v>
      </c>
      <c r="AF144" s="477">
        <f t="shared" si="74"/>
        <v>0</v>
      </c>
      <c r="AG144" s="477">
        <f t="shared" si="75"/>
        <v>0</v>
      </c>
      <c r="AH144" s="477">
        <f t="shared" si="76"/>
        <v>0</v>
      </c>
      <c r="AI144" s="477">
        <f t="shared" si="77"/>
        <v>0</v>
      </c>
      <c r="AJ144" s="477">
        <f t="shared" si="78"/>
        <v>0</v>
      </c>
      <c r="AK144" s="477">
        <f t="shared" si="79"/>
        <v>0</v>
      </c>
      <c r="AL144" s="477">
        <f t="shared" si="80"/>
        <v>0</v>
      </c>
      <c r="AM144" s="477">
        <f t="shared" si="81"/>
        <v>0</v>
      </c>
      <c r="AN144" s="477">
        <f t="shared" si="82"/>
        <v>0</v>
      </c>
      <c r="AO144" s="477">
        <f t="shared" si="83"/>
        <v>0</v>
      </c>
      <c r="AP144" s="477">
        <f t="shared" si="84"/>
        <v>0</v>
      </c>
      <c r="AQ144" s="477">
        <f t="shared" si="85"/>
        <v>0</v>
      </c>
      <c r="AR144" s="477">
        <f t="shared" si="86"/>
        <v>0</v>
      </c>
      <c r="AS144" s="477">
        <f t="shared" si="87"/>
        <v>0</v>
      </c>
      <c r="AT144" s="477">
        <f t="shared" si="88"/>
        <v>0</v>
      </c>
      <c r="AU144" s="477">
        <f t="shared" si="89"/>
        <v>0</v>
      </c>
      <c r="AV144" s="477">
        <f t="shared" si="90"/>
        <v>0</v>
      </c>
      <c r="AW144" s="477">
        <f t="shared" si="91"/>
        <v>0</v>
      </c>
      <c r="AX144" s="477">
        <f t="shared" si="92"/>
        <v>0</v>
      </c>
      <c r="AY144" s="477">
        <f t="shared" si="93"/>
        <v>0</v>
      </c>
      <c r="AZ144" s="477">
        <f t="shared" si="94"/>
        <v>0</v>
      </c>
      <c r="BA144" s="477">
        <f t="shared" si="95"/>
        <v>0</v>
      </c>
      <c r="BB144" s="477">
        <f t="shared" si="96"/>
        <v>0</v>
      </c>
      <c r="BC144" s="477">
        <f t="shared" si="97"/>
        <v>0</v>
      </c>
      <c r="BD144" s="477">
        <f t="shared" si="98"/>
        <v>0</v>
      </c>
      <c r="BE144" s="477"/>
    </row>
    <row r="145" spans="1:57" ht="13.5" customHeight="1">
      <c r="A145" s="448" t="str">
        <f>IF(COUNTA(ｺﾒﾃﾞｨｶﾙ!A144)&gt;=1,ｺﾒﾃﾞｨｶﾙ!A144,"")</f>
        <v/>
      </c>
      <c r="B145" s="425" t="str">
        <f>IF(COUNTA(ｺﾒﾃﾞｨｶﾙ!B144)&gt;=1,ｺﾒﾃﾞｨｶﾙ!B144,"")</f>
        <v/>
      </c>
      <c r="C145" s="422" t="str">
        <f>IF(COUNTA(ｺﾒﾃﾞｨｶﾙ!C144)&gt;=1,ｺﾒﾃﾞｨｶﾙ!C144,"")</f>
        <v/>
      </c>
      <c r="D145" s="422" t="str">
        <f>IF(COUNTA(ｺﾒﾃﾞｨｶﾙ!D144)&gt;=1,ｺﾒﾃﾞｨｶﾙ!D144,"")</f>
        <v/>
      </c>
      <c r="E145" s="422" t="str">
        <f>IF(COUNTA(ｺﾒﾃﾞｨｶﾙ!E144)&gt;=1,ｺﾒﾃﾞｨｶﾙ!E144,"")</f>
        <v/>
      </c>
      <c r="F145" s="422" t="str">
        <f>IF(COUNTA(ｺﾒﾃﾞｨｶﾙ!F144)&gt;=1,ｺﾒﾃﾞｨｶﾙ!F144,"")</f>
        <v/>
      </c>
      <c r="G145" s="422" t="str">
        <f>IF(COUNTA(ｺﾒﾃﾞｨｶﾙ!G144)&gt;=1,ｺﾒﾃﾞｨｶﾙ!G144,"")</f>
        <v/>
      </c>
      <c r="H145" s="422" t="str">
        <f>IF(COUNTA(ｺﾒﾃﾞｨｶﾙ!H144)&gt;=1,ｺﾒﾃﾞｨｶﾙ!H144,"")</f>
        <v/>
      </c>
      <c r="I145" s="422" t="str">
        <f>IF(COUNTA(ｺﾒﾃﾞｨｶﾙ!I144)&gt;=1,ｺﾒﾃﾞｨｶﾙ!I144,"")</f>
        <v/>
      </c>
      <c r="J145" s="422" t="str">
        <f>IF(COUNTA(ｺﾒﾃﾞｨｶﾙ!J144)&gt;=1,ｺﾒﾃﾞｨｶﾙ!J144,"")</f>
        <v/>
      </c>
      <c r="K145" s="422" t="str">
        <f>IF(COUNTA(ｺﾒﾃﾞｨｶﾙ!K144)&gt;=1,ｺﾒﾃﾞｨｶﾙ!K144,"")</f>
        <v/>
      </c>
      <c r="L145" s="426" t="str">
        <f>IF(COUNTA(ｺﾒﾃﾞｨｶﾙ!L144)&gt;=1,ｺﾒﾃﾞｨｶﾙ!L144,"")</f>
        <v/>
      </c>
      <c r="M145" s="449" t="str">
        <f>IF(COUNTA(ｺﾒﾃﾞｨｶﾙ!M144)&gt;=1,ｺﾒﾃﾞｨｶﾙ!M144,"")</f>
        <v/>
      </c>
      <c r="N145" s="443" t="str">
        <f>IF(COUNTA(ｺﾒﾃﾞｨｶﾙ!N144)&gt;=1,ｺﾒﾃﾞｨｶﾙ!N144,"")</f>
        <v/>
      </c>
      <c r="O145" s="444">
        <f>SUM(ｺﾒﾃﾞｨｶﾙ!P144:V144)</f>
        <v>0</v>
      </c>
      <c r="P145" s="445" t="str">
        <f>IF(O145&lt;基本!$D$9,"非常勤","常勤")</f>
        <v>常勤</v>
      </c>
      <c r="Q145" s="446">
        <f>IF(P145="非常勤",O145/基本!$D$9,1)</f>
        <v>1</v>
      </c>
      <c r="R145" s="401" t="e">
        <f>IF(DAYS360(T145,メイン!$N$3)&lt;500,"新"," ")</f>
        <v>#VALUE!</v>
      </c>
      <c r="S145" s="447"/>
      <c r="T145" s="474" t="str">
        <f>IF(COUNTA(ｺﾒﾃﾞｨｶﾙ!O144)&gt;=1,ｺﾒﾃﾞｨｶﾙ!O144,"")</f>
        <v/>
      </c>
      <c r="U145" s="475"/>
      <c r="V145" s="475"/>
      <c r="W145" s="475"/>
      <c r="X145" s="477">
        <f t="shared" si="66"/>
        <v>0</v>
      </c>
      <c r="Y145" s="477">
        <f t="shared" si="67"/>
        <v>0</v>
      </c>
      <c r="Z145" s="477">
        <f t="shared" si="68"/>
        <v>0</v>
      </c>
      <c r="AA145" s="477">
        <f t="shared" si="69"/>
        <v>0</v>
      </c>
      <c r="AB145" s="477">
        <f t="shared" si="70"/>
        <v>0</v>
      </c>
      <c r="AC145" s="477">
        <f t="shared" si="71"/>
        <v>0</v>
      </c>
      <c r="AD145" s="477">
        <f t="shared" si="72"/>
        <v>0</v>
      </c>
      <c r="AE145" s="477">
        <f t="shared" si="73"/>
        <v>0</v>
      </c>
      <c r="AF145" s="477">
        <f t="shared" si="74"/>
        <v>0</v>
      </c>
      <c r="AG145" s="477">
        <f t="shared" si="75"/>
        <v>0</v>
      </c>
      <c r="AH145" s="477">
        <f t="shared" si="76"/>
        <v>0</v>
      </c>
      <c r="AI145" s="477">
        <f t="shared" si="77"/>
        <v>0</v>
      </c>
      <c r="AJ145" s="477">
        <f t="shared" si="78"/>
        <v>0</v>
      </c>
      <c r="AK145" s="477">
        <f t="shared" si="79"/>
        <v>0</v>
      </c>
      <c r="AL145" s="477">
        <f t="shared" si="80"/>
        <v>0</v>
      </c>
      <c r="AM145" s="477">
        <f t="shared" si="81"/>
        <v>0</v>
      </c>
      <c r="AN145" s="477">
        <f t="shared" si="82"/>
        <v>0</v>
      </c>
      <c r="AO145" s="477">
        <f t="shared" si="83"/>
        <v>0</v>
      </c>
      <c r="AP145" s="477">
        <f t="shared" si="84"/>
        <v>0</v>
      </c>
      <c r="AQ145" s="477">
        <f t="shared" si="85"/>
        <v>0</v>
      </c>
      <c r="AR145" s="477">
        <f t="shared" si="86"/>
        <v>0</v>
      </c>
      <c r="AS145" s="477">
        <f t="shared" si="87"/>
        <v>0</v>
      </c>
      <c r="AT145" s="477">
        <f t="shared" si="88"/>
        <v>0</v>
      </c>
      <c r="AU145" s="477">
        <f t="shared" si="89"/>
        <v>0</v>
      </c>
      <c r="AV145" s="477">
        <f t="shared" si="90"/>
        <v>0</v>
      </c>
      <c r="AW145" s="477">
        <f t="shared" si="91"/>
        <v>0</v>
      </c>
      <c r="AX145" s="477">
        <f t="shared" si="92"/>
        <v>0</v>
      </c>
      <c r="AY145" s="477">
        <f t="shared" si="93"/>
        <v>0</v>
      </c>
      <c r="AZ145" s="477">
        <f t="shared" si="94"/>
        <v>0</v>
      </c>
      <c r="BA145" s="477">
        <f t="shared" si="95"/>
        <v>0</v>
      </c>
      <c r="BB145" s="477">
        <f t="shared" si="96"/>
        <v>0</v>
      </c>
      <c r="BC145" s="477">
        <f t="shared" si="97"/>
        <v>0</v>
      </c>
      <c r="BD145" s="477">
        <f t="shared" si="98"/>
        <v>0</v>
      </c>
      <c r="BE145" s="477"/>
    </row>
    <row r="146" spans="1:57" ht="13.5" customHeight="1">
      <c r="A146" s="448" t="str">
        <f>IF(COUNTA(ｺﾒﾃﾞｨｶﾙ!A145)&gt;=1,ｺﾒﾃﾞｨｶﾙ!A145,"")</f>
        <v/>
      </c>
      <c r="B146" s="425" t="str">
        <f>IF(COUNTA(ｺﾒﾃﾞｨｶﾙ!B145)&gt;=1,ｺﾒﾃﾞｨｶﾙ!B145,"")</f>
        <v/>
      </c>
      <c r="C146" s="422" t="str">
        <f>IF(COUNTA(ｺﾒﾃﾞｨｶﾙ!C145)&gt;=1,ｺﾒﾃﾞｨｶﾙ!C145,"")</f>
        <v/>
      </c>
      <c r="D146" s="422" t="str">
        <f>IF(COUNTA(ｺﾒﾃﾞｨｶﾙ!D145)&gt;=1,ｺﾒﾃﾞｨｶﾙ!D145,"")</f>
        <v/>
      </c>
      <c r="E146" s="422" t="str">
        <f>IF(COUNTA(ｺﾒﾃﾞｨｶﾙ!E145)&gt;=1,ｺﾒﾃﾞｨｶﾙ!E145,"")</f>
        <v/>
      </c>
      <c r="F146" s="422" t="str">
        <f>IF(COUNTA(ｺﾒﾃﾞｨｶﾙ!F145)&gt;=1,ｺﾒﾃﾞｨｶﾙ!F145,"")</f>
        <v/>
      </c>
      <c r="G146" s="422" t="str">
        <f>IF(COUNTA(ｺﾒﾃﾞｨｶﾙ!G145)&gt;=1,ｺﾒﾃﾞｨｶﾙ!G145,"")</f>
        <v/>
      </c>
      <c r="H146" s="422" t="str">
        <f>IF(COUNTA(ｺﾒﾃﾞｨｶﾙ!H145)&gt;=1,ｺﾒﾃﾞｨｶﾙ!H145,"")</f>
        <v/>
      </c>
      <c r="I146" s="422" t="str">
        <f>IF(COUNTA(ｺﾒﾃﾞｨｶﾙ!I145)&gt;=1,ｺﾒﾃﾞｨｶﾙ!I145,"")</f>
        <v/>
      </c>
      <c r="J146" s="422" t="str">
        <f>IF(COUNTA(ｺﾒﾃﾞｨｶﾙ!J145)&gt;=1,ｺﾒﾃﾞｨｶﾙ!J145,"")</f>
        <v/>
      </c>
      <c r="K146" s="422" t="str">
        <f>IF(COUNTA(ｺﾒﾃﾞｨｶﾙ!K145)&gt;=1,ｺﾒﾃﾞｨｶﾙ!K145,"")</f>
        <v/>
      </c>
      <c r="L146" s="426" t="str">
        <f>IF(COUNTA(ｺﾒﾃﾞｨｶﾙ!L145)&gt;=1,ｺﾒﾃﾞｨｶﾙ!L145,"")</f>
        <v/>
      </c>
      <c r="M146" s="449" t="str">
        <f>IF(COUNTA(ｺﾒﾃﾞｨｶﾙ!M145)&gt;=1,ｺﾒﾃﾞｨｶﾙ!M145,"")</f>
        <v/>
      </c>
      <c r="N146" s="443" t="str">
        <f>IF(COUNTA(ｺﾒﾃﾞｨｶﾙ!N145)&gt;=1,ｺﾒﾃﾞｨｶﾙ!N145,"")</f>
        <v/>
      </c>
      <c r="O146" s="444">
        <f>SUM(ｺﾒﾃﾞｨｶﾙ!P145:V145)</f>
        <v>0</v>
      </c>
      <c r="P146" s="445" t="str">
        <f>IF(O146&lt;基本!$D$9,"非常勤","常勤")</f>
        <v>常勤</v>
      </c>
      <c r="Q146" s="446">
        <f>IF(P146="非常勤",O146/基本!$D$9,1)</f>
        <v>1</v>
      </c>
      <c r="R146" s="401" t="e">
        <f>IF(DAYS360(T146,メイン!$N$3)&lt;500,"新"," ")</f>
        <v>#VALUE!</v>
      </c>
      <c r="S146" s="447"/>
      <c r="T146" s="474" t="str">
        <f>IF(COUNTA(ｺﾒﾃﾞｨｶﾙ!O145)&gt;=1,ｺﾒﾃﾞｨｶﾙ!O145,"")</f>
        <v/>
      </c>
      <c r="U146" s="475"/>
      <c r="V146" s="475"/>
      <c r="W146" s="475"/>
      <c r="X146" s="477">
        <f t="shared" si="66"/>
        <v>0</v>
      </c>
      <c r="Y146" s="477">
        <f t="shared" si="67"/>
        <v>0</v>
      </c>
      <c r="Z146" s="477">
        <f t="shared" si="68"/>
        <v>0</v>
      </c>
      <c r="AA146" s="477">
        <f t="shared" si="69"/>
        <v>0</v>
      </c>
      <c r="AB146" s="477">
        <f t="shared" si="70"/>
        <v>0</v>
      </c>
      <c r="AC146" s="477">
        <f t="shared" si="71"/>
        <v>0</v>
      </c>
      <c r="AD146" s="477">
        <f t="shared" si="72"/>
        <v>0</v>
      </c>
      <c r="AE146" s="477">
        <f t="shared" si="73"/>
        <v>0</v>
      </c>
      <c r="AF146" s="477">
        <f t="shared" si="74"/>
        <v>0</v>
      </c>
      <c r="AG146" s="477">
        <f t="shared" si="75"/>
        <v>0</v>
      </c>
      <c r="AH146" s="477">
        <f t="shared" si="76"/>
        <v>0</v>
      </c>
      <c r="AI146" s="477">
        <f t="shared" si="77"/>
        <v>0</v>
      </c>
      <c r="AJ146" s="477">
        <f t="shared" si="78"/>
        <v>0</v>
      </c>
      <c r="AK146" s="477">
        <f t="shared" si="79"/>
        <v>0</v>
      </c>
      <c r="AL146" s="477">
        <f t="shared" si="80"/>
        <v>0</v>
      </c>
      <c r="AM146" s="477">
        <f t="shared" si="81"/>
        <v>0</v>
      </c>
      <c r="AN146" s="477">
        <f t="shared" si="82"/>
        <v>0</v>
      </c>
      <c r="AO146" s="477">
        <f t="shared" si="83"/>
        <v>0</v>
      </c>
      <c r="AP146" s="477">
        <f t="shared" si="84"/>
        <v>0</v>
      </c>
      <c r="AQ146" s="477">
        <f t="shared" si="85"/>
        <v>0</v>
      </c>
      <c r="AR146" s="477">
        <f t="shared" si="86"/>
        <v>0</v>
      </c>
      <c r="AS146" s="477">
        <f t="shared" si="87"/>
        <v>0</v>
      </c>
      <c r="AT146" s="477">
        <f t="shared" si="88"/>
        <v>0</v>
      </c>
      <c r="AU146" s="477">
        <f t="shared" si="89"/>
        <v>0</v>
      </c>
      <c r="AV146" s="477">
        <f t="shared" si="90"/>
        <v>0</v>
      </c>
      <c r="AW146" s="477">
        <f t="shared" si="91"/>
        <v>0</v>
      </c>
      <c r="AX146" s="477">
        <f t="shared" si="92"/>
        <v>0</v>
      </c>
      <c r="AY146" s="477">
        <f t="shared" si="93"/>
        <v>0</v>
      </c>
      <c r="AZ146" s="477">
        <f t="shared" si="94"/>
        <v>0</v>
      </c>
      <c r="BA146" s="477">
        <f t="shared" si="95"/>
        <v>0</v>
      </c>
      <c r="BB146" s="477">
        <f t="shared" si="96"/>
        <v>0</v>
      </c>
      <c r="BC146" s="477">
        <f t="shared" si="97"/>
        <v>0</v>
      </c>
      <c r="BD146" s="477">
        <f t="shared" si="98"/>
        <v>0</v>
      </c>
      <c r="BE146" s="477"/>
    </row>
    <row r="147" spans="1:57" ht="13.5" customHeight="1">
      <c r="A147" s="448" t="str">
        <f>IF(COUNTA(ｺﾒﾃﾞｨｶﾙ!A146)&gt;=1,ｺﾒﾃﾞｨｶﾙ!A146,"")</f>
        <v/>
      </c>
      <c r="B147" s="425" t="str">
        <f>IF(COUNTA(ｺﾒﾃﾞｨｶﾙ!B146)&gt;=1,ｺﾒﾃﾞｨｶﾙ!B146,"")</f>
        <v/>
      </c>
      <c r="C147" s="422" t="str">
        <f>IF(COUNTA(ｺﾒﾃﾞｨｶﾙ!C146)&gt;=1,ｺﾒﾃﾞｨｶﾙ!C146,"")</f>
        <v/>
      </c>
      <c r="D147" s="422" t="str">
        <f>IF(COUNTA(ｺﾒﾃﾞｨｶﾙ!D146)&gt;=1,ｺﾒﾃﾞｨｶﾙ!D146,"")</f>
        <v/>
      </c>
      <c r="E147" s="422" t="str">
        <f>IF(COUNTA(ｺﾒﾃﾞｨｶﾙ!E146)&gt;=1,ｺﾒﾃﾞｨｶﾙ!E146,"")</f>
        <v/>
      </c>
      <c r="F147" s="422" t="str">
        <f>IF(COUNTA(ｺﾒﾃﾞｨｶﾙ!F146)&gt;=1,ｺﾒﾃﾞｨｶﾙ!F146,"")</f>
        <v/>
      </c>
      <c r="G147" s="422" t="str">
        <f>IF(COUNTA(ｺﾒﾃﾞｨｶﾙ!G146)&gt;=1,ｺﾒﾃﾞｨｶﾙ!G146,"")</f>
        <v/>
      </c>
      <c r="H147" s="422" t="str">
        <f>IF(COUNTA(ｺﾒﾃﾞｨｶﾙ!H146)&gt;=1,ｺﾒﾃﾞｨｶﾙ!H146,"")</f>
        <v/>
      </c>
      <c r="I147" s="422" t="str">
        <f>IF(COUNTA(ｺﾒﾃﾞｨｶﾙ!I146)&gt;=1,ｺﾒﾃﾞｨｶﾙ!I146,"")</f>
        <v/>
      </c>
      <c r="J147" s="422" t="str">
        <f>IF(COUNTA(ｺﾒﾃﾞｨｶﾙ!J146)&gt;=1,ｺﾒﾃﾞｨｶﾙ!J146,"")</f>
        <v/>
      </c>
      <c r="K147" s="422" t="str">
        <f>IF(COUNTA(ｺﾒﾃﾞｨｶﾙ!K146)&gt;=1,ｺﾒﾃﾞｨｶﾙ!K146,"")</f>
        <v/>
      </c>
      <c r="L147" s="426" t="str">
        <f>IF(COUNTA(ｺﾒﾃﾞｨｶﾙ!L146)&gt;=1,ｺﾒﾃﾞｨｶﾙ!L146,"")</f>
        <v/>
      </c>
      <c r="M147" s="449" t="str">
        <f>IF(COUNTA(ｺﾒﾃﾞｨｶﾙ!M146)&gt;=1,ｺﾒﾃﾞｨｶﾙ!M146,"")</f>
        <v/>
      </c>
      <c r="N147" s="443" t="str">
        <f>IF(COUNTA(ｺﾒﾃﾞｨｶﾙ!N146)&gt;=1,ｺﾒﾃﾞｨｶﾙ!N146,"")</f>
        <v/>
      </c>
      <c r="O147" s="444">
        <f>SUM(ｺﾒﾃﾞｨｶﾙ!P146:V146)</f>
        <v>0</v>
      </c>
      <c r="P147" s="445" t="str">
        <f>IF(O147&lt;基本!$D$9,"非常勤","常勤")</f>
        <v>常勤</v>
      </c>
      <c r="Q147" s="446">
        <f>IF(P147="非常勤",O147/基本!$D$9,1)</f>
        <v>1</v>
      </c>
      <c r="R147" s="401" t="e">
        <f>IF(DAYS360(T147,メイン!$N$3)&lt;500,"新"," ")</f>
        <v>#VALUE!</v>
      </c>
      <c r="S147" s="447"/>
      <c r="T147" s="474" t="str">
        <f>IF(COUNTA(ｺﾒﾃﾞｨｶﾙ!O146)&gt;=1,ｺﾒﾃﾞｨｶﾙ!O146,"")</f>
        <v/>
      </c>
      <c r="U147" s="475"/>
      <c r="V147" s="475"/>
      <c r="W147" s="475"/>
      <c r="X147" s="477">
        <f t="shared" si="66"/>
        <v>0</v>
      </c>
      <c r="Y147" s="477">
        <f t="shared" si="67"/>
        <v>0</v>
      </c>
      <c r="Z147" s="477">
        <f t="shared" si="68"/>
        <v>0</v>
      </c>
      <c r="AA147" s="477">
        <f t="shared" si="69"/>
        <v>0</v>
      </c>
      <c r="AB147" s="477">
        <f t="shared" si="70"/>
        <v>0</v>
      </c>
      <c r="AC147" s="477">
        <f t="shared" si="71"/>
        <v>0</v>
      </c>
      <c r="AD147" s="477">
        <f t="shared" si="72"/>
        <v>0</v>
      </c>
      <c r="AE147" s="477">
        <f t="shared" si="73"/>
        <v>0</v>
      </c>
      <c r="AF147" s="477">
        <f t="shared" si="74"/>
        <v>0</v>
      </c>
      <c r="AG147" s="477">
        <f t="shared" si="75"/>
        <v>0</v>
      </c>
      <c r="AH147" s="477">
        <f t="shared" si="76"/>
        <v>0</v>
      </c>
      <c r="AI147" s="477">
        <f t="shared" si="77"/>
        <v>0</v>
      </c>
      <c r="AJ147" s="477">
        <f t="shared" si="78"/>
        <v>0</v>
      </c>
      <c r="AK147" s="477">
        <f t="shared" si="79"/>
        <v>0</v>
      </c>
      <c r="AL147" s="477">
        <f t="shared" si="80"/>
        <v>0</v>
      </c>
      <c r="AM147" s="477">
        <f t="shared" si="81"/>
        <v>0</v>
      </c>
      <c r="AN147" s="477">
        <f t="shared" si="82"/>
        <v>0</v>
      </c>
      <c r="AO147" s="477">
        <f t="shared" si="83"/>
        <v>0</v>
      </c>
      <c r="AP147" s="477">
        <f t="shared" si="84"/>
        <v>0</v>
      </c>
      <c r="AQ147" s="477">
        <f t="shared" si="85"/>
        <v>0</v>
      </c>
      <c r="AR147" s="477">
        <f t="shared" si="86"/>
        <v>0</v>
      </c>
      <c r="AS147" s="477">
        <f t="shared" si="87"/>
        <v>0</v>
      </c>
      <c r="AT147" s="477">
        <f t="shared" si="88"/>
        <v>0</v>
      </c>
      <c r="AU147" s="477">
        <f t="shared" si="89"/>
        <v>0</v>
      </c>
      <c r="AV147" s="477">
        <f t="shared" si="90"/>
        <v>0</v>
      </c>
      <c r="AW147" s="477">
        <f t="shared" si="91"/>
        <v>0</v>
      </c>
      <c r="AX147" s="477">
        <f t="shared" si="92"/>
        <v>0</v>
      </c>
      <c r="AY147" s="477">
        <f t="shared" si="93"/>
        <v>0</v>
      </c>
      <c r="AZ147" s="477">
        <f t="shared" si="94"/>
        <v>0</v>
      </c>
      <c r="BA147" s="477">
        <f t="shared" si="95"/>
        <v>0</v>
      </c>
      <c r="BB147" s="477">
        <f t="shared" si="96"/>
        <v>0</v>
      </c>
      <c r="BC147" s="477">
        <f t="shared" si="97"/>
        <v>0</v>
      </c>
      <c r="BD147" s="477">
        <f t="shared" si="98"/>
        <v>0</v>
      </c>
      <c r="BE147" s="477"/>
    </row>
    <row r="148" spans="1:57" ht="13.5" customHeight="1">
      <c r="A148" s="448" t="str">
        <f>IF(COUNTA(ｺﾒﾃﾞｨｶﾙ!A147)&gt;=1,ｺﾒﾃﾞｨｶﾙ!A147,"")</f>
        <v/>
      </c>
      <c r="B148" s="425" t="str">
        <f>IF(COUNTA(ｺﾒﾃﾞｨｶﾙ!B147)&gt;=1,ｺﾒﾃﾞｨｶﾙ!B147,"")</f>
        <v/>
      </c>
      <c r="C148" s="422" t="str">
        <f>IF(COUNTA(ｺﾒﾃﾞｨｶﾙ!C147)&gt;=1,ｺﾒﾃﾞｨｶﾙ!C147,"")</f>
        <v/>
      </c>
      <c r="D148" s="422" t="str">
        <f>IF(COUNTA(ｺﾒﾃﾞｨｶﾙ!D147)&gt;=1,ｺﾒﾃﾞｨｶﾙ!D147,"")</f>
        <v/>
      </c>
      <c r="E148" s="422" t="str">
        <f>IF(COUNTA(ｺﾒﾃﾞｨｶﾙ!E147)&gt;=1,ｺﾒﾃﾞｨｶﾙ!E147,"")</f>
        <v/>
      </c>
      <c r="F148" s="422" t="str">
        <f>IF(COUNTA(ｺﾒﾃﾞｨｶﾙ!F147)&gt;=1,ｺﾒﾃﾞｨｶﾙ!F147,"")</f>
        <v/>
      </c>
      <c r="G148" s="422" t="str">
        <f>IF(COUNTA(ｺﾒﾃﾞｨｶﾙ!G147)&gt;=1,ｺﾒﾃﾞｨｶﾙ!G147,"")</f>
        <v/>
      </c>
      <c r="H148" s="422" t="str">
        <f>IF(COUNTA(ｺﾒﾃﾞｨｶﾙ!H147)&gt;=1,ｺﾒﾃﾞｨｶﾙ!H147,"")</f>
        <v/>
      </c>
      <c r="I148" s="422" t="str">
        <f>IF(COUNTA(ｺﾒﾃﾞｨｶﾙ!I147)&gt;=1,ｺﾒﾃﾞｨｶﾙ!I147,"")</f>
        <v/>
      </c>
      <c r="J148" s="422" t="str">
        <f>IF(COUNTA(ｺﾒﾃﾞｨｶﾙ!J147)&gt;=1,ｺﾒﾃﾞｨｶﾙ!J147,"")</f>
        <v/>
      </c>
      <c r="K148" s="422" t="str">
        <f>IF(COUNTA(ｺﾒﾃﾞｨｶﾙ!K147)&gt;=1,ｺﾒﾃﾞｨｶﾙ!K147,"")</f>
        <v/>
      </c>
      <c r="L148" s="426" t="str">
        <f>IF(COUNTA(ｺﾒﾃﾞｨｶﾙ!L147)&gt;=1,ｺﾒﾃﾞｨｶﾙ!L147,"")</f>
        <v/>
      </c>
      <c r="M148" s="449" t="str">
        <f>IF(COUNTA(ｺﾒﾃﾞｨｶﾙ!M147)&gt;=1,ｺﾒﾃﾞｨｶﾙ!M147,"")</f>
        <v/>
      </c>
      <c r="N148" s="443" t="str">
        <f>IF(COUNTA(ｺﾒﾃﾞｨｶﾙ!N147)&gt;=1,ｺﾒﾃﾞｨｶﾙ!N147,"")</f>
        <v/>
      </c>
      <c r="O148" s="444">
        <f>SUM(ｺﾒﾃﾞｨｶﾙ!P147:V147)</f>
        <v>0</v>
      </c>
      <c r="P148" s="445" t="str">
        <f>IF(O148&lt;基本!$D$9,"非常勤","常勤")</f>
        <v>常勤</v>
      </c>
      <c r="Q148" s="446">
        <f>IF(P148="非常勤",O148/基本!$D$9,1)</f>
        <v>1</v>
      </c>
      <c r="R148" s="401" t="e">
        <f>IF(DAYS360(T148,メイン!$N$3)&lt;500,"新"," ")</f>
        <v>#VALUE!</v>
      </c>
      <c r="S148" s="447"/>
      <c r="T148" s="474" t="str">
        <f>IF(COUNTA(ｺﾒﾃﾞｨｶﾙ!O147)&gt;=1,ｺﾒﾃﾞｨｶﾙ!O147,"")</f>
        <v/>
      </c>
      <c r="U148" s="475"/>
      <c r="V148" s="475"/>
      <c r="W148" s="475"/>
      <c r="X148" s="477">
        <f t="shared" si="66"/>
        <v>0</v>
      </c>
      <c r="Y148" s="477">
        <f t="shared" si="67"/>
        <v>0</v>
      </c>
      <c r="Z148" s="477">
        <f t="shared" si="68"/>
        <v>0</v>
      </c>
      <c r="AA148" s="477">
        <f t="shared" si="69"/>
        <v>0</v>
      </c>
      <c r="AB148" s="477">
        <f t="shared" si="70"/>
        <v>0</v>
      </c>
      <c r="AC148" s="477">
        <f t="shared" si="71"/>
        <v>0</v>
      </c>
      <c r="AD148" s="477">
        <f t="shared" si="72"/>
        <v>0</v>
      </c>
      <c r="AE148" s="477">
        <f t="shared" si="73"/>
        <v>0</v>
      </c>
      <c r="AF148" s="477">
        <f t="shared" si="74"/>
        <v>0</v>
      </c>
      <c r="AG148" s="477">
        <f t="shared" si="75"/>
        <v>0</v>
      </c>
      <c r="AH148" s="477">
        <f t="shared" si="76"/>
        <v>0</v>
      </c>
      <c r="AI148" s="477">
        <f t="shared" si="77"/>
        <v>0</v>
      </c>
      <c r="AJ148" s="477">
        <f t="shared" si="78"/>
        <v>0</v>
      </c>
      <c r="AK148" s="477">
        <f t="shared" si="79"/>
        <v>0</v>
      </c>
      <c r="AL148" s="477">
        <f t="shared" si="80"/>
        <v>0</v>
      </c>
      <c r="AM148" s="477">
        <f t="shared" si="81"/>
        <v>0</v>
      </c>
      <c r="AN148" s="477">
        <f t="shared" si="82"/>
        <v>0</v>
      </c>
      <c r="AO148" s="477">
        <f t="shared" si="83"/>
        <v>0</v>
      </c>
      <c r="AP148" s="477">
        <f t="shared" si="84"/>
        <v>0</v>
      </c>
      <c r="AQ148" s="477">
        <f t="shared" si="85"/>
        <v>0</v>
      </c>
      <c r="AR148" s="477">
        <f t="shared" si="86"/>
        <v>0</v>
      </c>
      <c r="AS148" s="477">
        <f t="shared" si="87"/>
        <v>0</v>
      </c>
      <c r="AT148" s="477">
        <f t="shared" si="88"/>
        <v>0</v>
      </c>
      <c r="AU148" s="477">
        <f t="shared" si="89"/>
        <v>0</v>
      </c>
      <c r="AV148" s="477">
        <f t="shared" si="90"/>
        <v>0</v>
      </c>
      <c r="AW148" s="477">
        <f t="shared" si="91"/>
        <v>0</v>
      </c>
      <c r="AX148" s="477">
        <f t="shared" si="92"/>
        <v>0</v>
      </c>
      <c r="AY148" s="477">
        <f t="shared" si="93"/>
        <v>0</v>
      </c>
      <c r="AZ148" s="477">
        <f t="shared" si="94"/>
        <v>0</v>
      </c>
      <c r="BA148" s="477">
        <f t="shared" si="95"/>
        <v>0</v>
      </c>
      <c r="BB148" s="477">
        <f t="shared" si="96"/>
        <v>0</v>
      </c>
      <c r="BC148" s="477">
        <f t="shared" si="97"/>
        <v>0</v>
      </c>
      <c r="BD148" s="477">
        <f t="shared" si="98"/>
        <v>0</v>
      </c>
      <c r="BE148" s="477"/>
    </row>
    <row r="149" spans="1:57" ht="13.5" customHeight="1">
      <c r="A149" s="448" t="str">
        <f>IF(COUNTA(ｺﾒﾃﾞｨｶﾙ!A148)&gt;=1,ｺﾒﾃﾞｨｶﾙ!A148,"")</f>
        <v/>
      </c>
      <c r="B149" s="425" t="str">
        <f>IF(COUNTA(ｺﾒﾃﾞｨｶﾙ!B148)&gt;=1,ｺﾒﾃﾞｨｶﾙ!B148,"")</f>
        <v/>
      </c>
      <c r="C149" s="422" t="str">
        <f>IF(COUNTA(ｺﾒﾃﾞｨｶﾙ!C148)&gt;=1,ｺﾒﾃﾞｨｶﾙ!C148,"")</f>
        <v/>
      </c>
      <c r="D149" s="422" t="str">
        <f>IF(COUNTA(ｺﾒﾃﾞｨｶﾙ!D148)&gt;=1,ｺﾒﾃﾞｨｶﾙ!D148,"")</f>
        <v/>
      </c>
      <c r="E149" s="422" t="str">
        <f>IF(COUNTA(ｺﾒﾃﾞｨｶﾙ!E148)&gt;=1,ｺﾒﾃﾞｨｶﾙ!E148,"")</f>
        <v/>
      </c>
      <c r="F149" s="422" t="str">
        <f>IF(COUNTA(ｺﾒﾃﾞｨｶﾙ!F148)&gt;=1,ｺﾒﾃﾞｨｶﾙ!F148,"")</f>
        <v/>
      </c>
      <c r="G149" s="422" t="str">
        <f>IF(COUNTA(ｺﾒﾃﾞｨｶﾙ!G148)&gt;=1,ｺﾒﾃﾞｨｶﾙ!G148,"")</f>
        <v/>
      </c>
      <c r="H149" s="422" t="str">
        <f>IF(COUNTA(ｺﾒﾃﾞｨｶﾙ!H148)&gt;=1,ｺﾒﾃﾞｨｶﾙ!H148,"")</f>
        <v/>
      </c>
      <c r="I149" s="422" t="str">
        <f>IF(COUNTA(ｺﾒﾃﾞｨｶﾙ!I148)&gt;=1,ｺﾒﾃﾞｨｶﾙ!I148,"")</f>
        <v/>
      </c>
      <c r="J149" s="422" t="str">
        <f>IF(COUNTA(ｺﾒﾃﾞｨｶﾙ!J148)&gt;=1,ｺﾒﾃﾞｨｶﾙ!J148,"")</f>
        <v/>
      </c>
      <c r="K149" s="422" t="str">
        <f>IF(COUNTA(ｺﾒﾃﾞｨｶﾙ!K148)&gt;=1,ｺﾒﾃﾞｨｶﾙ!K148,"")</f>
        <v/>
      </c>
      <c r="L149" s="426" t="str">
        <f>IF(COUNTA(ｺﾒﾃﾞｨｶﾙ!L148)&gt;=1,ｺﾒﾃﾞｨｶﾙ!L148,"")</f>
        <v/>
      </c>
      <c r="M149" s="449" t="str">
        <f>IF(COUNTA(ｺﾒﾃﾞｨｶﾙ!M148)&gt;=1,ｺﾒﾃﾞｨｶﾙ!M148,"")</f>
        <v/>
      </c>
      <c r="N149" s="443" t="str">
        <f>IF(COUNTA(ｺﾒﾃﾞｨｶﾙ!N148)&gt;=1,ｺﾒﾃﾞｨｶﾙ!N148,"")</f>
        <v/>
      </c>
      <c r="O149" s="444">
        <f>SUM(ｺﾒﾃﾞｨｶﾙ!P148:V148)</f>
        <v>0</v>
      </c>
      <c r="P149" s="445" t="str">
        <f>IF(O149&lt;基本!$D$9,"非常勤","常勤")</f>
        <v>常勤</v>
      </c>
      <c r="Q149" s="446">
        <f>IF(P149="非常勤",O149/基本!$D$9,1)</f>
        <v>1</v>
      </c>
      <c r="R149" s="401" t="e">
        <f>IF(DAYS360(T149,メイン!$N$3)&lt;500,"新"," ")</f>
        <v>#VALUE!</v>
      </c>
      <c r="S149" s="447"/>
      <c r="T149" s="474" t="str">
        <f>IF(COUNTA(ｺﾒﾃﾞｨｶﾙ!O148)&gt;=1,ｺﾒﾃﾞｨｶﾙ!O148,"")</f>
        <v/>
      </c>
      <c r="U149" s="475"/>
      <c r="V149" s="475"/>
      <c r="W149" s="475"/>
      <c r="X149" s="477">
        <f t="shared" si="66"/>
        <v>0</v>
      </c>
      <c r="Y149" s="477">
        <f t="shared" si="67"/>
        <v>0</v>
      </c>
      <c r="Z149" s="477">
        <f t="shared" si="68"/>
        <v>0</v>
      </c>
      <c r="AA149" s="477">
        <f t="shared" si="69"/>
        <v>0</v>
      </c>
      <c r="AB149" s="477">
        <f t="shared" si="70"/>
        <v>0</v>
      </c>
      <c r="AC149" s="477">
        <f t="shared" si="71"/>
        <v>0</v>
      </c>
      <c r="AD149" s="477">
        <f t="shared" si="72"/>
        <v>0</v>
      </c>
      <c r="AE149" s="477">
        <f t="shared" si="73"/>
        <v>0</v>
      </c>
      <c r="AF149" s="477">
        <f t="shared" si="74"/>
        <v>0</v>
      </c>
      <c r="AG149" s="477">
        <f t="shared" si="75"/>
        <v>0</v>
      </c>
      <c r="AH149" s="477">
        <f t="shared" si="76"/>
        <v>0</v>
      </c>
      <c r="AI149" s="477">
        <f t="shared" si="77"/>
        <v>0</v>
      </c>
      <c r="AJ149" s="477">
        <f t="shared" si="78"/>
        <v>0</v>
      </c>
      <c r="AK149" s="477">
        <f t="shared" si="79"/>
        <v>0</v>
      </c>
      <c r="AL149" s="477">
        <f t="shared" si="80"/>
        <v>0</v>
      </c>
      <c r="AM149" s="477">
        <f t="shared" si="81"/>
        <v>0</v>
      </c>
      <c r="AN149" s="477">
        <f t="shared" si="82"/>
        <v>0</v>
      </c>
      <c r="AO149" s="477">
        <f t="shared" si="83"/>
        <v>0</v>
      </c>
      <c r="AP149" s="477">
        <f t="shared" si="84"/>
        <v>0</v>
      </c>
      <c r="AQ149" s="477">
        <f t="shared" si="85"/>
        <v>0</v>
      </c>
      <c r="AR149" s="477">
        <f t="shared" si="86"/>
        <v>0</v>
      </c>
      <c r="AS149" s="477">
        <f t="shared" si="87"/>
        <v>0</v>
      </c>
      <c r="AT149" s="477">
        <f t="shared" si="88"/>
        <v>0</v>
      </c>
      <c r="AU149" s="477">
        <f t="shared" si="89"/>
        <v>0</v>
      </c>
      <c r="AV149" s="477">
        <f t="shared" si="90"/>
        <v>0</v>
      </c>
      <c r="AW149" s="477">
        <f t="shared" si="91"/>
        <v>0</v>
      </c>
      <c r="AX149" s="477">
        <f t="shared" si="92"/>
        <v>0</v>
      </c>
      <c r="AY149" s="477">
        <f t="shared" si="93"/>
        <v>0</v>
      </c>
      <c r="AZ149" s="477">
        <f t="shared" si="94"/>
        <v>0</v>
      </c>
      <c r="BA149" s="477">
        <f t="shared" si="95"/>
        <v>0</v>
      </c>
      <c r="BB149" s="477">
        <f t="shared" si="96"/>
        <v>0</v>
      </c>
      <c r="BC149" s="477">
        <f t="shared" si="97"/>
        <v>0</v>
      </c>
      <c r="BD149" s="477">
        <f t="shared" si="98"/>
        <v>0</v>
      </c>
      <c r="BE149" s="477"/>
    </row>
    <row r="150" spans="1:57" ht="13.5" customHeight="1">
      <c r="A150" s="448" t="str">
        <f>IF(COUNTA(ｺﾒﾃﾞｨｶﾙ!A149)&gt;=1,ｺﾒﾃﾞｨｶﾙ!A149,"")</f>
        <v/>
      </c>
      <c r="B150" s="425" t="str">
        <f>IF(COUNTA(ｺﾒﾃﾞｨｶﾙ!B149)&gt;=1,ｺﾒﾃﾞｨｶﾙ!B149,"")</f>
        <v/>
      </c>
      <c r="C150" s="422" t="str">
        <f>IF(COUNTA(ｺﾒﾃﾞｨｶﾙ!C149)&gt;=1,ｺﾒﾃﾞｨｶﾙ!C149,"")</f>
        <v/>
      </c>
      <c r="D150" s="422" t="str">
        <f>IF(COUNTA(ｺﾒﾃﾞｨｶﾙ!D149)&gt;=1,ｺﾒﾃﾞｨｶﾙ!D149,"")</f>
        <v/>
      </c>
      <c r="E150" s="422" t="str">
        <f>IF(COUNTA(ｺﾒﾃﾞｨｶﾙ!E149)&gt;=1,ｺﾒﾃﾞｨｶﾙ!E149,"")</f>
        <v/>
      </c>
      <c r="F150" s="422" t="str">
        <f>IF(COUNTA(ｺﾒﾃﾞｨｶﾙ!F149)&gt;=1,ｺﾒﾃﾞｨｶﾙ!F149,"")</f>
        <v/>
      </c>
      <c r="G150" s="422" t="str">
        <f>IF(COUNTA(ｺﾒﾃﾞｨｶﾙ!G149)&gt;=1,ｺﾒﾃﾞｨｶﾙ!G149,"")</f>
        <v/>
      </c>
      <c r="H150" s="422" t="str">
        <f>IF(COUNTA(ｺﾒﾃﾞｨｶﾙ!H149)&gt;=1,ｺﾒﾃﾞｨｶﾙ!H149,"")</f>
        <v/>
      </c>
      <c r="I150" s="422" t="str">
        <f>IF(COUNTA(ｺﾒﾃﾞｨｶﾙ!I149)&gt;=1,ｺﾒﾃﾞｨｶﾙ!I149,"")</f>
        <v/>
      </c>
      <c r="J150" s="422" t="str">
        <f>IF(COUNTA(ｺﾒﾃﾞｨｶﾙ!J149)&gt;=1,ｺﾒﾃﾞｨｶﾙ!J149,"")</f>
        <v/>
      </c>
      <c r="K150" s="422" t="str">
        <f>IF(COUNTA(ｺﾒﾃﾞｨｶﾙ!K149)&gt;=1,ｺﾒﾃﾞｨｶﾙ!K149,"")</f>
        <v/>
      </c>
      <c r="L150" s="426" t="str">
        <f>IF(COUNTA(ｺﾒﾃﾞｨｶﾙ!L149)&gt;=1,ｺﾒﾃﾞｨｶﾙ!L149,"")</f>
        <v/>
      </c>
      <c r="M150" s="449" t="str">
        <f>IF(COUNTA(ｺﾒﾃﾞｨｶﾙ!M149)&gt;=1,ｺﾒﾃﾞｨｶﾙ!M149,"")</f>
        <v/>
      </c>
      <c r="N150" s="443" t="str">
        <f>IF(COUNTA(ｺﾒﾃﾞｨｶﾙ!N149)&gt;=1,ｺﾒﾃﾞｨｶﾙ!N149,"")</f>
        <v/>
      </c>
      <c r="O150" s="444">
        <f>SUM(ｺﾒﾃﾞｨｶﾙ!P149:V149)</f>
        <v>0</v>
      </c>
      <c r="P150" s="445" t="str">
        <f>IF(O150&lt;基本!$D$9,"非常勤","常勤")</f>
        <v>常勤</v>
      </c>
      <c r="Q150" s="446">
        <f>IF(P150="非常勤",O150/基本!$D$9,1)</f>
        <v>1</v>
      </c>
      <c r="R150" s="401" t="e">
        <f>IF(DAYS360(T150,メイン!$N$3)&lt;500,"新"," ")</f>
        <v>#VALUE!</v>
      </c>
      <c r="S150" s="447"/>
      <c r="T150" s="474" t="str">
        <f>IF(COUNTA(ｺﾒﾃﾞｨｶﾙ!O149)&gt;=1,ｺﾒﾃﾞｨｶﾙ!O149,"")</f>
        <v/>
      </c>
      <c r="U150" s="475"/>
      <c r="V150" s="475"/>
      <c r="W150" s="475"/>
      <c r="X150" s="477">
        <f t="shared" si="66"/>
        <v>0</v>
      </c>
      <c r="Y150" s="477">
        <f t="shared" si="67"/>
        <v>0</v>
      </c>
      <c r="Z150" s="477">
        <f t="shared" si="68"/>
        <v>0</v>
      </c>
      <c r="AA150" s="477">
        <f t="shared" si="69"/>
        <v>0</v>
      </c>
      <c r="AB150" s="477">
        <f t="shared" si="70"/>
        <v>0</v>
      </c>
      <c r="AC150" s="477">
        <f t="shared" si="71"/>
        <v>0</v>
      </c>
      <c r="AD150" s="477">
        <f t="shared" si="72"/>
        <v>0</v>
      </c>
      <c r="AE150" s="477">
        <f t="shared" si="73"/>
        <v>0</v>
      </c>
      <c r="AF150" s="477">
        <f t="shared" si="74"/>
        <v>0</v>
      </c>
      <c r="AG150" s="477">
        <f t="shared" si="75"/>
        <v>0</v>
      </c>
      <c r="AH150" s="477">
        <f t="shared" si="76"/>
        <v>0</v>
      </c>
      <c r="AI150" s="477">
        <f t="shared" si="77"/>
        <v>0</v>
      </c>
      <c r="AJ150" s="477">
        <f t="shared" si="78"/>
        <v>0</v>
      </c>
      <c r="AK150" s="477">
        <f t="shared" si="79"/>
        <v>0</v>
      </c>
      <c r="AL150" s="477">
        <f t="shared" si="80"/>
        <v>0</v>
      </c>
      <c r="AM150" s="477">
        <f t="shared" si="81"/>
        <v>0</v>
      </c>
      <c r="AN150" s="477">
        <f t="shared" si="82"/>
        <v>0</v>
      </c>
      <c r="AO150" s="477">
        <f t="shared" si="83"/>
        <v>0</v>
      </c>
      <c r="AP150" s="477">
        <f t="shared" si="84"/>
        <v>0</v>
      </c>
      <c r="AQ150" s="477">
        <f t="shared" si="85"/>
        <v>0</v>
      </c>
      <c r="AR150" s="477">
        <f t="shared" si="86"/>
        <v>0</v>
      </c>
      <c r="AS150" s="477">
        <f t="shared" si="87"/>
        <v>0</v>
      </c>
      <c r="AT150" s="477">
        <f t="shared" si="88"/>
        <v>0</v>
      </c>
      <c r="AU150" s="477">
        <f t="shared" si="89"/>
        <v>0</v>
      </c>
      <c r="AV150" s="477">
        <f t="shared" si="90"/>
        <v>0</v>
      </c>
      <c r="AW150" s="477">
        <f t="shared" si="91"/>
        <v>0</v>
      </c>
      <c r="AX150" s="477">
        <f t="shared" si="92"/>
        <v>0</v>
      </c>
      <c r="AY150" s="477">
        <f t="shared" si="93"/>
        <v>0</v>
      </c>
      <c r="AZ150" s="477">
        <f t="shared" si="94"/>
        <v>0</v>
      </c>
      <c r="BA150" s="477">
        <f t="shared" si="95"/>
        <v>0</v>
      </c>
      <c r="BB150" s="477">
        <f t="shared" si="96"/>
        <v>0</v>
      </c>
      <c r="BC150" s="477">
        <f t="shared" si="97"/>
        <v>0</v>
      </c>
      <c r="BD150" s="477">
        <f t="shared" si="98"/>
        <v>0</v>
      </c>
      <c r="BE150" s="477"/>
    </row>
    <row r="151" spans="1:57" ht="13.5" customHeight="1">
      <c r="A151" s="448" t="str">
        <f>IF(COUNTA(ｺﾒﾃﾞｨｶﾙ!A150)&gt;=1,ｺﾒﾃﾞｨｶﾙ!A150,"")</f>
        <v/>
      </c>
      <c r="B151" s="425" t="str">
        <f>IF(COUNTA(ｺﾒﾃﾞｨｶﾙ!B150)&gt;=1,ｺﾒﾃﾞｨｶﾙ!B150,"")</f>
        <v/>
      </c>
      <c r="C151" s="422" t="str">
        <f>IF(COUNTA(ｺﾒﾃﾞｨｶﾙ!C150)&gt;=1,ｺﾒﾃﾞｨｶﾙ!C150,"")</f>
        <v/>
      </c>
      <c r="D151" s="422" t="str">
        <f>IF(COUNTA(ｺﾒﾃﾞｨｶﾙ!D150)&gt;=1,ｺﾒﾃﾞｨｶﾙ!D150,"")</f>
        <v/>
      </c>
      <c r="E151" s="422" t="str">
        <f>IF(COUNTA(ｺﾒﾃﾞｨｶﾙ!E150)&gt;=1,ｺﾒﾃﾞｨｶﾙ!E150,"")</f>
        <v/>
      </c>
      <c r="F151" s="422" t="str">
        <f>IF(COUNTA(ｺﾒﾃﾞｨｶﾙ!F150)&gt;=1,ｺﾒﾃﾞｨｶﾙ!F150,"")</f>
        <v/>
      </c>
      <c r="G151" s="422" t="str">
        <f>IF(COUNTA(ｺﾒﾃﾞｨｶﾙ!G150)&gt;=1,ｺﾒﾃﾞｨｶﾙ!G150,"")</f>
        <v/>
      </c>
      <c r="H151" s="422" t="str">
        <f>IF(COUNTA(ｺﾒﾃﾞｨｶﾙ!H150)&gt;=1,ｺﾒﾃﾞｨｶﾙ!H150,"")</f>
        <v/>
      </c>
      <c r="I151" s="422" t="str">
        <f>IF(COUNTA(ｺﾒﾃﾞｨｶﾙ!I150)&gt;=1,ｺﾒﾃﾞｨｶﾙ!I150,"")</f>
        <v/>
      </c>
      <c r="J151" s="422" t="str">
        <f>IF(COUNTA(ｺﾒﾃﾞｨｶﾙ!J150)&gt;=1,ｺﾒﾃﾞｨｶﾙ!J150,"")</f>
        <v/>
      </c>
      <c r="K151" s="422" t="str">
        <f>IF(COUNTA(ｺﾒﾃﾞｨｶﾙ!K150)&gt;=1,ｺﾒﾃﾞｨｶﾙ!K150,"")</f>
        <v/>
      </c>
      <c r="L151" s="426" t="str">
        <f>IF(COUNTA(ｺﾒﾃﾞｨｶﾙ!L150)&gt;=1,ｺﾒﾃﾞｨｶﾙ!L150,"")</f>
        <v/>
      </c>
      <c r="M151" s="449" t="str">
        <f>IF(COUNTA(ｺﾒﾃﾞｨｶﾙ!M150)&gt;=1,ｺﾒﾃﾞｨｶﾙ!M150,"")</f>
        <v/>
      </c>
      <c r="N151" s="443" t="str">
        <f>IF(COUNTA(ｺﾒﾃﾞｨｶﾙ!N150)&gt;=1,ｺﾒﾃﾞｨｶﾙ!N150,"")</f>
        <v/>
      </c>
      <c r="O151" s="444">
        <f>SUM(ｺﾒﾃﾞｨｶﾙ!P150:V150)</f>
        <v>0</v>
      </c>
      <c r="P151" s="445" t="str">
        <f>IF(O151&lt;基本!$D$9,"非常勤","常勤")</f>
        <v>常勤</v>
      </c>
      <c r="Q151" s="446">
        <f>IF(P151="非常勤",O151/基本!$D$9,1)</f>
        <v>1</v>
      </c>
      <c r="R151" s="401" t="e">
        <f>IF(DAYS360(T151,メイン!$N$3)&lt;500,"新"," ")</f>
        <v>#VALUE!</v>
      </c>
      <c r="S151" s="447"/>
      <c r="T151" s="474" t="str">
        <f>IF(COUNTA(ｺﾒﾃﾞｨｶﾙ!O150)&gt;=1,ｺﾒﾃﾞｨｶﾙ!O150,"")</f>
        <v/>
      </c>
      <c r="U151" s="475"/>
      <c r="V151" s="475"/>
      <c r="W151" s="475"/>
      <c r="X151" s="477">
        <f t="shared" si="66"/>
        <v>0</v>
      </c>
      <c r="Y151" s="477">
        <f t="shared" si="67"/>
        <v>0</v>
      </c>
      <c r="Z151" s="477">
        <f t="shared" si="68"/>
        <v>0</v>
      </c>
      <c r="AA151" s="477">
        <f t="shared" si="69"/>
        <v>0</v>
      </c>
      <c r="AB151" s="477">
        <f t="shared" si="70"/>
        <v>0</v>
      </c>
      <c r="AC151" s="477">
        <f t="shared" si="71"/>
        <v>0</v>
      </c>
      <c r="AD151" s="477">
        <f t="shared" si="72"/>
        <v>0</v>
      </c>
      <c r="AE151" s="477">
        <f t="shared" si="73"/>
        <v>0</v>
      </c>
      <c r="AF151" s="477">
        <f t="shared" si="74"/>
        <v>0</v>
      </c>
      <c r="AG151" s="477">
        <f t="shared" si="75"/>
        <v>0</v>
      </c>
      <c r="AH151" s="477">
        <f t="shared" si="76"/>
        <v>0</v>
      </c>
      <c r="AI151" s="477">
        <f t="shared" si="77"/>
        <v>0</v>
      </c>
      <c r="AJ151" s="477">
        <f t="shared" si="78"/>
        <v>0</v>
      </c>
      <c r="AK151" s="477">
        <f t="shared" si="79"/>
        <v>0</v>
      </c>
      <c r="AL151" s="477">
        <f t="shared" si="80"/>
        <v>0</v>
      </c>
      <c r="AM151" s="477">
        <f t="shared" si="81"/>
        <v>0</v>
      </c>
      <c r="AN151" s="477">
        <f t="shared" si="82"/>
        <v>0</v>
      </c>
      <c r="AO151" s="477">
        <f t="shared" si="83"/>
        <v>0</v>
      </c>
      <c r="AP151" s="477">
        <f t="shared" si="84"/>
        <v>0</v>
      </c>
      <c r="AQ151" s="477">
        <f t="shared" si="85"/>
        <v>0</v>
      </c>
      <c r="AR151" s="477">
        <f t="shared" si="86"/>
        <v>0</v>
      </c>
      <c r="AS151" s="477">
        <f t="shared" si="87"/>
        <v>0</v>
      </c>
      <c r="AT151" s="477">
        <f t="shared" si="88"/>
        <v>0</v>
      </c>
      <c r="AU151" s="477">
        <f t="shared" si="89"/>
        <v>0</v>
      </c>
      <c r="AV151" s="477">
        <f t="shared" si="90"/>
        <v>0</v>
      </c>
      <c r="AW151" s="477">
        <f t="shared" si="91"/>
        <v>0</v>
      </c>
      <c r="AX151" s="477">
        <f t="shared" si="92"/>
        <v>0</v>
      </c>
      <c r="AY151" s="477">
        <f t="shared" si="93"/>
        <v>0</v>
      </c>
      <c r="AZ151" s="477">
        <f t="shared" si="94"/>
        <v>0</v>
      </c>
      <c r="BA151" s="477">
        <f t="shared" si="95"/>
        <v>0</v>
      </c>
      <c r="BB151" s="477">
        <f t="shared" si="96"/>
        <v>0</v>
      </c>
      <c r="BC151" s="477">
        <f t="shared" si="97"/>
        <v>0</v>
      </c>
      <c r="BD151" s="477">
        <f t="shared" si="98"/>
        <v>0</v>
      </c>
      <c r="BE151" s="477"/>
    </row>
    <row r="152" spans="1:57" ht="13.5" customHeight="1">
      <c r="A152" s="448" t="str">
        <f>IF(COUNTA(ｺﾒﾃﾞｨｶﾙ!A151)&gt;=1,ｺﾒﾃﾞｨｶﾙ!A151,"")</f>
        <v/>
      </c>
      <c r="B152" s="425" t="str">
        <f>IF(COUNTA(ｺﾒﾃﾞｨｶﾙ!B151)&gt;=1,ｺﾒﾃﾞｨｶﾙ!B151,"")</f>
        <v/>
      </c>
      <c r="C152" s="422" t="str">
        <f>IF(COUNTA(ｺﾒﾃﾞｨｶﾙ!C151)&gt;=1,ｺﾒﾃﾞｨｶﾙ!C151,"")</f>
        <v/>
      </c>
      <c r="D152" s="422" t="str">
        <f>IF(COUNTA(ｺﾒﾃﾞｨｶﾙ!D151)&gt;=1,ｺﾒﾃﾞｨｶﾙ!D151,"")</f>
        <v/>
      </c>
      <c r="E152" s="422" t="str">
        <f>IF(COUNTA(ｺﾒﾃﾞｨｶﾙ!E151)&gt;=1,ｺﾒﾃﾞｨｶﾙ!E151,"")</f>
        <v/>
      </c>
      <c r="F152" s="422" t="str">
        <f>IF(COUNTA(ｺﾒﾃﾞｨｶﾙ!F151)&gt;=1,ｺﾒﾃﾞｨｶﾙ!F151,"")</f>
        <v/>
      </c>
      <c r="G152" s="422" t="str">
        <f>IF(COUNTA(ｺﾒﾃﾞｨｶﾙ!G151)&gt;=1,ｺﾒﾃﾞｨｶﾙ!G151,"")</f>
        <v/>
      </c>
      <c r="H152" s="422" t="str">
        <f>IF(COUNTA(ｺﾒﾃﾞｨｶﾙ!H151)&gt;=1,ｺﾒﾃﾞｨｶﾙ!H151,"")</f>
        <v/>
      </c>
      <c r="I152" s="422" t="str">
        <f>IF(COUNTA(ｺﾒﾃﾞｨｶﾙ!I151)&gt;=1,ｺﾒﾃﾞｨｶﾙ!I151,"")</f>
        <v/>
      </c>
      <c r="J152" s="422" t="str">
        <f>IF(COUNTA(ｺﾒﾃﾞｨｶﾙ!J151)&gt;=1,ｺﾒﾃﾞｨｶﾙ!J151,"")</f>
        <v/>
      </c>
      <c r="K152" s="422" t="str">
        <f>IF(COUNTA(ｺﾒﾃﾞｨｶﾙ!K151)&gt;=1,ｺﾒﾃﾞｨｶﾙ!K151,"")</f>
        <v/>
      </c>
      <c r="L152" s="426" t="str">
        <f>IF(COUNTA(ｺﾒﾃﾞｨｶﾙ!L151)&gt;=1,ｺﾒﾃﾞｨｶﾙ!L151,"")</f>
        <v/>
      </c>
      <c r="M152" s="449" t="str">
        <f>IF(COUNTA(ｺﾒﾃﾞｨｶﾙ!M151)&gt;=1,ｺﾒﾃﾞｨｶﾙ!M151,"")</f>
        <v/>
      </c>
      <c r="N152" s="443" t="str">
        <f>IF(COUNTA(ｺﾒﾃﾞｨｶﾙ!N151)&gt;=1,ｺﾒﾃﾞｨｶﾙ!N151,"")</f>
        <v/>
      </c>
      <c r="O152" s="444">
        <f>SUM(ｺﾒﾃﾞｨｶﾙ!P151:V151)</f>
        <v>0</v>
      </c>
      <c r="P152" s="445" t="str">
        <f>IF(O152&lt;基本!$D$9,"非常勤","常勤")</f>
        <v>常勤</v>
      </c>
      <c r="Q152" s="446">
        <f>IF(P152="非常勤",O152/基本!$D$9,1)</f>
        <v>1</v>
      </c>
      <c r="R152" s="401" t="e">
        <f>IF(DAYS360(T152,メイン!$N$3)&lt;500,"新"," ")</f>
        <v>#VALUE!</v>
      </c>
      <c r="S152" s="447"/>
      <c r="T152" s="474" t="str">
        <f>IF(COUNTA(ｺﾒﾃﾞｨｶﾙ!O151)&gt;=1,ｺﾒﾃﾞｨｶﾙ!O151,"")</f>
        <v/>
      </c>
      <c r="U152" s="475"/>
      <c r="V152" s="475"/>
      <c r="W152" s="475"/>
      <c r="X152" s="477">
        <f t="shared" si="66"/>
        <v>0</v>
      </c>
      <c r="Y152" s="477">
        <f t="shared" si="67"/>
        <v>0</v>
      </c>
      <c r="Z152" s="477">
        <f t="shared" si="68"/>
        <v>0</v>
      </c>
      <c r="AA152" s="477">
        <f t="shared" si="69"/>
        <v>0</v>
      </c>
      <c r="AB152" s="477">
        <f t="shared" si="70"/>
        <v>0</v>
      </c>
      <c r="AC152" s="477">
        <f t="shared" si="71"/>
        <v>0</v>
      </c>
      <c r="AD152" s="477">
        <f t="shared" si="72"/>
        <v>0</v>
      </c>
      <c r="AE152" s="477">
        <f t="shared" si="73"/>
        <v>0</v>
      </c>
      <c r="AF152" s="477">
        <f t="shared" si="74"/>
        <v>0</v>
      </c>
      <c r="AG152" s="477">
        <f t="shared" si="75"/>
        <v>0</v>
      </c>
      <c r="AH152" s="477">
        <f t="shared" si="76"/>
        <v>0</v>
      </c>
      <c r="AI152" s="477">
        <f t="shared" si="77"/>
        <v>0</v>
      </c>
      <c r="AJ152" s="477">
        <f t="shared" si="78"/>
        <v>0</v>
      </c>
      <c r="AK152" s="477">
        <f t="shared" si="79"/>
        <v>0</v>
      </c>
      <c r="AL152" s="477">
        <f t="shared" si="80"/>
        <v>0</v>
      </c>
      <c r="AM152" s="477">
        <f t="shared" si="81"/>
        <v>0</v>
      </c>
      <c r="AN152" s="477">
        <f t="shared" si="82"/>
        <v>0</v>
      </c>
      <c r="AO152" s="477">
        <f t="shared" si="83"/>
        <v>0</v>
      </c>
      <c r="AP152" s="477">
        <f t="shared" si="84"/>
        <v>0</v>
      </c>
      <c r="AQ152" s="477">
        <f t="shared" si="85"/>
        <v>0</v>
      </c>
      <c r="AR152" s="477">
        <f t="shared" si="86"/>
        <v>0</v>
      </c>
      <c r="AS152" s="477">
        <f t="shared" si="87"/>
        <v>0</v>
      </c>
      <c r="AT152" s="477">
        <f t="shared" si="88"/>
        <v>0</v>
      </c>
      <c r="AU152" s="477">
        <f t="shared" si="89"/>
        <v>0</v>
      </c>
      <c r="AV152" s="477">
        <f t="shared" si="90"/>
        <v>0</v>
      </c>
      <c r="AW152" s="477">
        <f t="shared" si="91"/>
        <v>0</v>
      </c>
      <c r="AX152" s="477">
        <f t="shared" si="92"/>
        <v>0</v>
      </c>
      <c r="AY152" s="477">
        <f t="shared" si="93"/>
        <v>0</v>
      </c>
      <c r="AZ152" s="477">
        <f t="shared" si="94"/>
        <v>0</v>
      </c>
      <c r="BA152" s="477">
        <f t="shared" si="95"/>
        <v>0</v>
      </c>
      <c r="BB152" s="477">
        <f t="shared" si="96"/>
        <v>0</v>
      </c>
      <c r="BC152" s="477">
        <f t="shared" si="97"/>
        <v>0</v>
      </c>
      <c r="BD152" s="477">
        <f t="shared" si="98"/>
        <v>0</v>
      </c>
      <c r="BE152" s="477"/>
    </row>
    <row r="153" spans="1:57" ht="13.5" customHeight="1">
      <c r="A153" s="448" t="str">
        <f>IF(COUNTA(ｺﾒﾃﾞｨｶﾙ!A152)&gt;=1,ｺﾒﾃﾞｨｶﾙ!A152,"")</f>
        <v/>
      </c>
      <c r="B153" s="425" t="str">
        <f>IF(COUNTA(ｺﾒﾃﾞｨｶﾙ!B152)&gt;=1,ｺﾒﾃﾞｨｶﾙ!B152,"")</f>
        <v/>
      </c>
      <c r="C153" s="422" t="str">
        <f>IF(COUNTA(ｺﾒﾃﾞｨｶﾙ!C152)&gt;=1,ｺﾒﾃﾞｨｶﾙ!C152,"")</f>
        <v/>
      </c>
      <c r="D153" s="422" t="str">
        <f>IF(COUNTA(ｺﾒﾃﾞｨｶﾙ!D152)&gt;=1,ｺﾒﾃﾞｨｶﾙ!D152,"")</f>
        <v/>
      </c>
      <c r="E153" s="422" t="str">
        <f>IF(COUNTA(ｺﾒﾃﾞｨｶﾙ!E152)&gt;=1,ｺﾒﾃﾞｨｶﾙ!E152,"")</f>
        <v/>
      </c>
      <c r="F153" s="422" t="str">
        <f>IF(COUNTA(ｺﾒﾃﾞｨｶﾙ!F152)&gt;=1,ｺﾒﾃﾞｨｶﾙ!F152,"")</f>
        <v/>
      </c>
      <c r="G153" s="422" t="str">
        <f>IF(COUNTA(ｺﾒﾃﾞｨｶﾙ!G152)&gt;=1,ｺﾒﾃﾞｨｶﾙ!G152,"")</f>
        <v/>
      </c>
      <c r="H153" s="422" t="str">
        <f>IF(COUNTA(ｺﾒﾃﾞｨｶﾙ!H152)&gt;=1,ｺﾒﾃﾞｨｶﾙ!H152,"")</f>
        <v/>
      </c>
      <c r="I153" s="422" t="str">
        <f>IF(COUNTA(ｺﾒﾃﾞｨｶﾙ!I152)&gt;=1,ｺﾒﾃﾞｨｶﾙ!I152,"")</f>
        <v/>
      </c>
      <c r="J153" s="422" t="str">
        <f>IF(COUNTA(ｺﾒﾃﾞｨｶﾙ!J152)&gt;=1,ｺﾒﾃﾞｨｶﾙ!J152,"")</f>
        <v/>
      </c>
      <c r="K153" s="422" t="str">
        <f>IF(COUNTA(ｺﾒﾃﾞｨｶﾙ!K152)&gt;=1,ｺﾒﾃﾞｨｶﾙ!K152,"")</f>
        <v/>
      </c>
      <c r="L153" s="426" t="str">
        <f>IF(COUNTA(ｺﾒﾃﾞｨｶﾙ!L152)&gt;=1,ｺﾒﾃﾞｨｶﾙ!L152,"")</f>
        <v/>
      </c>
      <c r="M153" s="449" t="str">
        <f>IF(COUNTA(ｺﾒﾃﾞｨｶﾙ!M152)&gt;=1,ｺﾒﾃﾞｨｶﾙ!M152,"")</f>
        <v/>
      </c>
      <c r="N153" s="443" t="str">
        <f>IF(COUNTA(ｺﾒﾃﾞｨｶﾙ!N152)&gt;=1,ｺﾒﾃﾞｨｶﾙ!N152,"")</f>
        <v/>
      </c>
      <c r="O153" s="444">
        <f>SUM(ｺﾒﾃﾞｨｶﾙ!P152:V152)</f>
        <v>0</v>
      </c>
      <c r="P153" s="445" t="str">
        <f>IF(O153&lt;基本!$D$9,"非常勤","常勤")</f>
        <v>常勤</v>
      </c>
      <c r="Q153" s="446">
        <f>IF(P153="非常勤",O153/基本!$D$9,1)</f>
        <v>1</v>
      </c>
      <c r="R153" s="401" t="e">
        <f>IF(DAYS360(T153,メイン!$N$3)&lt;500,"新"," ")</f>
        <v>#VALUE!</v>
      </c>
      <c r="S153" s="447"/>
      <c r="T153" s="474" t="str">
        <f>IF(COUNTA(ｺﾒﾃﾞｨｶﾙ!O152)&gt;=1,ｺﾒﾃﾞｨｶﾙ!O152,"")</f>
        <v/>
      </c>
      <c r="U153" s="475"/>
      <c r="V153" s="475"/>
      <c r="W153" s="475"/>
      <c r="X153" s="477">
        <f t="shared" si="66"/>
        <v>0</v>
      </c>
      <c r="Y153" s="477">
        <f t="shared" si="67"/>
        <v>0</v>
      </c>
      <c r="Z153" s="477">
        <f t="shared" si="68"/>
        <v>0</v>
      </c>
      <c r="AA153" s="477">
        <f t="shared" si="69"/>
        <v>0</v>
      </c>
      <c r="AB153" s="477">
        <f t="shared" si="70"/>
        <v>0</v>
      </c>
      <c r="AC153" s="477">
        <f t="shared" si="71"/>
        <v>0</v>
      </c>
      <c r="AD153" s="477">
        <f t="shared" si="72"/>
        <v>0</v>
      </c>
      <c r="AE153" s="477">
        <f t="shared" si="73"/>
        <v>0</v>
      </c>
      <c r="AF153" s="477">
        <f t="shared" si="74"/>
        <v>0</v>
      </c>
      <c r="AG153" s="477">
        <f t="shared" si="75"/>
        <v>0</v>
      </c>
      <c r="AH153" s="477">
        <f t="shared" si="76"/>
        <v>0</v>
      </c>
      <c r="AI153" s="477">
        <f t="shared" si="77"/>
        <v>0</v>
      </c>
      <c r="AJ153" s="477">
        <f t="shared" si="78"/>
        <v>0</v>
      </c>
      <c r="AK153" s="477">
        <f t="shared" si="79"/>
        <v>0</v>
      </c>
      <c r="AL153" s="477">
        <f t="shared" si="80"/>
        <v>0</v>
      </c>
      <c r="AM153" s="477">
        <f t="shared" si="81"/>
        <v>0</v>
      </c>
      <c r="AN153" s="477">
        <f t="shared" si="82"/>
        <v>0</v>
      </c>
      <c r="AO153" s="477">
        <f t="shared" si="83"/>
        <v>0</v>
      </c>
      <c r="AP153" s="477">
        <f t="shared" si="84"/>
        <v>0</v>
      </c>
      <c r="AQ153" s="477">
        <f t="shared" si="85"/>
        <v>0</v>
      </c>
      <c r="AR153" s="477">
        <f t="shared" si="86"/>
        <v>0</v>
      </c>
      <c r="AS153" s="477">
        <f t="shared" si="87"/>
        <v>0</v>
      </c>
      <c r="AT153" s="477">
        <f t="shared" si="88"/>
        <v>0</v>
      </c>
      <c r="AU153" s="477">
        <f t="shared" si="89"/>
        <v>0</v>
      </c>
      <c r="AV153" s="477">
        <f t="shared" si="90"/>
        <v>0</v>
      </c>
      <c r="AW153" s="477">
        <f t="shared" si="91"/>
        <v>0</v>
      </c>
      <c r="AX153" s="477">
        <f t="shared" si="92"/>
        <v>0</v>
      </c>
      <c r="AY153" s="477">
        <f t="shared" si="93"/>
        <v>0</v>
      </c>
      <c r="AZ153" s="477">
        <f t="shared" si="94"/>
        <v>0</v>
      </c>
      <c r="BA153" s="477">
        <f t="shared" si="95"/>
        <v>0</v>
      </c>
      <c r="BB153" s="477">
        <f t="shared" si="96"/>
        <v>0</v>
      </c>
      <c r="BC153" s="477">
        <f t="shared" si="97"/>
        <v>0</v>
      </c>
      <c r="BD153" s="477">
        <f t="shared" si="98"/>
        <v>0</v>
      </c>
      <c r="BE153" s="477"/>
    </row>
    <row r="154" spans="1:57" ht="13.5" customHeight="1">
      <c r="A154" s="448" t="str">
        <f>IF(COUNTA(ｺﾒﾃﾞｨｶﾙ!A153)&gt;=1,ｺﾒﾃﾞｨｶﾙ!A153,"")</f>
        <v/>
      </c>
      <c r="B154" s="425" t="str">
        <f>IF(COUNTA(ｺﾒﾃﾞｨｶﾙ!B153)&gt;=1,ｺﾒﾃﾞｨｶﾙ!B153,"")</f>
        <v/>
      </c>
      <c r="C154" s="422" t="str">
        <f>IF(COUNTA(ｺﾒﾃﾞｨｶﾙ!C153)&gt;=1,ｺﾒﾃﾞｨｶﾙ!C153,"")</f>
        <v/>
      </c>
      <c r="D154" s="422" t="str">
        <f>IF(COUNTA(ｺﾒﾃﾞｨｶﾙ!D153)&gt;=1,ｺﾒﾃﾞｨｶﾙ!D153,"")</f>
        <v/>
      </c>
      <c r="E154" s="422" t="str">
        <f>IF(COUNTA(ｺﾒﾃﾞｨｶﾙ!E153)&gt;=1,ｺﾒﾃﾞｨｶﾙ!E153,"")</f>
        <v/>
      </c>
      <c r="F154" s="422" t="str">
        <f>IF(COUNTA(ｺﾒﾃﾞｨｶﾙ!F153)&gt;=1,ｺﾒﾃﾞｨｶﾙ!F153,"")</f>
        <v/>
      </c>
      <c r="G154" s="422" t="str">
        <f>IF(COUNTA(ｺﾒﾃﾞｨｶﾙ!G153)&gt;=1,ｺﾒﾃﾞｨｶﾙ!G153,"")</f>
        <v/>
      </c>
      <c r="H154" s="422" t="str">
        <f>IF(COUNTA(ｺﾒﾃﾞｨｶﾙ!H153)&gt;=1,ｺﾒﾃﾞｨｶﾙ!H153,"")</f>
        <v/>
      </c>
      <c r="I154" s="422" t="str">
        <f>IF(COUNTA(ｺﾒﾃﾞｨｶﾙ!I153)&gt;=1,ｺﾒﾃﾞｨｶﾙ!I153,"")</f>
        <v/>
      </c>
      <c r="J154" s="422" t="str">
        <f>IF(COUNTA(ｺﾒﾃﾞｨｶﾙ!J153)&gt;=1,ｺﾒﾃﾞｨｶﾙ!J153,"")</f>
        <v/>
      </c>
      <c r="K154" s="422" t="str">
        <f>IF(COUNTA(ｺﾒﾃﾞｨｶﾙ!K153)&gt;=1,ｺﾒﾃﾞｨｶﾙ!K153,"")</f>
        <v/>
      </c>
      <c r="L154" s="426" t="str">
        <f>IF(COUNTA(ｺﾒﾃﾞｨｶﾙ!L153)&gt;=1,ｺﾒﾃﾞｨｶﾙ!L153,"")</f>
        <v/>
      </c>
      <c r="M154" s="449" t="str">
        <f>IF(COUNTA(ｺﾒﾃﾞｨｶﾙ!M153)&gt;=1,ｺﾒﾃﾞｨｶﾙ!M153,"")</f>
        <v/>
      </c>
      <c r="N154" s="443" t="str">
        <f>IF(COUNTA(ｺﾒﾃﾞｨｶﾙ!N153)&gt;=1,ｺﾒﾃﾞｨｶﾙ!N153,"")</f>
        <v/>
      </c>
      <c r="O154" s="444">
        <f>SUM(ｺﾒﾃﾞｨｶﾙ!P153:V153)</f>
        <v>0</v>
      </c>
      <c r="P154" s="445" t="str">
        <f>IF(O154&lt;基本!$D$9,"非常勤","常勤")</f>
        <v>常勤</v>
      </c>
      <c r="Q154" s="446">
        <f>IF(P154="非常勤",O154/基本!$D$9,1)</f>
        <v>1</v>
      </c>
      <c r="R154" s="401" t="e">
        <f>IF(DAYS360(T154,メイン!$N$3)&lt;500,"新"," ")</f>
        <v>#VALUE!</v>
      </c>
      <c r="S154" s="447"/>
      <c r="T154" s="474" t="str">
        <f>IF(COUNTA(ｺﾒﾃﾞｨｶﾙ!O153)&gt;=1,ｺﾒﾃﾞｨｶﾙ!O153,"")</f>
        <v/>
      </c>
      <c r="U154" s="475"/>
      <c r="V154" s="475"/>
      <c r="W154" s="475"/>
      <c r="X154" s="477">
        <f t="shared" si="66"/>
        <v>0</v>
      </c>
      <c r="Y154" s="477">
        <f t="shared" si="67"/>
        <v>0</v>
      </c>
      <c r="Z154" s="477">
        <f t="shared" si="68"/>
        <v>0</v>
      </c>
      <c r="AA154" s="477">
        <f t="shared" si="69"/>
        <v>0</v>
      </c>
      <c r="AB154" s="477">
        <f t="shared" si="70"/>
        <v>0</v>
      </c>
      <c r="AC154" s="477">
        <f t="shared" si="71"/>
        <v>0</v>
      </c>
      <c r="AD154" s="477">
        <f t="shared" si="72"/>
        <v>0</v>
      </c>
      <c r="AE154" s="477">
        <f t="shared" si="73"/>
        <v>0</v>
      </c>
      <c r="AF154" s="477">
        <f t="shared" si="74"/>
        <v>0</v>
      </c>
      <c r="AG154" s="477">
        <f t="shared" si="75"/>
        <v>0</v>
      </c>
      <c r="AH154" s="477">
        <f t="shared" si="76"/>
        <v>0</v>
      </c>
      <c r="AI154" s="477">
        <f t="shared" si="77"/>
        <v>0</v>
      </c>
      <c r="AJ154" s="477">
        <f t="shared" si="78"/>
        <v>0</v>
      </c>
      <c r="AK154" s="477">
        <f t="shared" si="79"/>
        <v>0</v>
      </c>
      <c r="AL154" s="477">
        <f t="shared" si="80"/>
        <v>0</v>
      </c>
      <c r="AM154" s="477">
        <f t="shared" si="81"/>
        <v>0</v>
      </c>
      <c r="AN154" s="477">
        <f t="shared" si="82"/>
        <v>0</v>
      </c>
      <c r="AO154" s="477">
        <f t="shared" si="83"/>
        <v>0</v>
      </c>
      <c r="AP154" s="477">
        <f t="shared" si="84"/>
        <v>0</v>
      </c>
      <c r="AQ154" s="477">
        <f t="shared" si="85"/>
        <v>0</v>
      </c>
      <c r="AR154" s="477">
        <f t="shared" si="86"/>
        <v>0</v>
      </c>
      <c r="AS154" s="477">
        <f t="shared" si="87"/>
        <v>0</v>
      </c>
      <c r="AT154" s="477">
        <f t="shared" si="88"/>
        <v>0</v>
      </c>
      <c r="AU154" s="477">
        <f t="shared" si="89"/>
        <v>0</v>
      </c>
      <c r="AV154" s="477">
        <f t="shared" si="90"/>
        <v>0</v>
      </c>
      <c r="AW154" s="477">
        <f t="shared" si="91"/>
        <v>0</v>
      </c>
      <c r="AX154" s="477">
        <f t="shared" si="92"/>
        <v>0</v>
      </c>
      <c r="AY154" s="477">
        <f t="shared" si="93"/>
        <v>0</v>
      </c>
      <c r="AZ154" s="477">
        <f t="shared" si="94"/>
        <v>0</v>
      </c>
      <c r="BA154" s="477">
        <f t="shared" si="95"/>
        <v>0</v>
      </c>
      <c r="BB154" s="477">
        <f t="shared" si="96"/>
        <v>0</v>
      </c>
      <c r="BC154" s="477">
        <f t="shared" si="97"/>
        <v>0</v>
      </c>
      <c r="BD154" s="477">
        <f t="shared" si="98"/>
        <v>0</v>
      </c>
      <c r="BE154" s="477"/>
    </row>
    <row r="155" spans="1:57" ht="13.5" customHeight="1">
      <c r="A155" s="448" t="str">
        <f>IF(COUNTA(ｺﾒﾃﾞｨｶﾙ!A154)&gt;=1,ｺﾒﾃﾞｨｶﾙ!A154,"")</f>
        <v/>
      </c>
      <c r="B155" s="425" t="str">
        <f>IF(COUNTA(ｺﾒﾃﾞｨｶﾙ!B154)&gt;=1,ｺﾒﾃﾞｨｶﾙ!B154,"")</f>
        <v/>
      </c>
      <c r="C155" s="422" t="str">
        <f>IF(COUNTA(ｺﾒﾃﾞｨｶﾙ!C154)&gt;=1,ｺﾒﾃﾞｨｶﾙ!C154,"")</f>
        <v/>
      </c>
      <c r="D155" s="422" t="str">
        <f>IF(COUNTA(ｺﾒﾃﾞｨｶﾙ!D154)&gt;=1,ｺﾒﾃﾞｨｶﾙ!D154,"")</f>
        <v/>
      </c>
      <c r="E155" s="422" t="str">
        <f>IF(COUNTA(ｺﾒﾃﾞｨｶﾙ!E154)&gt;=1,ｺﾒﾃﾞｨｶﾙ!E154,"")</f>
        <v/>
      </c>
      <c r="F155" s="422" t="str">
        <f>IF(COUNTA(ｺﾒﾃﾞｨｶﾙ!F154)&gt;=1,ｺﾒﾃﾞｨｶﾙ!F154,"")</f>
        <v/>
      </c>
      <c r="G155" s="422" t="str">
        <f>IF(COUNTA(ｺﾒﾃﾞｨｶﾙ!G154)&gt;=1,ｺﾒﾃﾞｨｶﾙ!G154,"")</f>
        <v/>
      </c>
      <c r="H155" s="422" t="str">
        <f>IF(COUNTA(ｺﾒﾃﾞｨｶﾙ!H154)&gt;=1,ｺﾒﾃﾞｨｶﾙ!H154,"")</f>
        <v/>
      </c>
      <c r="I155" s="422" t="str">
        <f>IF(COUNTA(ｺﾒﾃﾞｨｶﾙ!I154)&gt;=1,ｺﾒﾃﾞｨｶﾙ!I154,"")</f>
        <v/>
      </c>
      <c r="J155" s="422" t="str">
        <f>IF(COUNTA(ｺﾒﾃﾞｨｶﾙ!J154)&gt;=1,ｺﾒﾃﾞｨｶﾙ!J154,"")</f>
        <v/>
      </c>
      <c r="K155" s="422" t="str">
        <f>IF(COUNTA(ｺﾒﾃﾞｨｶﾙ!K154)&gt;=1,ｺﾒﾃﾞｨｶﾙ!K154,"")</f>
        <v/>
      </c>
      <c r="L155" s="426" t="str">
        <f>IF(COUNTA(ｺﾒﾃﾞｨｶﾙ!L154)&gt;=1,ｺﾒﾃﾞｨｶﾙ!L154,"")</f>
        <v/>
      </c>
      <c r="M155" s="449" t="str">
        <f>IF(COUNTA(ｺﾒﾃﾞｨｶﾙ!M154)&gt;=1,ｺﾒﾃﾞｨｶﾙ!M154,"")</f>
        <v/>
      </c>
      <c r="N155" s="443" t="str">
        <f>IF(COUNTA(ｺﾒﾃﾞｨｶﾙ!N154)&gt;=1,ｺﾒﾃﾞｨｶﾙ!N154,"")</f>
        <v/>
      </c>
      <c r="O155" s="444">
        <f>SUM(ｺﾒﾃﾞｨｶﾙ!P154:V154)</f>
        <v>0</v>
      </c>
      <c r="P155" s="445" t="str">
        <f>IF(O155&lt;基本!$D$9,"非常勤","常勤")</f>
        <v>常勤</v>
      </c>
      <c r="Q155" s="446">
        <f>IF(P155="非常勤",O155/基本!$D$9,1)</f>
        <v>1</v>
      </c>
      <c r="R155" s="401" t="e">
        <f>IF(DAYS360(T155,メイン!$N$3)&lt;500,"新"," ")</f>
        <v>#VALUE!</v>
      </c>
      <c r="S155" s="447"/>
      <c r="T155" s="474" t="str">
        <f>IF(COUNTA(ｺﾒﾃﾞｨｶﾙ!O154)&gt;=1,ｺﾒﾃﾞｨｶﾙ!O154,"")</f>
        <v/>
      </c>
      <c r="U155" s="475"/>
      <c r="V155" s="475"/>
      <c r="W155" s="475"/>
      <c r="X155" s="477">
        <f t="shared" si="66"/>
        <v>0</v>
      </c>
      <c r="Y155" s="477">
        <f t="shared" si="67"/>
        <v>0</v>
      </c>
      <c r="Z155" s="477">
        <f t="shared" si="68"/>
        <v>0</v>
      </c>
      <c r="AA155" s="477">
        <f t="shared" si="69"/>
        <v>0</v>
      </c>
      <c r="AB155" s="477">
        <f t="shared" si="70"/>
        <v>0</v>
      </c>
      <c r="AC155" s="477">
        <f t="shared" si="71"/>
        <v>0</v>
      </c>
      <c r="AD155" s="477">
        <f t="shared" si="72"/>
        <v>0</v>
      </c>
      <c r="AE155" s="477">
        <f t="shared" si="73"/>
        <v>0</v>
      </c>
      <c r="AF155" s="477">
        <f t="shared" si="74"/>
        <v>0</v>
      </c>
      <c r="AG155" s="477">
        <f t="shared" si="75"/>
        <v>0</v>
      </c>
      <c r="AH155" s="477">
        <f t="shared" si="76"/>
        <v>0</v>
      </c>
      <c r="AI155" s="477">
        <f t="shared" si="77"/>
        <v>0</v>
      </c>
      <c r="AJ155" s="477">
        <f t="shared" si="78"/>
        <v>0</v>
      </c>
      <c r="AK155" s="477">
        <f t="shared" si="79"/>
        <v>0</v>
      </c>
      <c r="AL155" s="477">
        <f t="shared" si="80"/>
        <v>0</v>
      </c>
      <c r="AM155" s="477">
        <f t="shared" si="81"/>
        <v>0</v>
      </c>
      <c r="AN155" s="477">
        <f t="shared" si="82"/>
        <v>0</v>
      </c>
      <c r="AO155" s="477">
        <f t="shared" si="83"/>
        <v>0</v>
      </c>
      <c r="AP155" s="477">
        <f t="shared" si="84"/>
        <v>0</v>
      </c>
      <c r="AQ155" s="477">
        <f t="shared" si="85"/>
        <v>0</v>
      </c>
      <c r="AR155" s="477">
        <f t="shared" si="86"/>
        <v>0</v>
      </c>
      <c r="AS155" s="477">
        <f t="shared" si="87"/>
        <v>0</v>
      </c>
      <c r="AT155" s="477">
        <f t="shared" si="88"/>
        <v>0</v>
      </c>
      <c r="AU155" s="477">
        <f t="shared" si="89"/>
        <v>0</v>
      </c>
      <c r="AV155" s="477">
        <f t="shared" si="90"/>
        <v>0</v>
      </c>
      <c r="AW155" s="477">
        <f t="shared" si="91"/>
        <v>0</v>
      </c>
      <c r="AX155" s="477">
        <f t="shared" si="92"/>
        <v>0</v>
      </c>
      <c r="AY155" s="477">
        <f t="shared" si="93"/>
        <v>0</v>
      </c>
      <c r="AZ155" s="477">
        <f t="shared" si="94"/>
        <v>0</v>
      </c>
      <c r="BA155" s="477">
        <f t="shared" si="95"/>
        <v>0</v>
      </c>
      <c r="BB155" s="477">
        <f t="shared" si="96"/>
        <v>0</v>
      </c>
      <c r="BC155" s="477">
        <f t="shared" si="97"/>
        <v>0</v>
      </c>
      <c r="BD155" s="477">
        <f t="shared" si="98"/>
        <v>0</v>
      </c>
      <c r="BE155" s="477"/>
    </row>
    <row r="156" spans="1:57" ht="13.5" customHeight="1">
      <c r="A156" s="448" t="str">
        <f>IF(COUNTA(ｺﾒﾃﾞｨｶﾙ!A155)&gt;=1,ｺﾒﾃﾞｨｶﾙ!A155,"")</f>
        <v/>
      </c>
      <c r="B156" s="425" t="str">
        <f>IF(COUNTA(ｺﾒﾃﾞｨｶﾙ!B155)&gt;=1,ｺﾒﾃﾞｨｶﾙ!B155,"")</f>
        <v/>
      </c>
      <c r="C156" s="422" t="str">
        <f>IF(COUNTA(ｺﾒﾃﾞｨｶﾙ!C155)&gt;=1,ｺﾒﾃﾞｨｶﾙ!C155,"")</f>
        <v/>
      </c>
      <c r="D156" s="422" t="str">
        <f>IF(COUNTA(ｺﾒﾃﾞｨｶﾙ!D155)&gt;=1,ｺﾒﾃﾞｨｶﾙ!D155,"")</f>
        <v/>
      </c>
      <c r="E156" s="422" t="str">
        <f>IF(COUNTA(ｺﾒﾃﾞｨｶﾙ!E155)&gt;=1,ｺﾒﾃﾞｨｶﾙ!E155,"")</f>
        <v/>
      </c>
      <c r="F156" s="422" t="str">
        <f>IF(COUNTA(ｺﾒﾃﾞｨｶﾙ!F155)&gt;=1,ｺﾒﾃﾞｨｶﾙ!F155,"")</f>
        <v/>
      </c>
      <c r="G156" s="422" t="str">
        <f>IF(COUNTA(ｺﾒﾃﾞｨｶﾙ!G155)&gt;=1,ｺﾒﾃﾞｨｶﾙ!G155,"")</f>
        <v/>
      </c>
      <c r="H156" s="422" t="str">
        <f>IF(COUNTA(ｺﾒﾃﾞｨｶﾙ!H155)&gt;=1,ｺﾒﾃﾞｨｶﾙ!H155,"")</f>
        <v/>
      </c>
      <c r="I156" s="422" t="str">
        <f>IF(COUNTA(ｺﾒﾃﾞｨｶﾙ!I155)&gt;=1,ｺﾒﾃﾞｨｶﾙ!I155,"")</f>
        <v/>
      </c>
      <c r="J156" s="422" t="str">
        <f>IF(COUNTA(ｺﾒﾃﾞｨｶﾙ!J155)&gt;=1,ｺﾒﾃﾞｨｶﾙ!J155,"")</f>
        <v/>
      </c>
      <c r="K156" s="422" t="str">
        <f>IF(COUNTA(ｺﾒﾃﾞｨｶﾙ!K155)&gt;=1,ｺﾒﾃﾞｨｶﾙ!K155,"")</f>
        <v/>
      </c>
      <c r="L156" s="426" t="str">
        <f>IF(COUNTA(ｺﾒﾃﾞｨｶﾙ!L155)&gt;=1,ｺﾒﾃﾞｨｶﾙ!L155,"")</f>
        <v/>
      </c>
      <c r="M156" s="449" t="str">
        <f>IF(COUNTA(ｺﾒﾃﾞｨｶﾙ!M155)&gt;=1,ｺﾒﾃﾞｨｶﾙ!M155,"")</f>
        <v/>
      </c>
      <c r="N156" s="443" t="str">
        <f>IF(COUNTA(ｺﾒﾃﾞｨｶﾙ!N155)&gt;=1,ｺﾒﾃﾞｨｶﾙ!N155,"")</f>
        <v/>
      </c>
      <c r="O156" s="444">
        <f>SUM(ｺﾒﾃﾞｨｶﾙ!P155:V155)</f>
        <v>0</v>
      </c>
      <c r="P156" s="445" t="str">
        <f>IF(O156&lt;基本!$D$9,"非常勤","常勤")</f>
        <v>常勤</v>
      </c>
      <c r="Q156" s="446">
        <f>IF(P156="非常勤",O156/基本!$D$9,1)</f>
        <v>1</v>
      </c>
      <c r="R156" s="401" t="e">
        <f>IF(DAYS360(T156,メイン!$N$3)&lt;500,"新"," ")</f>
        <v>#VALUE!</v>
      </c>
      <c r="S156" s="447"/>
      <c r="T156" s="474" t="str">
        <f>IF(COUNTA(ｺﾒﾃﾞｨｶﾙ!O155)&gt;=1,ｺﾒﾃﾞｨｶﾙ!O155,"")</f>
        <v/>
      </c>
      <c r="U156" s="475"/>
      <c r="V156" s="475"/>
      <c r="W156" s="475"/>
      <c r="X156" s="477">
        <f t="shared" si="66"/>
        <v>0</v>
      </c>
      <c r="Y156" s="477">
        <f t="shared" si="67"/>
        <v>0</v>
      </c>
      <c r="Z156" s="477">
        <f t="shared" si="68"/>
        <v>0</v>
      </c>
      <c r="AA156" s="477">
        <f t="shared" si="69"/>
        <v>0</v>
      </c>
      <c r="AB156" s="477">
        <f t="shared" si="70"/>
        <v>0</v>
      </c>
      <c r="AC156" s="477">
        <f t="shared" si="71"/>
        <v>0</v>
      </c>
      <c r="AD156" s="477">
        <f t="shared" si="72"/>
        <v>0</v>
      </c>
      <c r="AE156" s="477">
        <f t="shared" si="73"/>
        <v>0</v>
      </c>
      <c r="AF156" s="477">
        <f t="shared" si="74"/>
        <v>0</v>
      </c>
      <c r="AG156" s="477">
        <f t="shared" si="75"/>
        <v>0</v>
      </c>
      <c r="AH156" s="477">
        <f t="shared" si="76"/>
        <v>0</v>
      </c>
      <c r="AI156" s="477">
        <f t="shared" si="77"/>
        <v>0</v>
      </c>
      <c r="AJ156" s="477">
        <f t="shared" si="78"/>
        <v>0</v>
      </c>
      <c r="AK156" s="477">
        <f t="shared" si="79"/>
        <v>0</v>
      </c>
      <c r="AL156" s="477">
        <f t="shared" si="80"/>
        <v>0</v>
      </c>
      <c r="AM156" s="477">
        <f t="shared" si="81"/>
        <v>0</v>
      </c>
      <c r="AN156" s="477">
        <f t="shared" si="82"/>
        <v>0</v>
      </c>
      <c r="AO156" s="477">
        <f t="shared" si="83"/>
        <v>0</v>
      </c>
      <c r="AP156" s="477">
        <f t="shared" si="84"/>
        <v>0</v>
      </c>
      <c r="AQ156" s="477">
        <f t="shared" si="85"/>
        <v>0</v>
      </c>
      <c r="AR156" s="477">
        <f t="shared" si="86"/>
        <v>0</v>
      </c>
      <c r="AS156" s="477">
        <f t="shared" si="87"/>
        <v>0</v>
      </c>
      <c r="AT156" s="477">
        <f t="shared" si="88"/>
        <v>0</v>
      </c>
      <c r="AU156" s="477">
        <f t="shared" si="89"/>
        <v>0</v>
      </c>
      <c r="AV156" s="477">
        <f t="shared" si="90"/>
        <v>0</v>
      </c>
      <c r="AW156" s="477">
        <f t="shared" si="91"/>
        <v>0</v>
      </c>
      <c r="AX156" s="477">
        <f t="shared" si="92"/>
        <v>0</v>
      </c>
      <c r="AY156" s="477">
        <f t="shared" si="93"/>
        <v>0</v>
      </c>
      <c r="AZ156" s="477">
        <f t="shared" si="94"/>
        <v>0</v>
      </c>
      <c r="BA156" s="477">
        <f t="shared" si="95"/>
        <v>0</v>
      </c>
      <c r="BB156" s="477">
        <f t="shared" si="96"/>
        <v>0</v>
      </c>
      <c r="BC156" s="477">
        <f t="shared" si="97"/>
        <v>0</v>
      </c>
      <c r="BD156" s="477">
        <f t="shared" si="98"/>
        <v>0</v>
      </c>
      <c r="BE156" s="477"/>
    </row>
    <row r="157" spans="1:57" ht="13.5" customHeight="1">
      <c r="A157" s="448" t="str">
        <f>IF(COUNTA(ｺﾒﾃﾞｨｶﾙ!A156)&gt;=1,ｺﾒﾃﾞｨｶﾙ!A156,"")</f>
        <v/>
      </c>
      <c r="B157" s="425" t="str">
        <f>IF(COUNTA(ｺﾒﾃﾞｨｶﾙ!B156)&gt;=1,ｺﾒﾃﾞｨｶﾙ!B156,"")</f>
        <v/>
      </c>
      <c r="C157" s="422" t="str">
        <f>IF(COUNTA(ｺﾒﾃﾞｨｶﾙ!C156)&gt;=1,ｺﾒﾃﾞｨｶﾙ!C156,"")</f>
        <v/>
      </c>
      <c r="D157" s="422" t="str">
        <f>IF(COUNTA(ｺﾒﾃﾞｨｶﾙ!D156)&gt;=1,ｺﾒﾃﾞｨｶﾙ!D156,"")</f>
        <v/>
      </c>
      <c r="E157" s="422" t="str">
        <f>IF(COUNTA(ｺﾒﾃﾞｨｶﾙ!E156)&gt;=1,ｺﾒﾃﾞｨｶﾙ!E156,"")</f>
        <v/>
      </c>
      <c r="F157" s="422" t="str">
        <f>IF(COUNTA(ｺﾒﾃﾞｨｶﾙ!F156)&gt;=1,ｺﾒﾃﾞｨｶﾙ!F156,"")</f>
        <v/>
      </c>
      <c r="G157" s="422" t="str">
        <f>IF(COUNTA(ｺﾒﾃﾞｨｶﾙ!G156)&gt;=1,ｺﾒﾃﾞｨｶﾙ!G156,"")</f>
        <v/>
      </c>
      <c r="H157" s="422" t="str">
        <f>IF(COUNTA(ｺﾒﾃﾞｨｶﾙ!H156)&gt;=1,ｺﾒﾃﾞｨｶﾙ!H156,"")</f>
        <v/>
      </c>
      <c r="I157" s="422" t="str">
        <f>IF(COUNTA(ｺﾒﾃﾞｨｶﾙ!I156)&gt;=1,ｺﾒﾃﾞｨｶﾙ!I156,"")</f>
        <v/>
      </c>
      <c r="J157" s="422" t="str">
        <f>IF(COUNTA(ｺﾒﾃﾞｨｶﾙ!J156)&gt;=1,ｺﾒﾃﾞｨｶﾙ!J156,"")</f>
        <v/>
      </c>
      <c r="K157" s="422" t="str">
        <f>IF(COUNTA(ｺﾒﾃﾞｨｶﾙ!K156)&gt;=1,ｺﾒﾃﾞｨｶﾙ!K156,"")</f>
        <v/>
      </c>
      <c r="L157" s="426" t="str">
        <f>IF(COUNTA(ｺﾒﾃﾞｨｶﾙ!L156)&gt;=1,ｺﾒﾃﾞｨｶﾙ!L156,"")</f>
        <v/>
      </c>
      <c r="M157" s="449" t="str">
        <f>IF(COUNTA(ｺﾒﾃﾞｨｶﾙ!M156)&gt;=1,ｺﾒﾃﾞｨｶﾙ!M156,"")</f>
        <v/>
      </c>
      <c r="N157" s="443" t="str">
        <f>IF(COUNTA(ｺﾒﾃﾞｨｶﾙ!N156)&gt;=1,ｺﾒﾃﾞｨｶﾙ!N156,"")</f>
        <v/>
      </c>
      <c r="O157" s="444">
        <f>SUM(ｺﾒﾃﾞｨｶﾙ!P156:V156)</f>
        <v>0</v>
      </c>
      <c r="P157" s="445" t="str">
        <f>IF(O157&lt;基本!$D$9,"非常勤","常勤")</f>
        <v>常勤</v>
      </c>
      <c r="Q157" s="446">
        <f>IF(P157="非常勤",O157/基本!$D$9,1)</f>
        <v>1</v>
      </c>
      <c r="R157" s="401" t="e">
        <f>IF(DAYS360(T157,メイン!$N$3)&lt;500,"新"," ")</f>
        <v>#VALUE!</v>
      </c>
      <c r="S157" s="447"/>
      <c r="T157" s="474" t="str">
        <f>IF(COUNTA(ｺﾒﾃﾞｨｶﾙ!O156)&gt;=1,ｺﾒﾃﾞｨｶﾙ!O156,"")</f>
        <v/>
      </c>
      <c r="U157" s="475"/>
      <c r="V157" s="475"/>
      <c r="W157" s="475"/>
      <c r="X157" s="477">
        <f t="shared" si="66"/>
        <v>0</v>
      </c>
      <c r="Y157" s="477">
        <f t="shared" si="67"/>
        <v>0</v>
      </c>
      <c r="Z157" s="477">
        <f t="shared" si="68"/>
        <v>0</v>
      </c>
      <c r="AA157" s="477">
        <f t="shared" si="69"/>
        <v>0</v>
      </c>
      <c r="AB157" s="477">
        <f t="shared" si="70"/>
        <v>0</v>
      </c>
      <c r="AC157" s="477">
        <f t="shared" si="71"/>
        <v>0</v>
      </c>
      <c r="AD157" s="477">
        <f t="shared" si="72"/>
        <v>0</v>
      </c>
      <c r="AE157" s="477">
        <f t="shared" si="73"/>
        <v>0</v>
      </c>
      <c r="AF157" s="477">
        <f t="shared" si="74"/>
        <v>0</v>
      </c>
      <c r="AG157" s="477">
        <f t="shared" si="75"/>
        <v>0</v>
      </c>
      <c r="AH157" s="477">
        <f t="shared" si="76"/>
        <v>0</v>
      </c>
      <c r="AI157" s="477">
        <f t="shared" si="77"/>
        <v>0</v>
      </c>
      <c r="AJ157" s="477">
        <f t="shared" si="78"/>
        <v>0</v>
      </c>
      <c r="AK157" s="477">
        <f t="shared" si="79"/>
        <v>0</v>
      </c>
      <c r="AL157" s="477">
        <f t="shared" si="80"/>
        <v>0</v>
      </c>
      <c r="AM157" s="477">
        <f t="shared" si="81"/>
        <v>0</v>
      </c>
      <c r="AN157" s="477">
        <f t="shared" si="82"/>
        <v>0</v>
      </c>
      <c r="AO157" s="477">
        <f t="shared" si="83"/>
        <v>0</v>
      </c>
      <c r="AP157" s="477">
        <f t="shared" si="84"/>
        <v>0</v>
      </c>
      <c r="AQ157" s="477">
        <f t="shared" si="85"/>
        <v>0</v>
      </c>
      <c r="AR157" s="477">
        <f t="shared" si="86"/>
        <v>0</v>
      </c>
      <c r="AS157" s="477">
        <f t="shared" si="87"/>
        <v>0</v>
      </c>
      <c r="AT157" s="477">
        <f t="shared" si="88"/>
        <v>0</v>
      </c>
      <c r="AU157" s="477">
        <f t="shared" si="89"/>
        <v>0</v>
      </c>
      <c r="AV157" s="477">
        <f t="shared" si="90"/>
        <v>0</v>
      </c>
      <c r="AW157" s="477">
        <f t="shared" si="91"/>
        <v>0</v>
      </c>
      <c r="AX157" s="477">
        <f t="shared" si="92"/>
        <v>0</v>
      </c>
      <c r="AY157" s="477">
        <f t="shared" si="93"/>
        <v>0</v>
      </c>
      <c r="AZ157" s="477">
        <f t="shared" si="94"/>
        <v>0</v>
      </c>
      <c r="BA157" s="477">
        <f t="shared" si="95"/>
        <v>0</v>
      </c>
      <c r="BB157" s="477">
        <f t="shared" si="96"/>
        <v>0</v>
      </c>
      <c r="BC157" s="477">
        <f t="shared" si="97"/>
        <v>0</v>
      </c>
      <c r="BD157" s="477">
        <f t="shared" si="98"/>
        <v>0</v>
      </c>
      <c r="BE157" s="477"/>
    </row>
    <row r="158" spans="1:57" ht="13.5" customHeight="1">
      <c r="A158" s="448" t="str">
        <f>IF(COUNTA(ｺﾒﾃﾞｨｶﾙ!A157)&gt;=1,ｺﾒﾃﾞｨｶﾙ!A157,"")</f>
        <v/>
      </c>
      <c r="B158" s="425" t="str">
        <f>IF(COUNTA(ｺﾒﾃﾞｨｶﾙ!B157)&gt;=1,ｺﾒﾃﾞｨｶﾙ!B157,"")</f>
        <v/>
      </c>
      <c r="C158" s="422" t="str">
        <f>IF(COUNTA(ｺﾒﾃﾞｨｶﾙ!C157)&gt;=1,ｺﾒﾃﾞｨｶﾙ!C157,"")</f>
        <v/>
      </c>
      <c r="D158" s="422" t="str">
        <f>IF(COUNTA(ｺﾒﾃﾞｨｶﾙ!D157)&gt;=1,ｺﾒﾃﾞｨｶﾙ!D157,"")</f>
        <v/>
      </c>
      <c r="E158" s="422" t="str">
        <f>IF(COUNTA(ｺﾒﾃﾞｨｶﾙ!E157)&gt;=1,ｺﾒﾃﾞｨｶﾙ!E157,"")</f>
        <v/>
      </c>
      <c r="F158" s="422" t="str">
        <f>IF(COUNTA(ｺﾒﾃﾞｨｶﾙ!F157)&gt;=1,ｺﾒﾃﾞｨｶﾙ!F157,"")</f>
        <v/>
      </c>
      <c r="G158" s="422" t="str">
        <f>IF(COUNTA(ｺﾒﾃﾞｨｶﾙ!G157)&gt;=1,ｺﾒﾃﾞｨｶﾙ!G157,"")</f>
        <v/>
      </c>
      <c r="H158" s="422" t="str">
        <f>IF(COUNTA(ｺﾒﾃﾞｨｶﾙ!H157)&gt;=1,ｺﾒﾃﾞｨｶﾙ!H157,"")</f>
        <v/>
      </c>
      <c r="I158" s="422" t="str">
        <f>IF(COUNTA(ｺﾒﾃﾞｨｶﾙ!I157)&gt;=1,ｺﾒﾃﾞｨｶﾙ!I157,"")</f>
        <v/>
      </c>
      <c r="J158" s="422" t="str">
        <f>IF(COUNTA(ｺﾒﾃﾞｨｶﾙ!J157)&gt;=1,ｺﾒﾃﾞｨｶﾙ!J157,"")</f>
        <v/>
      </c>
      <c r="K158" s="422" t="str">
        <f>IF(COUNTA(ｺﾒﾃﾞｨｶﾙ!K157)&gt;=1,ｺﾒﾃﾞｨｶﾙ!K157,"")</f>
        <v/>
      </c>
      <c r="L158" s="426" t="str">
        <f>IF(COUNTA(ｺﾒﾃﾞｨｶﾙ!L157)&gt;=1,ｺﾒﾃﾞｨｶﾙ!L157,"")</f>
        <v/>
      </c>
      <c r="M158" s="449" t="str">
        <f>IF(COUNTA(ｺﾒﾃﾞｨｶﾙ!M157)&gt;=1,ｺﾒﾃﾞｨｶﾙ!M157,"")</f>
        <v/>
      </c>
      <c r="N158" s="443" t="str">
        <f>IF(COUNTA(ｺﾒﾃﾞｨｶﾙ!N157)&gt;=1,ｺﾒﾃﾞｨｶﾙ!N157,"")</f>
        <v/>
      </c>
      <c r="O158" s="444">
        <f>SUM(ｺﾒﾃﾞｨｶﾙ!P157:V157)</f>
        <v>0</v>
      </c>
      <c r="P158" s="445" t="str">
        <f>IF(O158&lt;基本!$D$9,"非常勤","常勤")</f>
        <v>常勤</v>
      </c>
      <c r="Q158" s="446">
        <f>IF(P158="非常勤",O158/基本!$D$9,1)</f>
        <v>1</v>
      </c>
      <c r="R158" s="401" t="e">
        <f>IF(DAYS360(T158,メイン!$N$3)&lt;500,"新"," ")</f>
        <v>#VALUE!</v>
      </c>
      <c r="S158" s="447"/>
      <c r="T158" s="474" t="str">
        <f>IF(COUNTA(ｺﾒﾃﾞｨｶﾙ!O157)&gt;=1,ｺﾒﾃﾞｨｶﾙ!O157,"")</f>
        <v/>
      </c>
      <c r="U158" s="475"/>
      <c r="V158" s="475"/>
      <c r="W158" s="475"/>
      <c r="X158" s="477">
        <f t="shared" si="66"/>
        <v>0</v>
      </c>
      <c r="Y158" s="477">
        <f t="shared" si="67"/>
        <v>0</v>
      </c>
      <c r="Z158" s="477">
        <f t="shared" si="68"/>
        <v>0</v>
      </c>
      <c r="AA158" s="477">
        <f t="shared" si="69"/>
        <v>0</v>
      </c>
      <c r="AB158" s="477">
        <f t="shared" si="70"/>
        <v>0</v>
      </c>
      <c r="AC158" s="477">
        <f t="shared" si="71"/>
        <v>0</v>
      </c>
      <c r="AD158" s="477">
        <f t="shared" si="72"/>
        <v>0</v>
      </c>
      <c r="AE158" s="477">
        <f t="shared" si="73"/>
        <v>0</v>
      </c>
      <c r="AF158" s="477">
        <f t="shared" si="74"/>
        <v>0</v>
      </c>
      <c r="AG158" s="477">
        <f t="shared" si="75"/>
        <v>0</v>
      </c>
      <c r="AH158" s="477">
        <f t="shared" si="76"/>
        <v>0</v>
      </c>
      <c r="AI158" s="477">
        <f t="shared" si="77"/>
        <v>0</v>
      </c>
      <c r="AJ158" s="477">
        <f t="shared" si="78"/>
        <v>0</v>
      </c>
      <c r="AK158" s="477">
        <f t="shared" si="79"/>
        <v>0</v>
      </c>
      <c r="AL158" s="477">
        <f t="shared" si="80"/>
        <v>0</v>
      </c>
      <c r="AM158" s="477">
        <f t="shared" si="81"/>
        <v>0</v>
      </c>
      <c r="AN158" s="477">
        <f t="shared" si="82"/>
        <v>0</v>
      </c>
      <c r="AO158" s="477">
        <f t="shared" si="83"/>
        <v>0</v>
      </c>
      <c r="AP158" s="477">
        <f t="shared" si="84"/>
        <v>0</v>
      </c>
      <c r="AQ158" s="477">
        <f t="shared" si="85"/>
        <v>0</v>
      </c>
      <c r="AR158" s="477">
        <f t="shared" si="86"/>
        <v>0</v>
      </c>
      <c r="AS158" s="477">
        <f t="shared" si="87"/>
        <v>0</v>
      </c>
      <c r="AT158" s="477">
        <f t="shared" si="88"/>
        <v>0</v>
      </c>
      <c r="AU158" s="477">
        <f t="shared" si="89"/>
        <v>0</v>
      </c>
      <c r="AV158" s="477">
        <f t="shared" si="90"/>
        <v>0</v>
      </c>
      <c r="AW158" s="477">
        <f t="shared" si="91"/>
        <v>0</v>
      </c>
      <c r="AX158" s="477">
        <f t="shared" si="92"/>
        <v>0</v>
      </c>
      <c r="AY158" s="477">
        <f t="shared" si="93"/>
        <v>0</v>
      </c>
      <c r="AZ158" s="477">
        <f t="shared" si="94"/>
        <v>0</v>
      </c>
      <c r="BA158" s="477">
        <f t="shared" si="95"/>
        <v>0</v>
      </c>
      <c r="BB158" s="477">
        <f t="shared" si="96"/>
        <v>0</v>
      </c>
      <c r="BC158" s="477">
        <f t="shared" si="97"/>
        <v>0</v>
      </c>
      <c r="BD158" s="477">
        <f t="shared" si="98"/>
        <v>0</v>
      </c>
      <c r="BE158" s="477"/>
    </row>
    <row r="159" spans="1:57" ht="13.5" customHeight="1">
      <c r="A159" s="448" t="str">
        <f>IF(COUNTA(ｺﾒﾃﾞｨｶﾙ!A158)&gt;=1,ｺﾒﾃﾞｨｶﾙ!A158,"")</f>
        <v/>
      </c>
      <c r="B159" s="425" t="str">
        <f>IF(COUNTA(ｺﾒﾃﾞｨｶﾙ!B158)&gt;=1,ｺﾒﾃﾞｨｶﾙ!B158,"")</f>
        <v/>
      </c>
      <c r="C159" s="422" t="str">
        <f>IF(COUNTA(ｺﾒﾃﾞｨｶﾙ!C158)&gt;=1,ｺﾒﾃﾞｨｶﾙ!C158,"")</f>
        <v/>
      </c>
      <c r="D159" s="422" t="str">
        <f>IF(COUNTA(ｺﾒﾃﾞｨｶﾙ!D158)&gt;=1,ｺﾒﾃﾞｨｶﾙ!D158,"")</f>
        <v/>
      </c>
      <c r="E159" s="422" t="str">
        <f>IF(COUNTA(ｺﾒﾃﾞｨｶﾙ!E158)&gt;=1,ｺﾒﾃﾞｨｶﾙ!E158,"")</f>
        <v/>
      </c>
      <c r="F159" s="422" t="str">
        <f>IF(COUNTA(ｺﾒﾃﾞｨｶﾙ!F158)&gt;=1,ｺﾒﾃﾞｨｶﾙ!F158,"")</f>
        <v/>
      </c>
      <c r="G159" s="422" t="str">
        <f>IF(COUNTA(ｺﾒﾃﾞｨｶﾙ!G158)&gt;=1,ｺﾒﾃﾞｨｶﾙ!G158,"")</f>
        <v/>
      </c>
      <c r="H159" s="422" t="str">
        <f>IF(COUNTA(ｺﾒﾃﾞｨｶﾙ!H158)&gt;=1,ｺﾒﾃﾞｨｶﾙ!H158,"")</f>
        <v/>
      </c>
      <c r="I159" s="422" t="str">
        <f>IF(COUNTA(ｺﾒﾃﾞｨｶﾙ!I158)&gt;=1,ｺﾒﾃﾞｨｶﾙ!I158,"")</f>
        <v/>
      </c>
      <c r="J159" s="422" t="str">
        <f>IF(COUNTA(ｺﾒﾃﾞｨｶﾙ!J158)&gt;=1,ｺﾒﾃﾞｨｶﾙ!J158,"")</f>
        <v/>
      </c>
      <c r="K159" s="422" t="str">
        <f>IF(COUNTA(ｺﾒﾃﾞｨｶﾙ!K158)&gt;=1,ｺﾒﾃﾞｨｶﾙ!K158,"")</f>
        <v/>
      </c>
      <c r="L159" s="426" t="str">
        <f>IF(COUNTA(ｺﾒﾃﾞｨｶﾙ!L158)&gt;=1,ｺﾒﾃﾞｨｶﾙ!L158,"")</f>
        <v/>
      </c>
      <c r="M159" s="449" t="str">
        <f>IF(COUNTA(ｺﾒﾃﾞｨｶﾙ!M158)&gt;=1,ｺﾒﾃﾞｨｶﾙ!M158,"")</f>
        <v/>
      </c>
      <c r="N159" s="443" t="str">
        <f>IF(COUNTA(ｺﾒﾃﾞｨｶﾙ!N158)&gt;=1,ｺﾒﾃﾞｨｶﾙ!N158,"")</f>
        <v/>
      </c>
      <c r="O159" s="444">
        <f>SUM(ｺﾒﾃﾞｨｶﾙ!P158:V158)</f>
        <v>0</v>
      </c>
      <c r="P159" s="445" t="str">
        <f>IF(O159&lt;基本!$D$9,"非常勤","常勤")</f>
        <v>常勤</v>
      </c>
      <c r="Q159" s="446">
        <f>IF(P159="非常勤",O159/基本!$D$9,1)</f>
        <v>1</v>
      </c>
      <c r="R159" s="401" t="e">
        <f>IF(DAYS360(T159,メイン!$N$3)&lt;500,"新"," ")</f>
        <v>#VALUE!</v>
      </c>
      <c r="S159" s="447"/>
      <c r="T159" s="474" t="str">
        <f>IF(COUNTA(ｺﾒﾃﾞｨｶﾙ!O158)&gt;=1,ｺﾒﾃﾞｨｶﾙ!O158,"")</f>
        <v/>
      </c>
      <c r="U159" s="475"/>
      <c r="V159" s="475"/>
      <c r="W159" s="475"/>
      <c r="X159" s="477">
        <f t="shared" si="66"/>
        <v>0</v>
      </c>
      <c r="Y159" s="477">
        <f t="shared" si="67"/>
        <v>0</v>
      </c>
      <c r="Z159" s="477">
        <f t="shared" si="68"/>
        <v>0</v>
      </c>
      <c r="AA159" s="477">
        <f t="shared" si="69"/>
        <v>0</v>
      </c>
      <c r="AB159" s="477">
        <f t="shared" si="70"/>
        <v>0</v>
      </c>
      <c r="AC159" s="477">
        <f t="shared" si="71"/>
        <v>0</v>
      </c>
      <c r="AD159" s="477">
        <f t="shared" si="72"/>
        <v>0</v>
      </c>
      <c r="AE159" s="477">
        <f t="shared" si="73"/>
        <v>0</v>
      </c>
      <c r="AF159" s="477">
        <f t="shared" si="74"/>
        <v>0</v>
      </c>
      <c r="AG159" s="477">
        <f t="shared" si="75"/>
        <v>0</v>
      </c>
      <c r="AH159" s="477">
        <f t="shared" si="76"/>
        <v>0</v>
      </c>
      <c r="AI159" s="477">
        <f t="shared" si="77"/>
        <v>0</v>
      </c>
      <c r="AJ159" s="477">
        <f t="shared" si="78"/>
        <v>0</v>
      </c>
      <c r="AK159" s="477">
        <f t="shared" si="79"/>
        <v>0</v>
      </c>
      <c r="AL159" s="477">
        <f t="shared" si="80"/>
        <v>0</v>
      </c>
      <c r="AM159" s="477">
        <f t="shared" si="81"/>
        <v>0</v>
      </c>
      <c r="AN159" s="477">
        <f t="shared" si="82"/>
        <v>0</v>
      </c>
      <c r="AO159" s="477">
        <f t="shared" si="83"/>
        <v>0</v>
      </c>
      <c r="AP159" s="477">
        <f t="shared" si="84"/>
        <v>0</v>
      </c>
      <c r="AQ159" s="477">
        <f t="shared" si="85"/>
        <v>0</v>
      </c>
      <c r="AR159" s="477">
        <f t="shared" si="86"/>
        <v>0</v>
      </c>
      <c r="AS159" s="477">
        <f t="shared" si="87"/>
        <v>0</v>
      </c>
      <c r="AT159" s="477">
        <f t="shared" si="88"/>
        <v>0</v>
      </c>
      <c r="AU159" s="477">
        <f t="shared" si="89"/>
        <v>0</v>
      </c>
      <c r="AV159" s="477">
        <f t="shared" si="90"/>
        <v>0</v>
      </c>
      <c r="AW159" s="477">
        <f t="shared" si="91"/>
        <v>0</v>
      </c>
      <c r="AX159" s="477">
        <f t="shared" si="92"/>
        <v>0</v>
      </c>
      <c r="AY159" s="477">
        <f t="shared" si="93"/>
        <v>0</v>
      </c>
      <c r="AZ159" s="477">
        <f t="shared" si="94"/>
        <v>0</v>
      </c>
      <c r="BA159" s="477">
        <f t="shared" si="95"/>
        <v>0</v>
      </c>
      <c r="BB159" s="477">
        <f t="shared" si="96"/>
        <v>0</v>
      </c>
      <c r="BC159" s="477">
        <f t="shared" si="97"/>
        <v>0</v>
      </c>
      <c r="BD159" s="477">
        <f t="shared" si="98"/>
        <v>0</v>
      </c>
      <c r="BE159" s="477"/>
    </row>
    <row r="160" spans="1:57" ht="13.5" customHeight="1">
      <c r="A160" s="448" t="str">
        <f>IF(COUNTA(ｺﾒﾃﾞｨｶﾙ!A159)&gt;=1,ｺﾒﾃﾞｨｶﾙ!A159,"")</f>
        <v/>
      </c>
      <c r="B160" s="425" t="str">
        <f>IF(COUNTA(ｺﾒﾃﾞｨｶﾙ!B159)&gt;=1,ｺﾒﾃﾞｨｶﾙ!B159,"")</f>
        <v/>
      </c>
      <c r="C160" s="422" t="str">
        <f>IF(COUNTA(ｺﾒﾃﾞｨｶﾙ!C159)&gt;=1,ｺﾒﾃﾞｨｶﾙ!C159,"")</f>
        <v/>
      </c>
      <c r="D160" s="422" t="str">
        <f>IF(COUNTA(ｺﾒﾃﾞｨｶﾙ!D159)&gt;=1,ｺﾒﾃﾞｨｶﾙ!D159,"")</f>
        <v/>
      </c>
      <c r="E160" s="422" t="str">
        <f>IF(COUNTA(ｺﾒﾃﾞｨｶﾙ!E159)&gt;=1,ｺﾒﾃﾞｨｶﾙ!E159,"")</f>
        <v/>
      </c>
      <c r="F160" s="422" t="str">
        <f>IF(COUNTA(ｺﾒﾃﾞｨｶﾙ!F159)&gt;=1,ｺﾒﾃﾞｨｶﾙ!F159,"")</f>
        <v/>
      </c>
      <c r="G160" s="422" t="str">
        <f>IF(COUNTA(ｺﾒﾃﾞｨｶﾙ!G159)&gt;=1,ｺﾒﾃﾞｨｶﾙ!G159,"")</f>
        <v/>
      </c>
      <c r="H160" s="422" t="str">
        <f>IF(COUNTA(ｺﾒﾃﾞｨｶﾙ!H159)&gt;=1,ｺﾒﾃﾞｨｶﾙ!H159,"")</f>
        <v/>
      </c>
      <c r="I160" s="422" t="str">
        <f>IF(COUNTA(ｺﾒﾃﾞｨｶﾙ!I159)&gt;=1,ｺﾒﾃﾞｨｶﾙ!I159,"")</f>
        <v/>
      </c>
      <c r="J160" s="422" t="str">
        <f>IF(COUNTA(ｺﾒﾃﾞｨｶﾙ!J159)&gt;=1,ｺﾒﾃﾞｨｶﾙ!J159,"")</f>
        <v/>
      </c>
      <c r="K160" s="422" t="str">
        <f>IF(COUNTA(ｺﾒﾃﾞｨｶﾙ!K159)&gt;=1,ｺﾒﾃﾞｨｶﾙ!K159,"")</f>
        <v/>
      </c>
      <c r="L160" s="426" t="str">
        <f>IF(COUNTA(ｺﾒﾃﾞｨｶﾙ!L159)&gt;=1,ｺﾒﾃﾞｨｶﾙ!L159,"")</f>
        <v/>
      </c>
      <c r="M160" s="449" t="str">
        <f>IF(COUNTA(ｺﾒﾃﾞｨｶﾙ!M159)&gt;=1,ｺﾒﾃﾞｨｶﾙ!M159,"")</f>
        <v/>
      </c>
      <c r="N160" s="443" t="str">
        <f>IF(COUNTA(ｺﾒﾃﾞｨｶﾙ!N159)&gt;=1,ｺﾒﾃﾞｨｶﾙ!N159,"")</f>
        <v/>
      </c>
      <c r="O160" s="444">
        <f>SUM(ｺﾒﾃﾞｨｶﾙ!P159:V159)</f>
        <v>0</v>
      </c>
      <c r="P160" s="445" t="str">
        <f>IF(O160&lt;基本!$D$9,"非常勤","常勤")</f>
        <v>常勤</v>
      </c>
      <c r="Q160" s="446">
        <f>IF(P160="非常勤",O160/基本!$D$9,1)</f>
        <v>1</v>
      </c>
      <c r="R160" s="401" t="e">
        <f>IF(DAYS360(T160,メイン!$N$3)&lt;500,"新"," ")</f>
        <v>#VALUE!</v>
      </c>
      <c r="S160" s="447"/>
      <c r="T160" s="474" t="str">
        <f>IF(COUNTA(ｺﾒﾃﾞｨｶﾙ!O159)&gt;=1,ｺﾒﾃﾞｨｶﾙ!O159,"")</f>
        <v/>
      </c>
      <c r="U160" s="475"/>
      <c r="V160" s="475"/>
      <c r="W160" s="475"/>
      <c r="X160" s="477">
        <f t="shared" si="66"/>
        <v>0</v>
      </c>
      <c r="Y160" s="477">
        <f t="shared" si="67"/>
        <v>0</v>
      </c>
      <c r="Z160" s="477">
        <f t="shared" si="68"/>
        <v>0</v>
      </c>
      <c r="AA160" s="477">
        <f t="shared" si="69"/>
        <v>0</v>
      </c>
      <c r="AB160" s="477">
        <f t="shared" si="70"/>
        <v>0</v>
      </c>
      <c r="AC160" s="477">
        <f t="shared" si="71"/>
        <v>0</v>
      </c>
      <c r="AD160" s="477">
        <f t="shared" si="72"/>
        <v>0</v>
      </c>
      <c r="AE160" s="477">
        <f t="shared" si="73"/>
        <v>0</v>
      </c>
      <c r="AF160" s="477">
        <f t="shared" si="74"/>
        <v>0</v>
      </c>
      <c r="AG160" s="477">
        <f t="shared" si="75"/>
        <v>0</v>
      </c>
      <c r="AH160" s="477">
        <f t="shared" si="76"/>
        <v>0</v>
      </c>
      <c r="AI160" s="477">
        <f t="shared" si="77"/>
        <v>0</v>
      </c>
      <c r="AJ160" s="477">
        <f t="shared" si="78"/>
        <v>0</v>
      </c>
      <c r="AK160" s="477">
        <f t="shared" si="79"/>
        <v>0</v>
      </c>
      <c r="AL160" s="477">
        <f t="shared" si="80"/>
        <v>0</v>
      </c>
      <c r="AM160" s="477">
        <f t="shared" si="81"/>
        <v>0</v>
      </c>
      <c r="AN160" s="477">
        <f t="shared" si="82"/>
        <v>0</v>
      </c>
      <c r="AO160" s="477">
        <f t="shared" si="83"/>
        <v>0</v>
      </c>
      <c r="AP160" s="477">
        <f t="shared" si="84"/>
        <v>0</v>
      </c>
      <c r="AQ160" s="477">
        <f t="shared" si="85"/>
        <v>0</v>
      </c>
      <c r="AR160" s="477">
        <f t="shared" si="86"/>
        <v>0</v>
      </c>
      <c r="AS160" s="477">
        <f t="shared" si="87"/>
        <v>0</v>
      </c>
      <c r="AT160" s="477">
        <f t="shared" si="88"/>
        <v>0</v>
      </c>
      <c r="AU160" s="477">
        <f t="shared" si="89"/>
        <v>0</v>
      </c>
      <c r="AV160" s="477">
        <f t="shared" si="90"/>
        <v>0</v>
      </c>
      <c r="AW160" s="477">
        <f t="shared" si="91"/>
        <v>0</v>
      </c>
      <c r="AX160" s="477">
        <f t="shared" si="92"/>
        <v>0</v>
      </c>
      <c r="AY160" s="477">
        <f t="shared" si="93"/>
        <v>0</v>
      </c>
      <c r="AZ160" s="477">
        <f t="shared" si="94"/>
        <v>0</v>
      </c>
      <c r="BA160" s="477">
        <f t="shared" si="95"/>
        <v>0</v>
      </c>
      <c r="BB160" s="477">
        <f t="shared" si="96"/>
        <v>0</v>
      </c>
      <c r="BC160" s="477">
        <f t="shared" si="97"/>
        <v>0</v>
      </c>
      <c r="BD160" s="477">
        <f t="shared" si="98"/>
        <v>0</v>
      </c>
      <c r="BE160" s="477"/>
    </row>
    <row r="161" spans="1:57" ht="13.5" customHeight="1">
      <c r="A161" s="448" t="str">
        <f>IF(COUNTA(ｺﾒﾃﾞｨｶﾙ!A160)&gt;=1,ｺﾒﾃﾞｨｶﾙ!A160,"")</f>
        <v/>
      </c>
      <c r="B161" s="425" t="str">
        <f>IF(COUNTA(ｺﾒﾃﾞｨｶﾙ!B160)&gt;=1,ｺﾒﾃﾞｨｶﾙ!B160,"")</f>
        <v/>
      </c>
      <c r="C161" s="422" t="str">
        <f>IF(COUNTA(ｺﾒﾃﾞｨｶﾙ!C160)&gt;=1,ｺﾒﾃﾞｨｶﾙ!C160,"")</f>
        <v/>
      </c>
      <c r="D161" s="422" t="str">
        <f>IF(COUNTA(ｺﾒﾃﾞｨｶﾙ!D160)&gt;=1,ｺﾒﾃﾞｨｶﾙ!D160,"")</f>
        <v/>
      </c>
      <c r="E161" s="422" t="str">
        <f>IF(COUNTA(ｺﾒﾃﾞｨｶﾙ!E160)&gt;=1,ｺﾒﾃﾞｨｶﾙ!E160,"")</f>
        <v/>
      </c>
      <c r="F161" s="422" t="str">
        <f>IF(COUNTA(ｺﾒﾃﾞｨｶﾙ!F160)&gt;=1,ｺﾒﾃﾞｨｶﾙ!F160,"")</f>
        <v/>
      </c>
      <c r="G161" s="422" t="str">
        <f>IF(COUNTA(ｺﾒﾃﾞｨｶﾙ!G160)&gt;=1,ｺﾒﾃﾞｨｶﾙ!G160,"")</f>
        <v/>
      </c>
      <c r="H161" s="422" t="str">
        <f>IF(COUNTA(ｺﾒﾃﾞｨｶﾙ!H160)&gt;=1,ｺﾒﾃﾞｨｶﾙ!H160,"")</f>
        <v/>
      </c>
      <c r="I161" s="422" t="str">
        <f>IF(COUNTA(ｺﾒﾃﾞｨｶﾙ!I160)&gt;=1,ｺﾒﾃﾞｨｶﾙ!I160,"")</f>
        <v/>
      </c>
      <c r="J161" s="422" t="str">
        <f>IF(COUNTA(ｺﾒﾃﾞｨｶﾙ!J160)&gt;=1,ｺﾒﾃﾞｨｶﾙ!J160,"")</f>
        <v/>
      </c>
      <c r="K161" s="422" t="str">
        <f>IF(COUNTA(ｺﾒﾃﾞｨｶﾙ!K160)&gt;=1,ｺﾒﾃﾞｨｶﾙ!K160,"")</f>
        <v/>
      </c>
      <c r="L161" s="426" t="str">
        <f>IF(COUNTA(ｺﾒﾃﾞｨｶﾙ!L160)&gt;=1,ｺﾒﾃﾞｨｶﾙ!L160,"")</f>
        <v/>
      </c>
      <c r="M161" s="449" t="str">
        <f>IF(COUNTA(ｺﾒﾃﾞｨｶﾙ!M160)&gt;=1,ｺﾒﾃﾞｨｶﾙ!M160,"")</f>
        <v/>
      </c>
      <c r="N161" s="443" t="str">
        <f>IF(COUNTA(ｺﾒﾃﾞｨｶﾙ!N160)&gt;=1,ｺﾒﾃﾞｨｶﾙ!N160,"")</f>
        <v/>
      </c>
      <c r="O161" s="444">
        <f>SUM(ｺﾒﾃﾞｨｶﾙ!P160:V160)</f>
        <v>0</v>
      </c>
      <c r="P161" s="445" t="str">
        <f>IF(O161&lt;基本!$D$9,"非常勤","常勤")</f>
        <v>常勤</v>
      </c>
      <c r="Q161" s="446">
        <f>IF(P161="非常勤",O161/基本!$D$9,1)</f>
        <v>1</v>
      </c>
      <c r="R161" s="401" t="e">
        <f>IF(DAYS360(T161,メイン!$N$3)&lt;500,"新"," ")</f>
        <v>#VALUE!</v>
      </c>
      <c r="S161" s="447"/>
      <c r="T161" s="474" t="str">
        <f>IF(COUNTA(ｺﾒﾃﾞｨｶﾙ!O160)&gt;=1,ｺﾒﾃﾞｨｶﾙ!O160,"")</f>
        <v/>
      </c>
      <c r="U161" s="475"/>
      <c r="V161" s="475"/>
      <c r="W161" s="475"/>
      <c r="X161" s="477">
        <f t="shared" si="66"/>
        <v>0</v>
      </c>
      <c r="Y161" s="477">
        <f t="shared" si="67"/>
        <v>0</v>
      </c>
      <c r="Z161" s="477">
        <f t="shared" si="68"/>
        <v>0</v>
      </c>
      <c r="AA161" s="477">
        <f t="shared" si="69"/>
        <v>0</v>
      </c>
      <c r="AB161" s="477">
        <f t="shared" si="70"/>
        <v>0</v>
      </c>
      <c r="AC161" s="477">
        <f t="shared" si="71"/>
        <v>0</v>
      </c>
      <c r="AD161" s="477">
        <f t="shared" si="72"/>
        <v>0</v>
      </c>
      <c r="AE161" s="477">
        <f t="shared" si="73"/>
        <v>0</v>
      </c>
      <c r="AF161" s="477">
        <f t="shared" si="74"/>
        <v>0</v>
      </c>
      <c r="AG161" s="477">
        <f t="shared" si="75"/>
        <v>0</v>
      </c>
      <c r="AH161" s="477">
        <f t="shared" si="76"/>
        <v>0</v>
      </c>
      <c r="AI161" s="477">
        <f t="shared" si="77"/>
        <v>0</v>
      </c>
      <c r="AJ161" s="477">
        <f t="shared" si="78"/>
        <v>0</v>
      </c>
      <c r="AK161" s="477">
        <f t="shared" si="79"/>
        <v>0</v>
      </c>
      <c r="AL161" s="477">
        <f t="shared" si="80"/>
        <v>0</v>
      </c>
      <c r="AM161" s="477">
        <f t="shared" si="81"/>
        <v>0</v>
      </c>
      <c r="AN161" s="477">
        <f t="shared" si="82"/>
        <v>0</v>
      </c>
      <c r="AO161" s="477">
        <f t="shared" si="83"/>
        <v>0</v>
      </c>
      <c r="AP161" s="477">
        <f t="shared" si="84"/>
        <v>0</v>
      </c>
      <c r="AQ161" s="477">
        <f t="shared" si="85"/>
        <v>0</v>
      </c>
      <c r="AR161" s="477">
        <f t="shared" si="86"/>
        <v>0</v>
      </c>
      <c r="AS161" s="477">
        <f t="shared" si="87"/>
        <v>0</v>
      </c>
      <c r="AT161" s="477">
        <f t="shared" si="88"/>
        <v>0</v>
      </c>
      <c r="AU161" s="477">
        <f t="shared" si="89"/>
        <v>0</v>
      </c>
      <c r="AV161" s="477">
        <f t="shared" si="90"/>
        <v>0</v>
      </c>
      <c r="AW161" s="477">
        <f t="shared" si="91"/>
        <v>0</v>
      </c>
      <c r="AX161" s="477">
        <f t="shared" si="92"/>
        <v>0</v>
      </c>
      <c r="AY161" s="477">
        <f t="shared" si="93"/>
        <v>0</v>
      </c>
      <c r="AZ161" s="477">
        <f t="shared" si="94"/>
        <v>0</v>
      </c>
      <c r="BA161" s="477">
        <f t="shared" si="95"/>
        <v>0</v>
      </c>
      <c r="BB161" s="477">
        <f t="shared" si="96"/>
        <v>0</v>
      </c>
      <c r="BC161" s="477">
        <f t="shared" si="97"/>
        <v>0</v>
      </c>
      <c r="BD161" s="477">
        <f t="shared" si="98"/>
        <v>0</v>
      </c>
      <c r="BE161" s="477"/>
    </row>
    <row r="162" spans="1:57" ht="13.5" customHeight="1">
      <c r="A162" s="448" t="str">
        <f>IF(COUNTA(ｺﾒﾃﾞｨｶﾙ!A161)&gt;=1,ｺﾒﾃﾞｨｶﾙ!A161,"")</f>
        <v/>
      </c>
      <c r="B162" s="425" t="str">
        <f>IF(COUNTA(ｺﾒﾃﾞｨｶﾙ!B161)&gt;=1,ｺﾒﾃﾞｨｶﾙ!B161,"")</f>
        <v/>
      </c>
      <c r="C162" s="422" t="str">
        <f>IF(COUNTA(ｺﾒﾃﾞｨｶﾙ!C161)&gt;=1,ｺﾒﾃﾞｨｶﾙ!C161,"")</f>
        <v/>
      </c>
      <c r="D162" s="422" t="str">
        <f>IF(COUNTA(ｺﾒﾃﾞｨｶﾙ!D161)&gt;=1,ｺﾒﾃﾞｨｶﾙ!D161,"")</f>
        <v/>
      </c>
      <c r="E162" s="422" t="str">
        <f>IF(COUNTA(ｺﾒﾃﾞｨｶﾙ!E161)&gt;=1,ｺﾒﾃﾞｨｶﾙ!E161,"")</f>
        <v/>
      </c>
      <c r="F162" s="422" t="str">
        <f>IF(COUNTA(ｺﾒﾃﾞｨｶﾙ!F161)&gt;=1,ｺﾒﾃﾞｨｶﾙ!F161,"")</f>
        <v/>
      </c>
      <c r="G162" s="422" t="str">
        <f>IF(COUNTA(ｺﾒﾃﾞｨｶﾙ!G161)&gt;=1,ｺﾒﾃﾞｨｶﾙ!G161,"")</f>
        <v/>
      </c>
      <c r="H162" s="422" t="str">
        <f>IF(COUNTA(ｺﾒﾃﾞｨｶﾙ!H161)&gt;=1,ｺﾒﾃﾞｨｶﾙ!H161,"")</f>
        <v/>
      </c>
      <c r="I162" s="422" t="str">
        <f>IF(COUNTA(ｺﾒﾃﾞｨｶﾙ!I161)&gt;=1,ｺﾒﾃﾞｨｶﾙ!I161,"")</f>
        <v/>
      </c>
      <c r="J162" s="422" t="str">
        <f>IF(COUNTA(ｺﾒﾃﾞｨｶﾙ!J161)&gt;=1,ｺﾒﾃﾞｨｶﾙ!J161,"")</f>
        <v/>
      </c>
      <c r="K162" s="422" t="str">
        <f>IF(COUNTA(ｺﾒﾃﾞｨｶﾙ!K161)&gt;=1,ｺﾒﾃﾞｨｶﾙ!K161,"")</f>
        <v/>
      </c>
      <c r="L162" s="426" t="str">
        <f>IF(COUNTA(ｺﾒﾃﾞｨｶﾙ!L161)&gt;=1,ｺﾒﾃﾞｨｶﾙ!L161,"")</f>
        <v/>
      </c>
      <c r="M162" s="449" t="str">
        <f>IF(COUNTA(ｺﾒﾃﾞｨｶﾙ!M161)&gt;=1,ｺﾒﾃﾞｨｶﾙ!M161,"")</f>
        <v/>
      </c>
      <c r="N162" s="443" t="str">
        <f>IF(COUNTA(ｺﾒﾃﾞｨｶﾙ!N161)&gt;=1,ｺﾒﾃﾞｨｶﾙ!N161,"")</f>
        <v/>
      </c>
      <c r="O162" s="444">
        <f>SUM(ｺﾒﾃﾞｨｶﾙ!P161:V161)</f>
        <v>0</v>
      </c>
      <c r="P162" s="445" t="str">
        <f>IF(O162&lt;基本!$D$9,"非常勤","常勤")</f>
        <v>常勤</v>
      </c>
      <c r="Q162" s="446">
        <f>IF(P162="非常勤",O162/基本!$D$9,1)</f>
        <v>1</v>
      </c>
      <c r="R162" s="401" t="e">
        <f>IF(DAYS360(T162,メイン!$N$3)&lt;500,"新"," ")</f>
        <v>#VALUE!</v>
      </c>
      <c r="S162" s="447"/>
      <c r="T162" s="474" t="str">
        <f>IF(COUNTA(ｺﾒﾃﾞｨｶﾙ!O161)&gt;=1,ｺﾒﾃﾞｨｶﾙ!O161,"")</f>
        <v/>
      </c>
      <c r="U162" s="475"/>
      <c r="V162" s="475"/>
      <c r="W162" s="475"/>
      <c r="X162" s="477">
        <f t="shared" si="66"/>
        <v>0</v>
      </c>
      <c r="Y162" s="477">
        <f t="shared" si="67"/>
        <v>0</v>
      </c>
      <c r="Z162" s="477">
        <f t="shared" si="68"/>
        <v>0</v>
      </c>
      <c r="AA162" s="477">
        <f t="shared" si="69"/>
        <v>0</v>
      </c>
      <c r="AB162" s="477">
        <f t="shared" si="70"/>
        <v>0</v>
      </c>
      <c r="AC162" s="477">
        <f t="shared" si="71"/>
        <v>0</v>
      </c>
      <c r="AD162" s="477">
        <f t="shared" si="72"/>
        <v>0</v>
      </c>
      <c r="AE162" s="477">
        <f t="shared" si="73"/>
        <v>0</v>
      </c>
      <c r="AF162" s="477">
        <f t="shared" si="74"/>
        <v>0</v>
      </c>
      <c r="AG162" s="477">
        <f t="shared" si="75"/>
        <v>0</v>
      </c>
      <c r="AH162" s="477">
        <f t="shared" si="76"/>
        <v>0</v>
      </c>
      <c r="AI162" s="477">
        <f t="shared" si="77"/>
        <v>0</v>
      </c>
      <c r="AJ162" s="477">
        <f t="shared" si="78"/>
        <v>0</v>
      </c>
      <c r="AK162" s="477">
        <f t="shared" si="79"/>
        <v>0</v>
      </c>
      <c r="AL162" s="477">
        <f t="shared" si="80"/>
        <v>0</v>
      </c>
      <c r="AM162" s="477">
        <f t="shared" si="81"/>
        <v>0</v>
      </c>
      <c r="AN162" s="477">
        <f t="shared" si="82"/>
        <v>0</v>
      </c>
      <c r="AO162" s="477">
        <f t="shared" si="83"/>
        <v>0</v>
      </c>
      <c r="AP162" s="477">
        <f t="shared" si="84"/>
        <v>0</v>
      </c>
      <c r="AQ162" s="477">
        <f t="shared" si="85"/>
        <v>0</v>
      </c>
      <c r="AR162" s="477">
        <f t="shared" si="86"/>
        <v>0</v>
      </c>
      <c r="AS162" s="477">
        <f t="shared" si="87"/>
        <v>0</v>
      </c>
      <c r="AT162" s="477">
        <f t="shared" si="88"/>
        <v>0</v>
      </c>
      <c r="AU162" s="477">
        <f t="shared" si="89"/>
        <v>0</v>
      </c>
      <c r="AV162" s="477">
        <f t="shared" si="90"/>
        <v>0</v>
      </c>
      <c r="AW162" s="477">
        <f t="shared" si="91"/>
        <v>0</v>
      </c>
      <c r="AX162" s="477">
        <f t="shared" si="92"/>
        <v>0</v>
      </c>
      <c r="AY162" s="477">
        <f t="shared" si="93"/>
        <v>0</v>
      </c>
      <c r="AZ162" s="477">
        <f t="shared" si="94"/>
        <v>0</v>
      </c>
      <c r="BA162" s="477">
        <f t="shared" si="95"/>
        <v>0</v>
      </c>
      <c r="BB162" s="477">
        <f t="shared" si="96"/>
        <v>0</v>
      </c>
      <c r="BC162" s="477">
        <f t="shared" si="97"/>
        <v>0</v>
      </c>
      <c r="BD162" s="477">
        <f t="shared" si="98"/>
        <v>0</v>
      </c>
      <c r="BE162" s="477"/>
    </row>
    <row r="163" spans="1:57" ht="13.5" customHeight="1">
      <c r="A163" s="448" t="str">
        <f>IF(COUNTA(ｺﾒﾃﾞｨｶﾙ!A162)&gt;=1,ｺﾒﾃﾞｨｶﾙ!A162,"")</f>
        <v/>
      </c>
      <c r="B163" s="425" t="str">
        <f>IF(COUNTA(ｺﾒﾃﾞｨｶﾙ!B162)&gt;=1,ｺﾒﾃﾞｨｶﾙ!B162,"")</f>
        <v/>
      </c>
      <c r="C163" s="422" t="str">
        <f>IF(COUNTA(ｺﾒﾃﾞｨｶﾙ!C162)&gt;=1,ｺﾒﾃﾞｨｶﾙ!C162,"")</f>
        <v/>
      </c>
      <c r="D163" s="422" t="str">
        <f>IF(COUNTA(ｺﾒﾃﾞｨｶﾙ!D162)&gt;=1,ｺﾒﾃﾞｨｶﾙ!D162,"")</f>
        <v/>
      </c>
      <c r="E163" s="422" t="str">
        <f>IF(COUNTA(ｺﾒﾃﾞｨｶﾙ!E162)&gt;=1,ｺﾒﾃﾞｨｶﾙ!E162,"")</f>
        <v/>
      </c>
      <c r="F163" s="422" t="str">
        <f>IF(COUNTA(ｺﾒﾃﾞｨｶﾙ!F162)&gt;=1,ｺﾒﾃﾞｨｶﾙ!F162,"")</f>
        <v/>
      </c>
      <c r="G163" s="422" t="str">
        <f>IF(COUNTA(ｺﾒﾃﾞｨｶﾙ!G162)&gt;=1,ｺﾒﾃﾞｨｶﾙ!G162,"")</f>
        <v/>
      </c>
      <c r="H163" s="422" t="str">
        <f>IF(COUNTA(ｺﾒﾃﾞｨｶﾙ!H162)&gt;=1,ｺﾒﾃﾞｨｶﾙ!H162,"")</f>
        <v/>
      </c>
      <c r="I163" s="422" t="str">
        <f>IF(COUNTA(ｺﾒﾃﾞｨｶﾙ!I162)&gt;=1,ｺﾒﾃﾞｨｶﾙ!I162,"")</f>
        <v/>
      </c>
      <c r="J163" s="422" t="str">
        <f>IF(COUNTA(ｺﾒﾃﾞｨｶﾙ!J162)&gt;=1,ｺﾒﾃﾞｨｶﾙ!J162,"")</f>
        <v/>
      </c>
      <c r="K163" s="422" t="str">
        <f>IF(COUNTA(ｺﾒﾃﾞｨｶﾙ!K162)&gt;=1,ｺﾒﾃﾞｨｶﾙ!K162,"")</f>
        <v/>
      </c>
      <c r="L163" s="426" t="str">
        <f>IF(COUNTA(ｺﾒﾃﾞｨｶﾙ!L162)&gt;=1,ｺﾒﾃﾞｨｶﾙ!L162,"")</f>
        <v/>
      </c>
      <c r="M163" s="449" t="str">
        <f>IF(COUNTA(ｺﾒﾃﾞｨｶﾙ!M162)&gt;=1,ｺﾒﾃﾞｨｶﾙ!M162,"")</f>
        <v/>
      </c>
      <c r="N163" s="443" t="str">
        <f>IF(COUNTA(ｺﾒﾃﾞｨｶﾙ!N162)&gt;=1,ｺﾒﾃﾞｨｶﾙ!N162,"")</f>
        <v/>
      </c>
      <c r="O163" s="444">
        <f>SUM(ｺﾒﾃﾞｨｶﾙ!P162:V162)</f>
        <v>0</v>
      </c>
      <c r="P163" s="445" t="str">
        <f>IF(O163&lt;基本!$D$9,"非常勤","常勤")</f>
        <v>常勤</v>
      </c>
      <c r="Q163" s="446">
        <f>IF(P163="非常勤",O163/基本!$D$9,1)</f>
        <v>1</v>
      </c>
      <c r="R163" s="401" t="e">
        <f>IF(DAYS360(T163,メイン!$N$3)&lt;500,"新"," ")</f>
        <v>#VALUE!</v>
      </c>
      <c r="S163" s="447"/>
      <c r="T163" s="474" t="str">
        <f>IF(COUNTA(ｺﾒﾃﾞｨｶﾙ!O162)&gt;=1,ｺﾒﾃﾞｨｶﾙ!O162,"")</f>
        <v/>
      </c>
      <c r="U163" s="475"/>
      <c r="V163" s="475"/>
      <c r="W163" s="475"/>
      <c r="X163" s="477">
        <f t="shared" si="66"/>
        <v>0</v>
      </c>
      <c r="Y163" s="477">
        <f t="shared" si="67"/>
        <v>0</v>
      </c>
      <c r="Z163" s="477">
        <f t="shared" si="68"/>
        <v>0</v>
      </c>
      <c r="AA163" s="477">
        <f t="shared" si="69"/>
        <v>0</v>
      </c>
      <c r="AB163" s="477">
        <f t="shared" si="70"/>
        <v>0</v>
      </c>
      <c r="AC163" s="477">
        <f t="shared" si="71"/>
        <v>0</v>
      </c>
      <c r="AD163" s="477">
        <f t="shared" si="72"/>
        <v>0</v>
      </c>
      <c r="AE163" s="477">
        <f t="shared" si="73"/>
        <v>0</v>
      </c>
      <c r="AF163" s="477">
        <f t="shared" si="74"/>
        <v>0</v>
      </c>
      <c r="AG163" s="477">
        <f t="shared" si="75"/>
        <v>0</v>
      </c>
      <c r="AH163" s="477">
        <f t="shared" si="76"/>
        <v>0</v>
      </c>
      <c r="AI163" s="477">
        <f t="shared" si="77"/>
        <v>0</v>
      </c>
      <c r="AJ163" s="477">
        <f t="shared" si="78"/>
        <v>0</v>
      </c>
      <c r="AK163" s="477">
        <f t="shared" si="79"/>
        <v>0</v>
      </c>
      <c r="AL163" s="477">
        <f t="shared" si="80"/>
        <v>0</v>
      </c>
      <c r="AM163" s="477">
        <f t="shared" si="81"/>
        <v>0</v>
      </c>
      <c r="AN163" s="477">
        <f t="shared" si="82"/>
        <v>0</v>
      </c>
      <c r="AO163" s="477">
        <f t="shared" si="83"/>
        <v>0</v>
      </c>
      <c r="AP163" s="477">
        <f t="shared" si="84"/>
        <v>0</v>
      </c>
      <c r="AQ163" s="477">
        <f t="shared" si="85"/>
        <v>0</v>
      </c>
      <c r="AR163" s="477">
        <f t="shared" si="86"/>
        <v>0</v>
      </c>
      <c r="AS163" s="477">
        <f t="shared" si="87"/>
        <v>0</v>
      </c>
      <c r="AT163" s="477">
        <f t="shared" si="88"/>
        <v>0</v>
      </c>
      <c r="AU163" s="477">
        <f t="shared" si="89"/>
        <v>0</v>
      </c>
      <c r="AV163" s="477">
        <f t="shared" si="90"/>
        <v>0</v>
      </c>
      <c r="AW163" s="477">
        <f t="shared" si="91"/>
        <v>0</v>
      </c>
      <c r="AX163" s="477">
        <f t="shared" si="92"/>
        <v>0</v>
      </c>
      <c r="AY163" s="477">
        <f t="shared" si="93"/>
        <v>0</v>
      </c>
      <c r="AZ163" s="477">
        <f t="shared" si="94"/>
        <v>0</v>
      </c>
      <c r="BA163" s="477">
        <f t="shared" si="95"/>
        <v>0</v>
      </c>
      <c r="BB163" s="477">
        <f t="shared" si="96"/>
        <v>0</v>
      </c>
      <c r="BC163" s="477">
        <f t="shared" si="97"/>
        <v>0</v>
      </c>
      <c r="BD163" s="477">
        <f t="shared" si="98"/>
        <v>0</v>
      </c>
      <c r="BE163" s="477"/>
    </row>
    <row r="164" spans="1:57" ht="13.5" customHeight="1">
      <c r="A164" s="448" t="str">
        <f>IF(COUNTA(ｺﾒﾃﾞｨｶﾙ!A163)&gt;=1,ｺﾒﾃﾞｨｶﾙ!A163,"")</f>
        <v/>
      </c>
      <c r="B164" s="425" t="str">
        <f>IF(COUNTA(ｺﾒﾃﾞｨｶﾙ!B163)&gt;=1,ｺﾒﾃﾞｨｶﾙ!B163,"")</f>
        <v/>
      </c>
      <c r="C164" s="422" t="str">
        <f>IF(COUNTA(ｺﾒﾃﾞｨｶﾙ!C163)&gt;=1,ｺﾒﾃﾞｨｶﾙ!C163,"")</f>
        <v/>
      </c>
      <c r="D164" s="422" t="str">
        <f>IF(COUNTA(ｺﾒﾃﾞｨｶﾙ!D163)&gt;=1,ｺﾒﾃﾞｨｶﾙ!D163,"")</f>
        <v/>
      </c>
      <c r="E164" s="422" t="str">
        <f>IF(COUNTA(ｺﾒﾃﾞｨｶﾙ!E163)&gt;=1,ｺﾒﾃﾞｨｶﾙ!E163,"")</f>
        <v/>
      </c>
      <c r="F164" s="422" t="str">
        <f>IF(COUNTA(ｺﾒﾃﾞｨｶﾙ!F163)&gt;=1,ｺﾒﾃﾞｨｶﾙ!F163,"")</f>
        <v/>
      </c>
      <c r="G164" s="422" t="str">
        <f>IF(COUNTA(ｺﾒﾃﾞｨｶﾙ!G163)&gt;=1,ｺﾒﾃﾞｨｶﾙ!G163,"")</f>
        <v/>
      </c>
      <c r="H164" s="422" t="str">
        <f>IF(COUNTA(ｺﾒﾃﾞｨｶﾙ!H163)&gt;=1,ｺﾒﾃﾞｨｶﾙ!H163,"")</f>
        <v/>
      </c>
      <c r="I164" s="422" t="str">
        <f>IF(COUNTA(ｺﾒﾃﾞｨｶﾙ!I163)&gt;=1,ｺﾒﾃﾞｨｶﾙ!I163,"")</f>
        <v/>
      </c>
      <c r="J164" s="422" t="str">
        <f>IF(COUNTA(ｺﾒﾃﾞｨｶﾙ!J163)&gt;=1,ｺﾒﾃﾞｨｶﾙ!J163,"")</f>
        <v/>
      </c>
      <c r="K164" s="422" t="str">
        <f>IF(COUNTA(ｺﾒﾃﾞｨｶﾙ!K163)&gt;=1,ｺﾒﾃﾞｨｶﾙ!K163,"")</f>
        <v/>
      </c>
      <c r="L164" s="426" t="str">
        <f>IF(COUNTA(ｺﾒﾃﾞｨｶﾙ!L163)&gt;=1,ｺﾒﾃﾞｨｶﾙ!L163,"")</f>
        <v/>
      </c>
      <c r="M164" s="449" t="str">
        <f>IF(COUNTA(ｺﾒﾃﾞｨｶﾙ!M163)&gt;=1,ｺﾒﾃﾞｨｶﾙ!M163,"")</f>
        <v/>
      </c>
      <c r="N164" s="443" t="str">
        <f>IF(COUNTA(ｺﾒﾃﾞｨｶﾙ!N163)&gt;=1,ｺﾒﾃﾞｨｶﾙ!N163,"")</f>
        <v/>
      </c>
      <c r="O164" s="444">
        <f>SUM(ｺﾒﾃﾞｨｶﾙ!P163:V163)</f>
        <v>0</v>
      </c>
      <c r="P164" s="445" t="str">
        <f>IF(O164&lt;基本!$D$9,"非常勤","常勤")</f>
        <v>常勤</v>
      </c>
      <c r="Q164" s="446">
        <f>IF(P164="非常勤",O164/基本!$D$9,1)</f>
        <v>1</v>
      </c>
      <c r="R164" s="401" t="e">
        <f>IF(DAYS360(T164,メイン!$N$3)&lt;500,"新"," ")</f>
        <v>#VALUE!</v>
      </c>
      <c r="S164" s="447"/>
      <c r="T164" s="474" t="str">
        <f>IF(COUNTA(ｺﾒﾃﾞｨｶﾙ!O163)&gt;=1,ｺﾒﾃﾞｨｶﾙ!O163,"")</f>
        <v/>
      </c>
      <c r="U164" s="475"/>
      <c r="V164" s="475"/>
      <c r="W164" s="475"/>
      <c r="X164" s="477">
        <f t="shared" si="66"/>
        <v>0</v>
      </c>
      <c r="Y164" s="477">
        <f t="shared" si="67"/>
        <v>0</v>
      </c>
      <c r="Z164" s="477">
        <f t="shared" si="68"/>
        <v>0</v>
      </c>
      <c r="AA164" s="477">
        <f t="shared" si="69"/>
        <v>0</v>
      </c>
      <c r="AB164" s="477">
        <f t="shared" si="70"/>
        <v>0</v>
      </c>
      <c r="AC164" s="477">
        <f t="shared" si="71"/>
        <v>0</v>
      </c>
      <c r="AD164" s="477">
        <f t="shared" si="72"/>
        <v>0</v>
      </c>
      <c r="AE164" s="477">
        <f t="shared" si="73"/>
        <v>0</v>
      </c>
      <c r="AF164" s="477">
        <f t="shared" si="74"/>
        <v>0</v>
      </c>
      <c r="AG164" s="477">
        <f t="shared" si="75"/>
        <v>0</v>
      </c>
      <c r="AH164" s="477">
        <f t="shared" si="76"/>
        <v>0</v>
      </c>
      <c r="AI164" s="477">
        <f t="shared" si="77"/>
        <v>0</v>
      </c>
      <c r="AJ164" s="477">
        <f t="shared" si="78"/>
        <v>0</v>
      </c>
      <c r="AK164" s="477">
        <f t="shared" si="79"/>
        <v>0</v>
      </c>
      <c r="AL164" s="477">
        <f t="shared" si="80"/>
        <v>0</v>
      </c>
      <c r="AM164" s="477">
        <f t="shared" si="81"/>
        <v>0</v>
      </c>
      <c r="AN164" s="477">
        <f t="shared" si="82"/>
        <v>0</v>
      </c>
      <c r="AO164" s="477">
        <f t="shared" si="83"/>
        <v>0</v>
      </c>
      <c r="AP164" s="477">
        <f t="shared" si="84"/>
        <v>0</v>
      </c>
      <c r="AQ164" s="477">
        <f t="shared" si="85"/>
        <v>0</v>
      </c>
      <c r="AR164" s="477">
        <f t="shared" si="86"/>
        <v>0</v>
      </c>
      <c r="AS164" s="477">
        <f t="shared" si="87"/>
        <v>0</v>
      </c>
      <c r="AT164" s="477">
        <f t="shared" si="88"/>
        <v>0</v>
      </c>
      <c r="AU164" s="477">
        <f t="shared" si="89"/>
        <v>0</v>
      </c>
      <c r="AV164" s="477">
        <f t="shared" si="90"/>
        <v>0</v>
      </c>
      <c r="AW164" s="477">
        <f t="shared" si="91"/>
        <v>0</v>
      </c>
      <c r="AX164" s="477">
        <f t="shared" si="92"/>
        <v>0</v>
      </c>
      <c r="AY164" s="477">
        <f t="shared" si="93"/>
        <v>0</v>
      </c>
      <c r="AZ164" s="477">
        <f t="shared" si="94"/>
        <v>0</v>
      </c>
      <c r="BA164" s="477">
        <f t="shared" si="95"/>
        <v>0</v>
      </c>
      <c r="BB164" s="477">
        <f t="shared" si="96"/>
        <v>0</v>
      </c>
      <c r="BC164" s="477">
        <f t="shared" si="97"/>
        <v>0</v>
      </c>
      <c r="BD164" s="477">
        <f t="shared" si="98"/>
        <v>0</v>
      </c>
      <c r="BE164" s="477"/>
    </row>
    <row r="165" spans="1:57" ht="13.5" customHeight="1">
      <c r="A165" s="448" t="str">
        <f>IF(COUNTA(ｺﾒﾃﾞｨｶﾙ!A164)&gt;=1,ｺﾒﾃﾞｨｶﾙ!A164,"")</f>
        <v/>
      </c>
      <c r="B165" s="425" t="str">
        <f>IF(COUNTA(ｺﾒﾃﾞｨｶﾙ!B164)&gt;=1,ｺﾒﾃﾞｨｶﾙ!B164,"")</f>
        <v/>
      </c>
      <c r="C165" s="422" t="str">
        <f>IF(COUNTA(ｺﾒﾃﾞｨｶﾙ!C164)&gt;=1,ｺﾒﾃﾞｨｶﾙ!C164,"")</f>
        <v/>
      </c>
      <c r="D165" s="422" t="str">
        <f>IF(COUNTA(ｺﾒﾃﾞｨｶﾙ!D164)&gt;=1,ｺﾒﾃﾞｨｶﾙ!D164,"")</f>
        <v/>
      </c>
      <c r="E165" s="422" t="str">
        <f>IF(COUNTA(ｺﾒﾃﾞｨｶﾙ!E164)&gt;=1,ｺﾒﾃﾞｨｶﾙ!E164,"")</f>
        <v/>
      </c>
      <c r="F165" s="422" t="str">
        <f>IF(COUNTA(ｺﾒﾃﾞｨｶﾙ!F164)&gt;=1,ｺﾒﾃﾞｨｶﾙ!F164,"")</f>
        <v/>
      </c>
      <c r="G165" s="422" t="str">
        <f>IF(COUNTA(ｺﾒﾃﾞｨｶﾙ!G164)&gt;=1,ｺﾒﾃﾞｨｶﾙ!G164,"")</f>
        <v/>
      </c>
      <c r="H165" s="422" t="str">
        <f>IF(COUNTA(ｺﾒﾃﾞｨｶﾙ!H164)&gt;=1,ｺﾒﾃﾞｨｶﾙ!H164,"")</f>
        <v/>
      </c>
      <c r="I165" s="422" t="str">
        <f>IF(COUNTA(ｺﾒﾃﾞｨｶﾙ!I164)&gt;=1,ｺﾒﾃﾞｨｶﾙ!I164,"")</f>
        <v/>
      </c>
      <c r="J165" s="422" t="str">
        <f>IF(COUNTA(ｺﾒﾃﾞｨｶﾙ!J164)&gt;=1,ｺﾒﾃﾞｨｶﾙ!J164,"")</f>
        <v/>
      </c>
      <c r="K165" s="422" t="str">
        <f>IF(COUNTA(ｺﾒﾃﾞｨｶﾙ!K164)&gt;=1,ｺﾒﾃﾞｨｶﾙ!K164,"")</f>
        <v/>
      </c>
      <c r="L165" s="426" t="str">
        <f>IF(COUNTA(ｺﾒﾃﾞｨｶﾙ!L164)&gt;=1,ｺﾒﾃﾞｨｶﾙ!L164,"")</f>
        <v/>
      </c>
      <c r="M165" s="449" t="str">
        <f>IF(COUNTA(ｺﾒﾃﾞｨｶﾙ!M164)&gt;=1,ｺﾒﾃﾞｨｶﾙ!M164,"")</f>
        <v/>
      </c>
      <c r="N165" s="443" t="str">
        <f>IF(COUNTA(ｺﾒﾃﾞｨｶﾙ!N164)&gt;=1,ｺﾒﾃﾞｨｶﾙ!N164,"")</f>
        <v/>
      </c>
      <c r="O165" s="444">
        <f>SUM(ｺﾒﾃﾞｨｶﾙ!P164:V164)</f>
        <v>0</v>
      </c>
      <c r="P165" s="445" t="str">
        <f>IF(O165&lt;基本!$D$9,"非常勤","常勤")</f>
        <v>常勤</v>
      </c>
      <c r="Q165" s="446">
        <f>IF(P165="非常勤",O165/基本!$D$9,1)</f>
        <v>1</v>
      </c>
      <c r="R165" s="401" t="e">
        <f>IF(DAYS360(T165,メイン!$N$3)&lt;500,"新"," ")</f>
        <v>#VALUE!</v>
      </c>
      <c r="S165" s="447"/>
      <c r="T165" s="474" t="str">
        <f>IF(COUNTA(ｺﾒﾃﾞｨｶﾙ!O164)&gt;=1,ｺﾒﾃﾞｨｶﾙ!O164,"")</f>
        <v/>
      </c>
      <c r="U165" s="475"/>
      <c r="V165" s="475"/>
      <c r="W165" s="475"/>
      <c r="X165" s="477">
        <f t="shared" si="66"/>
        <v>0</v>
      </c>
      <c r="Y165" s="477">
        <f t="shared" si="67"/>
        <v>0</v>
      </c>
      <c r="Z165" s="477">
        <f t="shared" si="68"/>
        <v>0</v>
      </c>
      <c r="AA165" s="477">
        <f t="shared" si="69"/>
        <v>0</v>
      </c>
      <c r="AB165" s="477">
        <f t="shared" si="70"/>
        <v>0</v>
      </c>
      <c r="AC165" s="477">
        <f t="shared" si="71"/>
        <v>0</v>
      </c>
      <c r="AD165" s="477">
        <f t="shared" si="72"/>
        <v>0</v>
      </c>
      <c r="AE165" s="477">
        <f t="shared" si="73"/>
        <v>0</v>
      </c>
      <c r="AF165" s="477">
        <f t="shared" si="74"/>
        <v>0</v>
      </c>
      <c r="AG165" s="477">
        <f t="shared" si="75"/>
        <v>0</v>
      </c>
      <c r="AH165" s="477">
        <f t="shared" si="76"/>
        <v>0</v>
      </c>
      <c r="AI165" s="477">
        <f t="shared" si="77"/>
        <v>0</v>
      </c>
      <c r="AJ165" s="477">
        <f t="shared" si="78"/>
        <v>0</v>
      </c>
      <c r="AK165" s="477">
        <f t="shared" si="79"/>
        <v>0</v>
      </c>
      <c r="AL165" s="477">
        <f t="shared" si="80"/>
        <v>0</v>
      </c>
      <c r="AM165" s="477">
        <f t="shared" si="81"/>
        <v>0</v>
      </c>
      <c r="AN165" s="477">
        <f t="shared" si="82"/>
        <v>0</v>
      </c>
      <c r="AO165" s="477">
        <f t="shared" si="83"/>
        <v>0</v>
      </c>
      <c r="AP165" s="477">
        <f t="shared" si="84"/>
        <v>0</v>
      </c>
      <c r="AQ165" s="477">
        <f t="shared" si="85"/>
        <v>0</v>
      </c>
      <c r="AR165" s="477">
        <f t="shared" si="86"/>
        <v>0</v>
      </c>
      <c r="AS165" s="477">
        <f t="shared" si="87"/>
        <v>0</v>
      </c>
      <c r="AT165" s="477">
        <f t="shared" si="88"/>
        <v>0</v>
      </c>
      <c r="AU165" s="477">
        <f t="shared" si="89"/>
        <v>0</v>
      </c>
      <c r="AV165" s="477">
        <f t="shared" si="90"/>
        <v>0</v>
      </c>
      <c r="AW165" s="477">
        <f t="shared" si="91"/>
        <v>0</v>
      </c>
      <c r="AX165" s="477">
        <f t="shared" si="92"/>
        <v>0</v>
      </c>
      <c r="AY165" s="477">
        <f t="shared" si="93"/>
        <v>0</v>
      </c>
      <c r="AZ165" s="477">
        <f t="shared" si="94"/>
        <v>0</v>
      </c>
      <c r="BA165" s="477">
        <f t="shared" si="95"/>
        <v>0</v>
      </c>
      <c r="BB165" s="477">
        <f t="shared" si="96"/>
        <v>0</v>
      </c>
      <c r="BC165" s="477">
        <f t="shared" si="97"/>
        <v>0</v>
      </c>
      <c r="BD165" s="477">
        <f t="shared" si="98"/>
        <v>0</v>
      </c>
      <c r="BE165" s="477"/>
    </row>
    <row r="166" spans="1:57" ht="13.5" customHeight="1">
      <c r="A166" s="448" t="str">
        <f>IF(COUNTA(ｺﾒﾃﾞｨｶﾙ!A165)&gt;=1,ｺﾒﾃﾞｨｶﾙ!A165,"")</f>
        <v/>
      </c>
      <c r="B166" s="425" t="str">
        <f>IF(COUNTA(ｺﾒﾃﾞｨｶﾙ!B165)&gt;=1,ｺﾒﾃﾞｨｶﾙ!B165,"")</f>
        <v/>
      </c>
      <c r="C166" s="422" t="str">
        <f>IF(COUNTA(ｺﾒﾃﾞｨｶﾙ!C165)&gt;=1,ｺﾒﾃﾞｨｶﾙ!C165,"")</f>
        <v/>
      </c>
      <c r="D166" s="422" t="str">
        <f>IF(COUNTA(ｺﾒﾃﾞｨｶﾙ!D165)&gt;=1,ｺﾒﾃﾞｨｶﾙ!D165,"")</f>
        <v/>
      </c>
      <c r="E166" s="422" t="str">
        <f>IF(COUNTA(ｺﾒﾃﾞｨｶﾙ!E165)&gt;=1,ｺﾒﾃﾞｨｶﾙ!E165,"")</f>
        <v/>
      </c>
      <c r="F166" s="422" t="str">
        <f>IF(COUNTA(ｺﾒﾃﾞｨｶﾙ!F165)&gt;=1,ｺﾒﾃﾞｨｶﾙ!F165,"")</f>
        <v/>
      </c>
      <c r="G166" s="422" t="str">
        <f>IF(COUNTA(ｺﾒﾃﾞｨｶﾙ!G165)&gt;=1,ｺﾒﾃﾞｨｶﾙ!G165,"")</f>
        <v/>
      </c>
      <c r="H166" s="422" t="str">
        <f>IF(COUNTA(ｺﾒﾃﾞｨｶﾙ!H165)&gt;=1,ｺﾒﾃﾞｨｶﾙ!H165,"")</f>
        <v/>
      </c>
      <c r="I166" s="422" t="str">
        <f>IF(COUNTA(ｺﾒﾃﾞｨｶﾙ!I165)&gt;=1,ｺﾒﾃﾞｨｶﾙ!I165,"")</f>
        <v/>
      </c>
      <c r="J166" s="422" t="str">
        <f>IF(COUNTA(ｺﾒﾃﾞｨｶﾙ!J165)&gt;=1,ｺﾒﾃﾞｨｶﾙ!J165,"")</f>
        <v/>
      </c>
      <c r="K166" s="422" t="str">
        <f>IF(COUNTA(ｺﾒﾃﾞｨｶﾙ!K165)&gt;=1,ｺﾒﾃﾞｨｶﾙ!K165,"")</f>
        <v/>
      </c>
      <c r="L166" s="426" t="str">
        <f>IF(COUNTA(ｺﾒﾃﾞｨｶﾙ!L165)&gt;=1,ｺﾒﾃﾞｨｶﾙ!L165,"")</f>
        <v/>
      </c>
      <c r="M166" s="449" t="str">
        <f>IF(COUNTA(ｺﾒﾃﾞｨｶﾙ!M165)&gt;=1,ｺﾒﾃﾞｨｶﾙ!M165,"")</f>
        <v/>
      </c>
      <c r="N166" s="443" t="str">
        <f>IF(COUNTA(ｺﾒﾃﾞｨｶﾙ!N165)&gt;=1,ｺﾒﾃﾞｨｶﾙ!N165,"")</f>
        <v/>
      </c>
      <c r="O166" s="444">
        <f>SUM(ｺﾒﾃﾞｨｶﾙ!P165:V165)</f>
        <v>0</v>
      </c>
      <c r="P166" s="445" t="str">
        <f>IF(O166&lt;基本!$D$9,"非常勤","常勤")</f>
        <v>常勤</v>
      </c>
      <c r="Q166" s="446">
        <f>IF(P166="非常勤",O166/基本!$D$9,1)</f>
        <v>1</v>
      </c>
      <c r="R166" s="401" t="e">
        <f>IF(DAYS360(T166,メイン!$N$3)&lt;500,"新"," ")</f>
        <v>#VALUE!</v>
      </c>
      <c r="S166" s="447"/>
      <c r="T166" s="474" t="str">
        <f>IF(COUNTA(ｺﾒﾃﾞｨｶﾙ!O165)&gt;=1,ｺﾒﾃﾞｨｶﾙ!O165,"")</f>
        <v/>
      </c>
      <c r="U166" s="475"/>
      <c r="V166" s="475"/>
      <c r="W166" s="475"/>
      <c r="X166" s="477">
        <f t="shared" si="66"/>
        <v>0</v>
      </c>
      <c r="Y166" s="477">
        <f t="shared" si="67"/>
        <v>0</v>
      </c>
      <c r="Z166" s="477">
        <f t="shared" si="68"/>
        <v>0</v>
      </c>
      <c r="AA166" s="477">
        <f t="shared" si="69"/>
        <v>0</v>
      </c>
      <c r="AB166" s="477">
        <f t="shared" si="70"/>
        <v>0</v>
      </c>
      <c r="AC166" s="477">
        <f t="shared" si="71"/>
        <v>0</v>
      </c>
      <c r="AD166" s="477">
        <f t="shared" si="72"/>
        <v>0</v>
      </c>
      <c r="AE166" s="477">
        <f t="shared" si="73"/>
        <v>0</v>
      </c>
      <c r="AF166" s="477">
        <f t="shared" si="74"/>
        <v>0</v>
      </c>
      <c r="AG166" s="477">
        <f t="shared" si="75"/>
        <v>0</v>
      </c>
      <c r="AH166" s="477">
        <f t="shared" si="76"/>
        <v>0</v>
      </c>
      <c r="AI166" s="477">
        <f t="shared" si="77"/>
        <v>0</v>
      </c>
      <c r="AJ166" s="477">
        <f t="shared" si="78"/>
        <v>0</v>
      </c>
      <c r="AK166" s="477">
        <f t="shared" si="79"/>
        <v>0</v>
      </c>
      <c r="AL166" s="477">
        <f t="shared" si="80"/>
        <v>0</v>
      </c>
      <c r="AM166" s="477">
        <f t="shared" si="81"/>
        <v>0</v>
      </c>
      <c r="AN166" s="477">
        <f t="shared" si="82"/>
        <v>0</v>
      </c>
      <c r="AO166" s="477">
        <f t="shared" si="83"/>
        <v>0</v>
      </c>
      <c r="AP166" s="477">
        <f t="shared" si="84"/>
        <v>0</v>
      </c>
      <c r="AQ166" s="477">
        <f t="shared" si="85"/>
        <v>0</v>
      </c>
      <c r="AR166" s="477">
        <f t="shared" si="86"/>
        <v>0</v>
      </c>
      <c r="AS166" s="477">
        <f t="shared" si="87"/>
        <v>0</v>
      </c>
      <c r="AT166" s="477">
        <f t="shared" si="88"/>
        <v>0</v>
      </c>
      <c r="AU166" s="477">
        <f t="shared" si="89"/>
        <v>0</v>
      </c>
      <c r="AV166" s="477">
        <f t="shared" si="90"/>
        <v>0</v>
      </c>
      <c r="AW166" s="477">
        <f t="shared" si="91"/>
        <v>0</v>
      </c>
      <c r="AX166" s="477">
        <f t="shared" si="92"/>
        <v>0</v>
      </c>
      <c r="AY166" s="477">
        <f t="shared" si="93"/>
        <v>0</v>
      </c>
      <c r="AZ166" s="477">
        <f t="shared" si="94"/>
        <v>0</v>
      </c>
      <c r="BA166" s="477">
        <f t="shared" si="95"/>
        <v>0</v>
      </c>
      <c r="BB166" s="477">
        <f t="shared" si="96"/>
        <v>0</v>
      </c>
      <c r="BC166" s="477">
        <f t="shared" si="97"/>
        <v>0</v>
      </c>
      <c r="BD166" s="477">
        <f t="shared" si="98"/>
        <v>0</v>
      </c>
      <c r="BE166" s="477"/>
    </row>
    <row r="167" spans="1:57" ht="13.5" customHeight="1">
      <c r="A167" s="448" t="str">
        <f>IF(COUNTA(ｺﾒﾃﾞｨｶﾙ!A166)&gt;=1,ｺﾒﾃﾞｨｶﾙ!A166,"")</f>
        <v/>
      </c>
      <c r="B167" s="425" t="str">
        <f>IF(COUNTA(ｺﾒﾃﾞｨｶﾙ!B166)&gt;=1,ｺﾒﾃﾞｨｶﾙ!B166,"")</f>
        <v/>
      </c>
      <c r="C167" s="422" t="str">
        <f>IF(COUNTA(ｺﾒﾃﾞｨｶﾙ!C166)&gt;=1,ｺﾒﾃﾞｨｶﾙ!C166,"")</f>
        <v/>
      </c>
      <c r="D167" s="422" t="str">
        <f>IF(COUNTA(ｺﾒﾃﾞｨｶﾙ!D166)&gt;=1,ｺﾒﾃﾞｨｶﾙ!D166,"")</f>
        <v/>
      </c>
      <c r="E167" s="422" t="str">
        <f>IF(COUNTA(ｺﾒﾃﾞｨｶﾙ!E166)&gt;=1,ｺﾒﾃﾞｨｶﾙ!E166,"")</f>
        <v/>
      </c>
      <c r="F167" s="422" t="str">
        <f>IF(COUNTA(ｺﾒﾃﾞｨｶﾙ!F166)&gt;=1,ｺﾒﾃﾞｨｶﾙ!F166,"")</f>
        <v/>
      </c>
      <c r="G167" s="422" t="str">
        <f>IF(COUNTA(ｺﾒﾃﾞｨｶﾙ!G166)&gt;=1,ｺﾒﾃﾞｨｶﾙ!G166,"")</f>
        <v/>
      </c>
      <c r="H167" s="422" t="str">
        <f>IF(COUNTA(ｺﾒﾃﾞｨｶﾙ!H166)&gt;=1,ｺﾒﾃﾞｨｶﾙ!H166,"")</f>
        <v/>
      </c>
      <c r="I167" s="422" t="str">
        <f>IF(COUNTA(ｺﾒﾃﾞｨｶﾙ!I166)&gt;=1,ｺﾒﾃﾞｨｶﾙ!I166,"")</f>
        <v/>
      </c>
      <c r="J167" s="422" t="str">
        <f>IF(COUNTA(ｺﾒﾃﾞｨｶﾙ!J166)&gt;=1,ｺﾒﾃﾞｨｶﾙ!J166,"")</f>
        <v/>
      </c>
      <c r="K167" s="422" t="str">
        <f>IF(COUNTA(ｺﾒﾃﾞｨｶﾙ!K166)&gt;=1,ｺﾒﾃﾞｨｶﾙ!K166,"")</f>
        <v/>
      </c>
      <c r="L167" s="426" t="str">
        <f>IF(COUNTA(ｺﾒﾃﾞｨｶﾙ!L166)&gt;=1,ｺﾒﾃﾞｨｶﾙ!L166,"")</f>
        <v/>
      </c>
      <c r="M167" s="449" t="str">
        <f>IF(COUNTA(ｺﾒﾃﾞｨｶﾙ!M166)&gt;=1,ｺﾒﾃﾞｨｶﾙ!M166,"")</f>
        <v/>
      </c>
      <c r="N167" s="443" t="str">
        <f>IF(COUNTA(ｺﾒﾃﾞｨｶﾙ!N166)&gt;=1,ｺﾒﾃﾞｨｶﾙ!N166,"")</f>
        <v/>
      </c>
      <c r="O167" s="444">
        <f>SUM(ｺﾒﾃﾞｨｶﾙ!P166:V166)</f>
        <v>0</v>
      </c>
      <c r="P167" s="445" t="str">
        <f>IF(O167&lt;基本!$D$9,"非常勤","常勤")</f>
        <v>常勤</v>
      </c>
      <c r="Q167" s="446">
        <f>IF(P167="非常勤",O167/基本!$D$9,1)</f>
        <v>1</v>
      </c>
      <c r="R167" s="401" t="e">
        <f>IF(DAYS360(T167,メイン!$N$3)&lt;500,"新"," ")</f>
        <v>#VALUE!</v>
      </c>
      <c r="S167" s="447"/>
      <c r="T167" s="474" t="str">
        <f>IF(COUNTA(ｺﾒﾃﾞｨｶﾙ!O166)&gt;=1,ｺﾒﾃﾞｨｶﾙ!O166,"")</f>
        <v/>
      </c>
      <c r="U167" s="475"/>
      <c r="V167" s="475"/>
      <c r="W167" s="475"/>
      <c r="X167" s="477">
        <f t="shared" si="66"/>
        <v>0</v>
      </c>
      <c r="Y167" s="477">
        <f t="shared" si="67"/>
        <v>0</v>
      </c>
      <c r="Z167" s="477">
        <f t="shared" si="68"/>
        <v>0</v>
      </c>
      <c r="AA167" s="477">
        <f t="shared" si="69"/>
        <v>0</v>
      </c>
      <c r="AB167" s="477">
        <f t="shared" si="70"/>
        <v>0</v>
      </c>
      <c r="AC167" s="477">
        <f t="shared" si="71"/>
        <v>0</v>
      </c>
      <c r="AD167" s="477">
        <f t="shared" si="72"/>
        <v>0</v>
      </c>
      <c r="AE167" s="477">
        <f t="shared" si="73"/>
        <v>0</v>
      </c>
      <c r="AF167" s="477">
        <f t="shared" si="74"/>
        <v>0</v>
      </c>
      <c r="AG167" s="477">
        <f t="shared" si="75"/>
        <v>0</v>
      </c>
      <c r="AH167" s="477">
        <f t="shared" si="76"/>
        <v>0</v>
      </c>
      <c r="AI167" s="477">
        <f t="shared" si="77"/>
        <v>0</v>
      </c>
      <c r="AJ167" s="477">
        <f t="shared" si="78"/>
        <v>0</v>
      </c>
      <c r="AK167" s="477">
        <f t="shared" si="79"/>
        <v>0</v>
      </c>
      <c r="AL167" s="477">
        <f t="shared" si="80"/>
        <v>0</v>
      </c>
      <c r="AM167" s="477">
        <f t="shared" si="81"/>
        <v>0</v>
      </c>
      <c r="AN167" s="477">
        <f t="shared" si="82"/>
        <v>0</v>
      </c>
      <c r="AO167" s="477">
        <f t="shared" si="83"/>
        <v>0</v>
      </c>
      <c r="AP167" s="477">
        <f t="shared" si="84"/>
        <v>0</v>
      </c>
      <c r="AQ167" s="477">
        <f t="shared" si="85"/>
        <v>0</v>
      </c>
      <c r="AR167" s="477">
        <f t="shared" si="86"/>
        <v>0</v>
      </c>
      <c r="AS167" s="477">
        <f t="shared" si="87"/>
        <v>0</v>
      </c>
      <c r="AT167" s="477">
        <f t="shared" si="88"/>
        <v>0</v>
      </c>
      <c r="AU167" s="477">
        <f t="shared" si="89"/>
        <v>0</v>
      </c>
      <c r="AV167" s="477">
        <f t="shared" si="90"/>
        <v>0</v>
      </c>
      <c r="AW167" s="477">
        <f t="shared" si="91"/>
        <v>0</v>
      </c>
      <c r="AX167" s="477">
        <f t="shared" si="92"/>
        <v>0</v>
      </c>
      <c r="AY167" s="477">
        <f t="shared" si="93"/>
        <v>0</v>
      </c>
      <c r="AZ167" s="477">
        <f t="shared" si="94"/>
        <v>0</v>
      </c>
      <c r="BA167" s="477">
        <f t="shared" si="95"/>
        <v>0</v>
      </c>
      <c r="BB167" s="477">
        <f t="shared" si="96"/>
        <v>0</v>
      </c>
      <c r="BC167" s="477">
        <f t="shared" si="97"/>
        <v>0</v>
      </c>
      <c r="BD167" s="477">
        <f t="shared" si="98"/>
        <v>0</v>
      </c>
      <c r="BE167" s="477"/>
    </row>
    <row r="168" spans="1:57" ht="13.5" customHeight="1">
      <c r="A168" s="448" t="str">
        <f>IF(COUNTA(ｺﾒﾃﾞｨｶﾙ!A167)&gt;=1,ｺﾒﾃﾞｨｶﾙ!A167,"")</f>
        <v/>
      </c>
      <c r="B168" s="425" t="str">
        <f>IF(COUNTA(ｺﾒﾃﾞｨｶﾙ!B167)&gt;=1,ｺﾒﾃﾞｨｶﾙ!B167,"")</f>
        <v/>
      </c>
      <c r="C168" s="422" t="str">
        <f>IF(COUNTA(ｺﾒﾃﾞｨｶﾙ!C167)&gt;=1,ｺﾒﾃﾞｨｶﾙ!C167,"")</f>
        <v/>
      </c>
      <c r="D168" s="422" t="str">
        <f>IF(COUNTA(ｺﾒﾃﾞｨｶﾙ!D167)&gt;=1,ｺﾒﾃﾞｨｶﾙ!D167,"")</f>
        <v/>
      </c>
      <c r="E168" s="422" t="str">
        <f>IF(COUNTA(ｺﾒﾃﾞｨｶﾙ!E167)&gt;=1,ｺﾒﾃﾞｨｶﾙ!E167,"")</f>
        <v/>
      </c>
      <c r="F168" s="422" t="str">
        <f>IF(COUNTA(ｺﾒﾃﾞｨｶﾙ!F167)&gt;=1,ｺﾒﾃﾞｨｶﾙ!F167,"")</f>
        <v/>
      </c>
      <c r="G168" s="422" t="str">
        <f>IF(COUNTA(ｺﾒﾃﾞｨｶﾙ!G167)&gt;=1,ｺﾒﾃﾞｨｶﾙ!G167,"")</f>
        <v/>
      </c>
      <c r="H168" s="422" t="str">
        <f>IF(COUNTA(ｺﾒﾃﾞｨｶﾙ!H167)&gt;=1,ｺﾒﾃﾞｨｶﾙ!H167,"")</f>
        <v/>
      </c>
      <c r="I168" s="422" t="str">
        <f>IF(COUNTA(ｺﾒﾃﾞｨｶﾙ!I167)&gt;=1,ｺﾒﾃﾞｨｶﾙ!I167,"")</f>
        <v/>
      </c>
      <c r="J168" s="422" t="str">
        <f>IF(COUNTA(ｺﾒﾃﾞｨｶﾙ!J167)&gt;=1,ｺﾒﾃﾞｨｶﾙ!J167,"")</f>
        <v/>
      </c>
      <c r="K168" s="422" t="str">
        <f>IF(COUNTA(ｺﾒﾃﾞｨｶﾙ!K167)&gt;=1,ｺﾒﾃﾞｨｶﾙ!K167,"")</f>
        <v/>
      </c>
      <c r="L168" s="426" t="str">
        <f>IF(COUNTA(ｺﾒﾃﾞｨｶﾙ!L167)&gt;=1,ｺﾒﾃﾞｨｶﾙ!L167,"")</f>
        <v/>
      </c>
      <c r="M168" s="449" t="str">
        <f>IF(COUNTA(ｺﾒﾃﾞｨｶﾙ!M167)&gt;=1,ｺﾒﾃﾞｨｶﾙ!M167,"")</f>
        <v/>
      </c>
      <c r="N168" s="443" t="str">
        <f>IF(COUNTA(ｺﾒﾃﾞｨｶﾙ!N167)&gt;=1,ｺﾒﾃﾞｨｶﾙ!N167,"")</f>
        <v/>
      </c>
      <c r="O168" s="444">
        <f>SUM(ｺﾒﾃﾞｨｶﾙ!P167:V167)</f>
        <v>0</v>
      </c>
      <c r="P168" s="445" t="str">
        <f>IF(O168&lt;基本!$D$9,"非常勤","常勤")</f>
        <v>常勤</v>
      </c>
      <c r="Q168" s="446">
        <f>IF(P168="非常勤",O168/基本!$D$9,1)</f>
        <v>1</v>
      </c>
      <c r="R168" s="401" t="e">
        <f>IF(DAYS360(T168,メイン!$N$3)&lt;500,"新"," ")</f>
        <v>#VALUE!</v>
      </c>
      <c r="S168" s="447"/>
      <c r="T168" s="474" t="str">
        <f>IF(COUNTA(ｺﾒﾃﾞｨｶﾙ!O167)&gt;=1,ｺﾒﾃﾞｨｶﾙ!O167,"")</f>
        <v/>
      </c>
      <c r="U168" s="475"/>
      <c r="V168" s="475"/>
      <c r="W168" s="475"/>
      <c r="X168" s="477">
        <f t="shared" si="66"/>
        <v>0</v>
      </c>
      <c r="Y168" s="477">
        <f t="shared" si="67"/>
        <v>0</v>
      </c>
      <c r="Z168" s="477">
        <f t="shared" si="68"/>
        <v>0</v>
      </c>
      <c r="AA168" s="477">
        <f t="shared" si="69"/>
        <v>0</v>
      </c>
      <c r="AB168" s="477">
        <f t="shared" si="70"/>
        <v>0</v>
      </c>
      <c r="AC168" s="477">
        <f t="shared" si="71"/>
        <v>0</v>
      </c>
      <c r="AD168" s="477">
        <f t="shared" si="72"/>
        <v>0</v>
      </c>
      <c r="AE168" s="477">
        <f t="shared" si="73"/>
        <v>0</v>
      </c>
      <c r="AF168" s="477">
        <f t="shared" si="74"/>
        <v>0</v>
      </c>
      <c r="AG168" s="477">
        <f t="shared" si="75"/>
        <v>0</v>
      </c>
      <c r="AH168" s="477">
        <f t="shared" si="76"/>
        <v>0</v>
      </c>
      <c r="AI168" s="477">
        <f t="shared" si="77"/>
        <v>0</v>
      </c>
      <c r="AJ168" s="477">
        <f t="shared" si="78"/>
        <v>0</v>
      </c>
      <c r="AK168" s="477">
        <f t="shared" si="79"/>
        <v>0</v>
      </c>
      <c r="AL168" s="477">
        <f t="shared" si="80"/>
        <v>0</v>
      </c>
      <c r="AM168" s="477">
        <f t="shared" si="81"/>
        <v>0</v>
      </c>
      <c r="AN168" s="477">
        <f t="shared" si="82"/>
        <v>0</v>
      </c>
      <c r="AO168" s="477">
        <f t="shared" si="83"/>
        <v>0</v>
      </c>
      <c r="AP168" s="477">
        <f t="shared" si="84"/>
        <v>0</v>
      </c>
      <c r="AQ168" s="477">
        <f t="shared" si="85"/>
        <v>0</v>
      </c>
      <c r="AR168" s="477">
        <f t="shared" si="86"/>
        <v>0</v>
      </c>
      <c r="AS168" s="477">
        <f t="shared" si="87"/>
        <v>0</v>
      </c>
      <c r="AT168" s="477">
        <f t="shared" si="88"/>
        <v>0</v>
      </c>
      <c r="AU168" s="477">
        <f t="shared" si="89"/>
        <v>0</v>
      </c>
      <c r="AV168" s="477">
        <f t="shared" si="90"/>
        <v>0</v>
      </c>
      <c r="AW168" s="477">
        <f t="shared" si="91"/>
        <v>0</v>
      </c>
      <c r="AX168" s="477">
        <f t="shared" si="92"/>
        <v>0</v>
      </c>
      <c r="AY168" s="477">
        <f t="shared" si="93"/>
        <v>0</v>
      </c>
      <c r="AZ168" s="477">
        <f t="shared" si="94"/>
        <v>0</v>
      </c>
      <c r="BA168" s="477">
        <f t="shared" si="95"/>
        <v>0</v>
      </c>
      <c r="BB168" s="477">
        <f t="shared" si="96"/>
        <v>0</v>
      </c>
      <c r="BC168" s="477">
        <f t="shared" si="97"/>
        <v>0</v>
      </c>
      <c r="BD168" s="477">
        <f t="shared" si="98"/>
        <v>0</v>
      </c>
      <c r="BE168" s="477"/>
    </row>
    <row r="169" spans="1:57" ht="13.5" customHeight="1">
      <c r="A169" s="448" t="str">
        <f>IF(COUNTA(ｺﾒﾃﾞｨｶﾙ!A168)&gt;=1,ｺﾒﾃﾞｨｶﾙ!A168,"")</f>
        <v/>
      </c>
      <c r="B169" s="425" t="str">
        <f>IF(COUNTA(ｺﾒﾃﾞｨｶﾙ!B168)&gt;=1,ｺﾒﾃﾞｨｶﾙ!B168,"")</f>
        <v/>
      </c>
      <c r="C169" s="422" t="str">
        <f>IF(COUNTA(ｺﾒﾃﾞｨｶﾙ!C168)&gt;=1,ｺﾒﾃﾞｨｶﾙ!C168,"")</f>
        <v/>
      </c>
      <c r="D169" s="422" t="str">
        <f>IF(COUNTA(ｺﾒﾃﾞｨｶﾙ!D168)&gt;=1,ｺﾒﾃﾞｨｶﾙ!D168,"")</f>
        <v/>
      </c>
      <c r="E169" s="422" t="str">
        <f>IF(COUNTA(ｺﾒﾃﾞｨｶﾙ!E168)&gt;=1,ｺﾒﾃﾞｨｶﾙ!E168,"")</f>
        <v/>
      </c>
      <c r="F169" s="422" t="str">
        <f>IF(COUNTA(ｺﾒﾃﾞｨｶﾙ!F168)&gt;=1,ｺﾒﾃﾞｨｶﾙ!F168,"")</f>
        <v/>
      </c>
      <c r="G169" s="422" t="str">
        <f>IF(COUNTA(ｺﾒﾃﾞｨｶﾙ!G168)&gt;=1,ｺﾒﾃﾞｨｶﾙ!G168,"")</f>
        <v/>
      </c>
      <c r="H169" s="422" t="str">
        <f>IF(COUNTA(ｺﾒﾃﾞｨｶﾙ!H168)&gt;=1,ｺﾒﾃﾞｨｶﾙ!H168,"")</f>
        <v/>
      </c>
      <c r="I169" s="422" t="str">
        <f>IF(COUNTA(ｺﾒﾃﾞｨｶﾙ!I168)&gt;=1,ｺﾒﾃﾞｨｶﾙ!I168,"")</f>
        <v/>
      </c>
      <c r="J169" s="422" t="str">
        <f>IF(COUNTA(ｺﾒﾃﾞｨｶﾙ!J168)&gt;=1,ｺﾒﾃﾞｨｶﾙ!J168,"")</f>
        <v/>
      </c>
      <c r="K169" s="422" t="str">
        <f>IF(COUNTA(ｺﾒﾃﾞｨｶﾙ!K168)&gt;=1,ｺﾒﾃﾞｨｶﾙ!K168,"")</f>
        <v/>
      </c>
      <c r="L169" s="426" t="str">
        <f>IF(COUNTA(ｺﾒﾃﾞｨｶﾙ!L168)&gt;=1,ｺﾒﾃﾞｨｶﾙ!L168,"")</f>
        <v/>
      </c>
      <c r="M169" s="449" t="str">
        <f>IF(COUNTA(ｺﾒﾃﾞｨｶﾙ!M168)&gt;=1,ｺﾒﾃﾞｨｶﾙ!M168,"")</f>
        <v/>
      </c>
      <c r="N169" s="443" t="str">
        <f>IF(COUNTA(ｺﾒﾃﾞｨｶﾙ!N168)&gt;=1,ｺﾒﾃﾞｨｶﾙ!N168,"")</f>
        <v/>
      </c>
      <c r="O169" s="444">
        <f>SUM(ｺﾒﾃﾞｨｶﾙ!P168:V168)</f>
        <v>0</v>
      </c>
      <c r="P169" s="445" t="str">
        <f>IF(O169&lt;基本!$D$9,"非常勤","常勤")</f>
        <v>常勤</v>
      </c>
      <c r="Q169" s="446">
        <f>IF(P169="非常勤",O169/基本!$D$9,1)</f>
        <v>1</v>
      </c>
      <c r="R169" s="401" t="e">
        <f>IF(DAYS360(T169,メイン!$N$3)&lt;500,"新"," ")</f>
        <v>#VALUE!</v>
      </c>
      <c r="S169" s="447"/>
      <c r="T169" s="474" t="str">
        <f>IF(COUNTA(ｺﾒﾃﾞｨｶﾙ!O168)&gt;=1,ｺﾒﾃﾞｨｶﾙ!O168,"")</f>
        <v/>
      </c>
      <c r="U169" s="475"/>
      <c r="V169" s="475"/>
      <c r="W169" s="475"/>
      <c r="X169" s="477">
        <f t="shared" si="66"/>
        <v>0</v>
      </c>
      <c r="Y169" s="477">
        <f t="shared" si="67"/>
        <v>0</v>
      </c>
      <c r="Z169" s="477">
        <f t="shared" si="68"/>
        <v>0</v>
      </c>
      <c r="AA169" s="477">
        <f t="shared" si="69"/>
        <v>0</v>
      </c>
      <c r="AB169" s="477">
        <f t="shared" si="70"/>
        <v>0</v>
      </c>
      <c r="AC169" s="477">
        <f t="shared" si="71"/>
        <v>0</v>
      </c>
      <c r="AD169" s="477">
        <f t="shared" si="72"/>
        <v>0</v>
      </c>
      <c r="AE169" s="477">
        <f t="shared" si="73"/>
        <v>0</v>
      </c>
      <c r="AF169" s="477">
        <f t="shared" si="74"/>
        <v>0</v>
      </c>
      <c r="AG169" s="477">
        <f t="shared" si="75"/>
        <v>0</v>
      </c>
      <c r="AH169" s="477">
        <f t="shared" si="76"/>
        <v>0</v>
      </c>
      <c r="AI169" s="477">
        <f t="shared" si="77"/>
        <v>0</v>
      </c>
      <c r="AJ169" s="477">
        <f t="shared" si="78"/>
        <v>0</v>
      </c>
      <c r="AK169" s="477">
        <f t="shared" si="79"/>
        <v>0</v>
      </c>
      <c r="AL169" s="477">
        <f t="shared" si="80"/>
        <v>0</v>
      </c>
      <c r="AM169" s="477">
        <f t="shared" si="81"/>
        <v>0</v>
      </c>
      <c r="AN169" s="477">
        <f t="shared" si="82"/>
        <v>0</v>
      </c>
      <c r="AO169" s="477">
        <f t="shared" si="83"/>
        <v>0</v>
      </c>
      <c r="AP169" s="477">
        <f t="shared" si="84"/>
        <v>0</v>
      </c>
      <c r="AQ169" s="477">
        <f t="shared" si="85"/>
        <v>0</v>
      </c>
      <c r="AR169" s="477">
        <f t="shared" si="86"/>
        <v>0</v>
      </c>
      <c r="AS169" s="477">
        <f t="shared" si="87"/>
        <v>0</v>
      </c>
      <c r="AT169" s="477">
        <f t="shared" si="88"/>
        <v>0</v>
      </c>
      <c r="AU169" s="477">
        <f t="shared" si="89"/>
        <v>0</v>
      </c>
      <c r="AV169" s="477">
        <f t="shared" si="90"/>
        <v>0</v>
      </c>
      <c r="AW169" s="477">
        <f t="shared" si="91"/>
        <v>0</v>
      </c>
      <c r="AX169" s="477">
        <f t="shared" si="92"/>
        <v>0</v>
      </c>
      <c r="AY169" s="477">
        <f t="shared" si="93"/>
        <v>0</v>
      </c>
      <c r="AZ169" s="477">
        <f t="shared" si="94"/>
        <v>0</v>
      </c>
      <c r="BA169" s="477">
        <f t="shared" si="95"/>
        <v>0</v>
      </c>
      <c r="BB169" s="477">
        <f t="shared" si="96"/>
        <v>0</v>
      </c>
      <c r="BC169" s="477">
        <f t="shared" si="97"/>
        <v>0</v>
      </c>
      <c r="BD169" s="477">
        <f t="shared" si="98"/>
        <v>0</v>
      </c>
      <c r="BE169" s="477"/>
    </row>
    <row r="170" spans="1:57" ht="13.5" customHeight="1">
      <c r="A170" s="448" t="str">
        <f>IF(COUNTA(ｺﾒﾃﾞｨｶﾙ!A169)&gt;=1,ｺﾒﾃﾞｨｶﾙ!A169,"")</f>
        <v/>
      </c>
      <c r="B170" s="425" t="str">
        <f>IF(COUNTA(ｺﾒﾃﾞｨｶﾙ!B169)&gt;=1,ｺﾒﾃﾞｨｶﾙ!B169,"")</f>
        <v/>
      </c>
      <c r="C170" s="422" t="str">
        <f>IF(COUNTA(ｺﾒﾃﾞｨｶﾙ!C169)&gt;=1,ｺﾒﾃﾞｨｶﾙ!C169,"")</f>
        <v/>
      </c>
      <c r="D170" s="422" t="str">
        <f>IF(COUNTA(ｺﾒﾃﾞｨｶﾙ!D169)&gt;=1,ｺﾒﾃﾞｨｶﾙ!D169,"")</f>
        <v/>
      </c>
      <c r="E170" s="422" t="str">
        <f>IF(COUNTA(ｺﾒﾃﾞｨｶﾙ!E169)&gt;=1,ｺﾒﾃﾞｨｶﾙ!E169,"")</f>
        <v/>
      </c>
      <c r="F170" s="422" t="str">
        <f>IF(COUNTA(ｺﾒﾃﾞｨｶﾙ!F169)&gt;=1,ｺﾒﾃﾞｨｶﾙ!F169,"")</f>
        <v/>
      </c>
      <c r="G170" s="422" t="str">
        <f>IF(COUNTA(ｺﾒﾃﾞｨｶﾙ!G169)&gt;=1,ｺﾒﾃﾞｨｶﾙ!G169,"")</f>
        <v/>
      </c>
      <c r="H170" s="422" t="str">
        <f>IF(COUNTA(ｺﾒﾃﾞｨｶﾙ!H169)&gt;=1,ｺﾒﾃﾞｨｶﾙ!H169,"")</f>
        <v/>
      </c>
      <c r="I170" s="422" t="str">
        <f>IF(COUNTA(ｺﾒﾃﾞｨｶﾙ!I169)&gt;=1,ｺﾒﾃﾞｨｶﾙ!I169,"")</f>
        <v/>
      </c>
      <c r="J170" s="422" t="str">
        <f>IF(COUNTA(ｺﾒﾃﾞｨｶﾙ!J169)&gt;=1,ｺﾒﾃﾞｨｶﾙ!J169,"")</f>
        <v/>
      </c>
      <c r="K170" s="422" t="str">
        <f>IF(COUNTA(ｺﾒﾃﾞｨｶﾙ!K169)&gt;=1,ｺﾒﾃﾞｨｶﾙ!K169,"")</f>
        <v/>
      </c>
      <c r="L170" s="426" t="str">
        <f>IF(COUNTA(ｺﾒﾃﾞｨｶﾙ!L169)&gt;=1,ｺﾒﾃﾞｨｶﾙ!L169,"")</f>
        <v/>
      </c>
      <c r="M170" s="449" t="str">
        <f>IF(COUNTA(ｺﾒﾃﾞｨｶﾙ!M169)&gt;=1,ｺﾒﾃﾞｨｶﾙ!M169,"")</f>
        <v/>
      </c>
      <c r="N170" s="443" t="str">
        <f>IF(COUNTA(ｺﾒﾃﾞｨｶﾙ!N169)&gt;=1,ｺﾒﾃﾞｨｶﾙ!N169,"")</f>
        <v/>
      </c>
      <c r="O170" s="444">
        <f>SUM(ｺﾒﾃﾞｨｶﾙ!P169:V169)</f>
        <v>0</v>
      </c>
      <c r="P170" s="445" t="str">
        <f>IF(O170&lt;基本!$D$9,"非常勤","常勤")</f>
        <v>常勤</v>
      </c>
      <c r="Q170" s="446">
        <f>IF(P170="非常勤",O170/基本!$D$9,1)</f>
        <v>1</v>
      </c>
      <c r="R170" s="401" t="e">
        <f>IF(DAYS360(T170,メイン!$N$3)&lt;500,"新"," ")</f>
        <v>#VALUE!</v>
      </c>
      <c r="S170" s="447"/>
      <c r="T170" s="474" t="str">
        <f>IF(COUNTA(ｺﾒﾃﾞｨｶﾙ!O169)&gt;=1,ｺﾒﾃﾞｨｶﾙ!O169,"")</f>
        <v/>
      </c>
      <c r="U170" s="475"/>
      <c r="V170" s="475"/>
      <c r="W170" s="475"/>
      <c r="X170" s="477">
        <f t="shared" si="66"/>
        <v>0</v>
      </c>
      <c r="Y170" s="477">
        <f t="shared" si="67"/>
        <v>0</v>
      </c>
      <c r="Z170" s="477">
        <f t="shared" si="68"/>
        <v>0</v>
      </c>
      <c r="AA170" s="477">
        <f t="shared" si="69"/>
        <v>0</v>
      </c>
      <c r="AB170" s="477">
        <f t="shared" si="70"/>
        <v>0</v>
      </c>
      <c r="AC170" s="477">
        <f t="shared" si="71"/>
        <v>0</v>
      </c>
      <c r="AD170" s="477">
        <f t="shared" si="72"/>
        <v>0</v>
      </c>
      <c r="AE170" s="477">
        <f t="shared" si="73"/>
        <v>0</v>
      </c>
      <c r="AF170" s="477">
        <f t="shared" si="74"/>
        <v>0</v>
      </c>
      <c r="AG170" s="477">
        <f t="shared" si="75"/>
        <v>0</v>
      </c>
      <c r="AH170" s="477">
        <f t="shared" si="76"/>
        <v>0</v>
      </c>
      <c r="AI170" s="477">
        <f t="shared" si="77"/>
        <v>0</v>
      </c>
      <c r="AJ170" s="477">
        <f t="shared" si="78"/>
        <v>0</v>
      </c>
      <c r="AK170" s="477">
        <f t="shared" si="79"/>
        <v>0</v>
      </c>
      <c r="AL170" s="477">
        <f t="shared" si="80"/>
        <v>0</v>
      </c>
      <c r="AM170" s="477">
        <f t="shared" si="81"/>
        <v>0</v>
      </c>
      <c r="AN170" s="477">
        <f t="shared" si="82"/>
        <v>0</v>
      </c>
      <c r="AO170" s="477">
        <f t="shared" si="83"/>
        <v>0</v>
      </c>
      <c r="AP170" s="477">
        <f t="shared" si="84"/>
        <v>0</v>
      </c>
      <c r="AQ170" s="477">
        <f t="shared" si="85"/>
        <v>0</v>
      </c>
      <c r="AR170" s="477">
        <f t="shared" si="86"/>
        <v>0</v>
      </c>
      <c r="AS170" s="477">
        <f t="shared" si="87"/>
        <v>0</v>
      </c>
      <c r="AT170" s="477">
        <f t="shared" si="88"/>
        <v>0</v>
      </c>
      <c r="AU170" s="477">
        <f t="shared" si="89"/>
        <v>0</v>
      </c>
      <c r="AV170" s="477">
        <f t="shared" si="90"/>
        <v>0</v>
      </c>
      <c r="AW170" s="477">
        <f t="shared" si="91"/>
        <v>0</v>
      </c>
      <c r="AX170" s="477">
        <f t="shared" si="92"/>
        <v>0</v>
      </c>
      <c r="AY170" s="477">
        <f t="shared" si="93"/>
        <v>0</v>
      </c>
      <c r="AZ170" s="477">
        <f t="shared" si="94"/>
        <v>0</v>
      </c>
      <c r="BA170" s="477">
        <f t="shared" si="95"/>
        <v>0</v>
      </c>
      <c r="BB170" s="477">
        <f t="shared" si="96"/>
        <v>0</v>
      </c>
      <c r="BC170" s="477">
        <f t="shared" si="97"/>
        <v>0</v>
      </c>
      <c r="BD170" s="477">
        <f t="shared" si="98"/>
        <v>0</v>
      </c>
      <c r="BE170" s="477"/>
    </row>
    <row r="171" spans="1:57" ht="13.5" customHeight="1">
      <c r="A171" s="448" t="str">
        <f>IF(COUNTA(ｺﾒﾃﾞｨｶﾙ!A170)&gt;=1,ｺﾒﾃﾞｨｶﾙ!A170,"")</f>
        <v/>
      </c>
      <c r="B171" s="425" t="str">
        <f>IF(COUNTA(ｺﾒﾃﾞｨｶﾙ!B170)&gt;=1,ｺﾒﾃﾞｨｶﾙ!B170,"")</f>
        <v/>
      </c>
      <c r="C171" s="422" t="str">
        <f>IF(COUNTA(ｺﾒﾃﾞｨｶﾙ!C170)&gt;=1,ｺﾒﾃﾞｨｶﾙ!C170,"")</f>
        <v/>
      </c>
      <c r="D171" s="422" t="str">
        <f>IF(COUNTA(ｺﾒﾃﾞｨｶﾙ!D170)&gt;=1,ｺﾒﾃﾞｨｶﾙ!D170,"")</f>
        <v/>
      </c>
      <c r="E171" s="422" t="str">
        <f>IF(COUNTA(ｺﾒﾃﾞｨｶﾙ!E170)&gt;=1,ｺﾒﾃﾞｨｶﾙ!E170,"")</f>
        <v/>
      </c>
      <c r="F171" s="422" t="str">
        <f>IF(COUNTA(ｺﾒﾃﾞｨｶﾙ!F170)&gt;=1,ｺﾒﾃﾞｨｶﾙ!F170,"")</f>
        <v/>
      </c>
      <c r="G171" s="422" t="str">
        <f>IF(COUNTA(ｺﾒﾃﾞｨｶﾙ!G170)&gt;=1,ｺﾒﾃﾞｨｶﾙ!G170,"")</f>
        <v/>
      </c>
      <c r="H171" s="422" t="str">
        <f>IF(COUNTA(ｺﾒﾃﾞｨｶﾙ!H170)&gt;=1,ｺﾒﾃﾞｨｶﾙ!H170,"")</f>
        <v/>
      </c>
      <c r="I171" s="422" t="str">
        <f>IF(COUNTA(ｺﾒﾃﾞｨｶﾙ!I170)&gt;=1,ｺﾒﾃﾞｨｶﾙ!I170,"")</f>
        <v/>
      </c>
      <c r="J171" s="422" t="str">
        <f>IF(COUNTA(ｺﾒﾃﾞｨｶﾙ!J170)&gt;=1,ｺﾒﾃﾞｨｶﾙ!J170,"")</f>
        <v/>
      </c>
      <c r="K171" s="422" t="str">
        <f>IF(COUNTA(ｺﾒﾃﾞｨｶﾙ!K170)&gt;=1,ｺﾒﾃﾞｨｶﾙ!K170,"")</f>
        <v/>
      </c>
      <c r="L171" s="426" t="str">
        <f>IF(COUNTA(ｺﾒﾃﾞｨｶﾙ!L170)&gt;=1,ｺﾒﾃﾞｨｶﾙ!L170,"")</f>
        <v/>
      </c>
      <c r="M171" s="449" t="str">
        <f>IF(COUNTA(ｺﾒﾃﾞｨｶﾙ!M170)&gt;=1,ｺﾒﾃﾞｨｶﾙ!M170,"")</f>
        <v/>
      </c>
      <c r="N171" s="443" t="str">
        <f>IF(COUNTA(ｺﾒﾃﾞｨｶﾙ!N170)&gt;=1,ｺﾒﾃﾞｨｶﾙ!N170,"")</f>
        <v/>
      </c>
      <c r="O171" s="444">
        <f>SUM(ｺﾒﾃﾞｨｶﾙ!P170:V170)</f>
        <v>0</v>
      </c>
      <c r="P171" s="445" t="str">
        <f>IF(O171&lt;基本!$D$9,"非常勤","常勤")</f>
        <v>常勤</v>
      </c>
      <c r="Q171" s="446">
        <f>IF(P171="非常勤",O171/基本!$D$9,1)</f>
        <v>1</v>
      </c>
      <c r="R171" s="401" t="e">
        <f>IF(DAYS360(T171,メイン!$N$3)&lt;500,"新"," ")</f>
        <v>#VALUE!</v>
      </c>
      <c r="S171" s="447"/>
      <c r="T171" s="474" t="str">
        <f>IF(COUNTA(ｺﾒﾃﾞｨｶﾙ!O170)&gt;=1,ｺﾒﾃﾞｨｶﾙ!O170,"")</f>
        <v/>
      </c>
      <c r="U171" s="475"/>
      <c r="V171" s="475"/>
      <c r="W171" s="475"/>
      <c r="X171" s="477">
        <f t="shared" si="66"/>
        <v>0</v>
      </c>
      <c r="Y171" s="477">
        <f t="shared" si="67"/>
        <v>0</v>
      </c>
      <c r="Z171" s="477">
        <f t="shared" si="68"/>
        <v>0</v>
      </c>
      <c r="AA171" s="477">
        <f t="shared" si="69"/>
        <v>0</v>
      </c>
      <c r="AB171" s="477">
        <f t="shared" si="70"/>
        <v>0</v>
      </c>
      <c r="AC171" s="477">
        <f t="shared" si="71"/>
        <v>0</v>
      </c>
      <c r="AD171" s="477">
        <f t="shared" si="72"/>
        <v>0</v>
      </c>
      <c r="AE171" s="477">
        <f t="shared" si="73"/>
        <v>0</v>
      </c>
      <c r="AF171" s="477">
        <f t="shared" si="74"/>
        <v>0</v>
      </c>
      <c r="AG171" s="477">
        <f t="shared" si="75"/>
        <v>0</v>
      </c>
      <c r="AH171" s="477">
        <f t="shared" si="76"/>
        <v>0</v>
      </c>
      <c r="AI171" s="477">
        <f t="shared" si="77"/>
        <v>0</v>
      </c>
      <c r="AJ171" s="477">
        <f t="shared" si="78"/>
        <v>0</v>
      </c>
      <c r="AK171" s="477">
        <f t="shared" si="79"/>
        <v>0</v>
      </c>
      <c r="AL171" s="477">
        <f t="shared" si="80"/>
        <v>0</v>
      </c>
      <c r="AM171" s="477">
        <f t="shared" si="81"/>
        <v>0</v>
      </c>
      <c r="AN171" s="477">
        <f t="shared" si="82"/>
        <v>0</v>
      </c>
      <c r="AO171" s="477">
        <f t="shared" si="83"/>
        <v>0</v>
      </c>
      <c r="AP171" s="477">
        <f t="shared" si="84"/>
        <v>0</v>
      </c>
      <c r="AQ171" s="477">
        <f t="shared" si="85"/>
        <v>0</v>
      </c>
      <c r="AR171" s="477">
        <f t="shared" si="86"/>
        <v>0</v>
      </c>
      <c r="AS171" s="477">
        <f t="shared" si="87"/>
        <v>0</v>
      </c>
      <c r="AT171" s="477">
        <f t="shared" si="88"/>
        <v>0</v>
      </c>
      <c r="AU171" s="477">
        <f t="shared" si="89"/>
        <v>0</v>
      </c>
      <c r="AV171" s="477">
        <f t="shared" si="90"/>
        <v>0</v>
      </c>
      <c r="AW171" s="477">
        <f t="shared" si="91"/>
        <v>0</v>
      </c>
      <c r="AX171" s="477">
        <f t="shared" si="92"/>
        <v>0</v>
      </c>
      <c r="AY171" s="477">
        <f t="shared" si="93"/>
        <v>0</v>
      </c>
      <c r="AZ171" s="477">
        <f t="shared" si="94"/>
        <v>0</v>
      </c>
      <c r="BA171" s="477">
        <f t="shared" si="95"/>
        <v>0</v>
      </c>
      <c r="BB171" s="477">
        <f t="shared" si="96"/>
        <v>0</v>
      </c>
      <c r="BC171" s="477">
        <f t="shared" si="97"/>
        <v>0</v>
      </c>
      <c r="BD171" s="477">
        <f t="shared" si="98"/>
        <v>0</v>
      </c>
      <c r="BE171" s="477"/>
    </row>
    <row r="172" spans="1:57" ht="13.5" customHeight="1">
      <c r="A172" s="448" t="str">
        <f>IF(COUNTA(ｺﾒﾃﾞｨｶﾙ!A171)&gt;=1,ｺﾒﾃﾞｨｶﾙ!A171,"")</f>
        <v/>
      </c>
      <c r="B172" s="425" t="str">
        <f>IF(COUNTA(ｺﾒﾃﾞｨｶﾙ!B171)&gt;=1,ｺﾒﾃﾞｨｶﾙ!B171,"")</f>
        <v/>
      </c>
      <c r="C172" s="422" t="str">
        <f>IF(COUNTA(ｺﾒﾃﾞｨｶﾙ!C171)&gt;=1,ｺﾒﾃﾞｨｶﾙ!C171,"")</f>
        <v/>
      </c>
      <c r="D172" s="422" t="str">
        <f>IF(COUNTA(ｺﾒﾃﾞｨｶﾙ!D171)&gt;=1,ｺﾒﾃﾞｨｶﾙ!D171,"")</f>
        <v/>
      </c>
      <c r="E172" s="422" t="str">
        <f>IF(COUNTA(ｺﾒﾃﾞｨｶﾙ!E171)&gt;=1,ｺﾒﾃﾞｨｶﾙ!E171,"")</f>
        <v/>
      </c>
      <c r="F172" s="422" t="str">
        <f>IF(COUNTA(ｺﾒﾃﾞｨｶﾙ!F171)&gt;=1,ｺﾒﾃﾞｨｶﾙ!F171,"")</f>
        <v/>
      </c>
      <c r="G172" s="422" t="str">
        <f>IF(COUNTA(ｺﾒﾃﾞｨｶﾙ!G171)&gt;=1,ｺﾒﾃﾞｨｶﾙ!G171,"")</f>
        <v/>
      </c>
      <c r="H172" s="422" t="str">
        <f>IF(COUNTA(ｺﾒﾃﾞｨｶﾙ!H171)&gt;=1,ｺﾒﾃﾞｨｶﾙ!H171,"")</f>
        <v/>
      </c>
      <c r="I172" s="422" t="str">
        <f>IF(COUNTA(ｺﾒﾃﾞｨｶﾙ!I171)&gt;=1,ｺﾒﾃﾞｨｶﾙ!I171,"")</f>
        <v/>
      </c>
      <c r="J172" s="422" t="str">
        <f>IF(COUNTA(ｺﾒﾃﾞｨｶﾙ!J171)&gt;=1,ｺﾒﾃﾞｨｶﾙ!J171,"")</f>
        <v/>
      </c>
      <c r="K172" s="422" t="str">
        <f>IF(COUNTA(ｺﾒﾃﾞｨｶﾙ!K171)&gt;=1,ｺﾒﾃﾞｨｶﾙ!K171,"")</f>
        <v/>
      </c>
      <c r="L172" s="426" t="str">
        <f>IF(COUNTA(ｺﾒﾃﾞｨｶﾙ!L171)&gt;=1,ｺﾒﾃﾞｨｶﾙ!L171,"")</f>
        <v/>
      </c>
      <c r="M172" s="449" t="str">
        <f>IF(COUNTA(ｺﾒﾃﾞｨｶﾙ!M171)&gt;=1,ｺﾒﾃﾞｨｶﾙ!M171,"")</f>
        <v/>
      </c>
      <c r="N172" s="443" t="str">
        <f>IF(COUNTA(ｺﾒﾃﾞｨｶﾙ!N171)&gt;=1,ｺﾒﾃﾞｨｶﾙ!N171,"")</f>
        <v/>
      </c>
      <c r="O172" s="444">
        <f>SUM(ｺﾒﾃﾞｨｶﾙ!P171:V171)</f>
        <v>0</v>
      </c>
      <c r="P172" s="445" t="str">
        <f>IF(O172&lt;基本!$D$9,"非常勤","常勤")</f>
        <v>常勤</v>
      </c>
      <c r="Q172" s="446">
        <f>IF(P172="非常勤",O172/基本!$D$9,1)</f>
        <v>1</v>
      </c>
      <c r="R172" s="401" t="e">
        <f>IF(DAYS360(T172,メイン!$N$3)&lt;500,"新"," ")</f>
        <v>#VALUE!</v>
      </c>
      <c r="S172" s="447"/>
      <c r="T172" s="474" t="str">
        <f>IF(COUNTA(ｺﾒﾃﾞｨｶﾙ!O171)&gt;=1,ｺﾒﾃﾞｨｶﾙ!O171,"")</f>
        <v/>
      </c>
      <c r="U172" s="475"/>
      <c r="V172" s="475"/>
      <c r="W172" s="475"/>
      <c r="X172" s="477">
        <f t="shared" si="66"/>
        <v>0</v>
      </c>
      <c r="Y172" s="477">
        <f t="shared" si="67"/>
        <v>0</v>
      </c>
      <c r="Z172" s="477">
        <f t="shared" si="68"/>
        <v>0</v>
      </c>
      <c r="AA172" s="477">
        <f t="shared" si="69"/>
        <v>0</v>
      </c>
      <c r="AB172" s="477">
        <f t="shared" si="70"/>
        <v>0</v>
      </c>
      <c r="AC172" s="477">
        <f t="shared" si="71"/>
        <v>0</v>
      </c>
      <c r="AD172" s="477">
        <f t="shared" si="72"/>
        <v>0</v>
      </c>
      <c r="AE172" s="477">
        <f t="shared" si="73"/>
        <v>0</v>
      </c>
      <c r="AF172" s="477">
        <f t="shared" si="74"/>
        <v>0</v>
      </c>
      <c r="AG172" s="477">
        <f t="shared" si="75"/>
        <v>0</v>
      </c>
      <c r="AH172" s="477">
        <f t="shared" si="76"/>
        <v>0</v>
      </c>
      <c r="AI172" s="477">
        <f t="shared" si="77"/>
        <v>0</v>
      </c>
      <c r="AJ172" s="477">
        <f t="shared" si="78"/>
        <v>0</v>
      </c>
      <c r="AK172" s="477">
        <f t="shared" si="79"/>
        <v>0</v>
      </c>
      <c r="AL172" s="477">
        <f t="shared" si="80"/>
        <v>0</v>
      </c>
      <c r="AM172" s="477">
        <f t="shared" si="81"/>
        <v>0</v>
      </c>
      <c r="AN172" s="477">
        <f t="shared" si="82"/>
        <v>0</v>
      </c>
      <c r="AO172" s="477">
        <f t="shared" si="83"/>
        <v>0</v>
      </c>
      <c r="AP172" s="477">
        <f t="shared" si="84"/>
        <v>0</v>
      </c>
      <c r="AQ172" s="477">
        <f t="shared" si="85"/>
        <v>0</v>
      </c>
      <c r="AR172" s="477">
        <f t="shared" si="86"/>
        <v>0</v>
      </c>
      <c r="AS172" s="477">
        <f t="shared" si="87"/>
        <v>0</v>
      </c>
      <c r="AT172" s="477">
        <f t="shared" si="88"/>
        <v>0</v>
      </c>
      <c r="AU172" s="477">
        <f t="shared" si="89"/>
        <v>0</v>
      </c>
      <c r="AV172" s="477">
        <f t="shared" si="90"/>
        <v>0</v>
      </c>
      <c r="AW172" s="477">
        <f t="shared" si="91"/>
        <v>0</v>
      </c>
      <c r="AX172" s="477">
        <f t="shared" si="92"/>
        <v>0</v>
      </c>
      <c r="AY172" s="477">
        <f t="shared" si="93"/>
        <v>0</v>
      </c>
      <c r="AZ172" s="477">
        <f t="shared" si="94"/>
        <v>0</v>
      </c>
      <c r="BA172" s="477">
        <f t="shared" si="95"/>
        <v>0</v>
      </c>
      <c r="BB172" s="477">
        <f t="shared" si="96"/>
        <v>0</v>
      </c>
      <c r="BC172" s="477">
        <f t="shared" si="97"/>
        <v>0</v>
      </c>
      <c r="BD172" s="477">
        <f t="shared" si="98"/>
        <v>0</v>
      </c>
      <c r="BE172" s="477"/>
    </row>
    <row r="173" spans="1:57" ht="13.5" customHeight="1">
      <c r="A173" s="448" t="str">
        <f>IF(COUNTA(ｺﾒﾃﾞｨｶﾙ!A172)&gt;=1,ｺﾒﾃﾞｨｶﾙ!A172,"")</f>
        <v/>
      </c>
      <c r="B173" s="425" t="str">
        <f>IF(COUNTA(ｺﾒﾃﾞｨｶﾙ!B172)&gt;=1,ｺﾒﾃﾞｨｶﾙ!B172,"")</f>
        <v/>
      </c>
      <c r="C173" s="422" t="str">
        <f>IF(COUNTA(ｺﾒﾃﾞｨｶﾙ!C172)&gt;=1,ｺﾒﾃﾞｨｶﾙ!C172,"")</f>
        <v/>
      </c>
      <c r="D173" s="422" t="str">
        <f>IF(COUNTA(ｺﾒﾃﾞｨｶﾙ!D172)&gt;=1,ｺﾒﾃﾞｨｶﾙ!D172,"")</f>
        <v/>
      </c>
      <c r="E173" s="422" t="str">
        <f>IF(COUNTA(ｺﾒﾃﾞｨｶﾙ!E172)&gt;=1,ｺﾒﾃﾞｨｶﾙ!E172,"")</f>
        <v/>
      </c>
      <c r="F173" s="422" t="str">
        <f>IF(COUNTA(ｺﾒﾃﾞｨｶﾙ!F172)&gt;=1,ｺﾒﾃﾞｨｶﾙ!F172,"")</f>
        <v/>
      </c>
      <c r="G173" s="422" t="str">
        <f>IF(COUNTA(ｺﾒﾃﾞｨｶﾙ!G172)&gt;=1,ｺﾒﾃﾞｨｶﾙ!G172,"")</f>
        <v/>
      </c>
      <c r="H173" s="422" t="str">
        <f>IF(COUNTA(ｺﾒﾃﾞｨｶﾙ!H172)&gt;=1,ｺﾒﾃﾞｨｶﾙ!H172,"")</f>
        <v/>
      </c>
      <c r="I173" s="422" t="str">
        <f>IF(COUNTA(ｺﾒﾃﾞｨｶﾙ!I172)&gt;=1,ｺﾒﾃﾞｨｶﾙ!I172,"")</f>
        <v/>
      </c>
      <c r="J173" s="422" t="str">
        <f>IF(COUNTA(ｺﾒﾃﾞｨｶﾙ!J172)&gt;=1,ｺﾒﾃﾞｨｶﾙ!J172,"")</f>
        <v/>
      </c>
      <c r="K173" s="422" t="str">
        <f>IF(COUNTA(ｺﾒﾃﾞｨｶﾙ!K172)&gt;=1,ｺﾒﾃﾞｨｶﾙ!K172,"")</f>
        <v/>
      </c>
      <c r="L173" s="426" t="str">
        <f>IF(COUNTA(ｺﾒﾃﾞｨｶﾙ!L172)&gt;=1,ｺﾒﾃﾞｨｶﾙ!L172,"")</f>
        <v/>
      </c>
      <c r="M173" s="449" t="str">
        <f>IF(COUNTA(ｺﾒﾃﾞｨｶﾙ!M172)&gt;=1,ｺﾒﾃﾞｨｶﾙ!M172,"")</f>
        <v/>
      </c>
      <c r="N173" s="443" t="str">
        <f>IF(COUNTA(ｺﾒﾃﾞｨｶﾙ!N172)&gt;=1,ｺﾒﾃﾞｨｶﾙ!N172,"")</f>
        <v/>
      </c>
      <c r="O173" s="444">
        <f>SUM(ｺﾒﾃﾞｨｶﾙ!P172:V172)</f>
        <v>0</v>
      </c>
      <c r="P173" s="445" t="str">
        <f>IF(O173&lt;基本!$D$9,"非常勤","常勤")</f>
        <v>常勤</v>
      </c>
      <c r="Q173" s="446">
        <f>IF(P173="非常勤",O173/基本!$D$9,1)</f>
        <v>1</v>
      </c>
      <c r="R173" s="401" t="e">
        <f>IF(DAYS360(T173,メイン!$N$3)&lt;500,"新"," ")</f>
        <v>#VALUE!</v>
      </c>
      <c r="S173" s="447"/>
      <c r="T173" s="474" t="str">
        <f>IF(COUNTA(ｺﾒﾃﾞｨｶﾙ!O172)&gt;=1,ｺﾒﾃﾞｨｶﾙ!O172,"")</f>
        <v/>
      </c>
      <c r="U173" s="475"/>
      <c r="V173" s="475"/>
      <c r="W173" s="475"/>
      <c r="X173" s="477">
        <f t="shared" si="66"/>
        <v>0</v>
      </c>
      <c r="Y173" s="477">
        <f t="shared" si="67"/>
        <v>0</v>
      </c>
      <c r="Z173" s="477">
        <f t="shared" si="68"/>
        <v>0</v>
      </c>
      <c r="AA173" s="477">
        <f t="shared" si="69"/>
        <v>0</v>
      </c>
      <c r="AB173" s="477">
        <f t="shared" si="70"/>
        <v>0</v>
      </c>
      <c r="AC173" s="477">
        <f t="shared" si="71"/>
        <v>0</v>
      </c>
      <c r="AD173" s="477">
        <f t="shared" si="72"/>
        <v>0</v>
      </c>
      <c r="AE173" s="477">
        <f t="shared" si="73"/>
        <v>0</v>
      </c>
      <c r="AF173" s="477">
        <f t="shared" si="74"/>
        <v>0</v>
      </c>
      <c r="AG173" s="477">
        <f t="shared" si="75"/>
        <v>0</v>
      </c>
      <c r="AH173" s="477">
        <f t="shared" si="76"/>
        <v>0</v>
      </c>
      <c r="AI173" s="477">
        <f t="shared" si="77"/>
        <v>0</v>
      </c>
      <c r="AJ173" s="477">
        <f t="shared" si="78"/>
        <v>0</v>
      </c>
      <c r="AK173" s="477">
        <f t="shared" si="79"/>
        <v>0</v>
      </c>
      <c r="AL173" s="477">
        <f t="shared" si="80"/>
        <v>0</v>
      </c>
      <c r="AM173" s="477">
        <f t="shared" si="81"/>
        <v>0</v>
      </c>
      <c r="AN173" s="477">
        <f t="shared" si="82"/>
        <v>0</v>
      </c>
      <c r="AO173" s="477">
        <f t="shared" si="83"/>
        <v>0</v>
      </c>
      <c r="AP173" s="477">
        <f t="shared" si="84"/>
        <v>0</v>
      </c>
      <c r="AQ173" s="477">
        <f t="shared" si="85"/>
        <v>0</v>
      </c>
      <c r="AR173" s="477">
        <f t="shared" si="86"/>
        <v>0</v>
      </c>
      <c r="AS173" s="477">
        <f t="shared" si="87"/>
        <v>0</v>
      </c>
      <c r="AT173" s="477">
        <f t="shared" si="88"/>
        <v>0</v>
      </c>
      <c r="AU173" s="477">
        <f t="shared" si="89"/>
        <v>0</v>
      </c>
      <c r="AV173" s="477">
        <f t="shared" si="90"/>
        <v>0</v>
      </c>
      <c r="AW173" s="477">
        <f t="shared" si="91"/>
        <v>0</v>
      </c>
      <c r="AX173" s="477">
        <f t="shared" si="92"/>
        <v>0</v>
      </c>
      <c r="AY173" s="477">
        <f t="shared" si="93"/>
        <v>0</v>
      </c>
      <c r="AZ173" s="477">
        <f t="shared" si="94"/>
        <v>0</v>
      </c>
      <c r="BA173" s="477">
        <f t="shared" si="95"/>
        <v>0</v>
      </c>
      <c r="BB173" s="477">
        <f t="shared" si="96"/>
        <v>0</v>
      </c>
      <c r="BC173" s="477">
        <f t="shared" si="97"/>
        <v>0</v>
      </c>
      <c r="BD173" s="477">
        <f t="shared" si="98"/>
        <v>0</v>
      </c>
      <c r="BE173" s="477"/>
    </row>
    <row r="174" spans="1:57" ht="13.5" customHeight="1">
      <c r="A174" s="448" t="str">
        <f>IF(COUNTA(ｺﾒﾃﾞｨｶﾙ!A173)&gt;=1,ｺﾒﾃﾞｨｶﾙ!A173,"")</f>
        <v/>
      </c>
      <c r="B174" s="425" t="str">
        <f>IF(COUNTA(ｺﾒﾃﾞｨｶﾙ!B173)&gt;=1,ｺﾒﾃﾞｨｶﾙ!B173,"")</f>
        <v/>
      </c>
      <c r="C174" s="422" t="str">
        <f>IF(COUNTA(ｺﾒﾃﾞｨｶﾙ!C173)&gt;=1,ｺﾒﾃﾞｨｶﾙ!C173,"")</f>
        <v/>
      </c>
      <c r="D174" s="422" t="str">
        <f>IF(COUNTA(ｺﾒﾃﾞｨｶﾙ!D173)&gt;=1,ｺﾒﾃﾞｨｶﾙ!D173,"")</f>
        <v/>
      </c>
      <c r="E174" s="422" t="str">
        <f>IF(COUNTA(ｺﾒﾃﾞｨｶﾙ!E173)&gt;=1,ｺﾒﾃﾞｨｶﾙ!E173,"")</f>
        <v/>
      </c>
      <c r="F174" s="422" t="str">
        <f>IF(COUNTA(ｺﾒﾃﾞｨｶﾙ!F173)&gt;=1,ｺﾒﾃﾞｨｶﾙ!F173,"")</f>
        <v/>
      </c>
      <c r="G174" s="422" t="str">
        <f>IF(COUNTA(ｺﾒﾃﾞｨｶﾙ!G173)&gt;=1,ｺﾒﾃﾞｨｶﾙ!G173,"")</f>
        <v/>
      </c>
      <c r="H174" s="422" t="str">
        <f>IF(COUNTA(ｺﾒﾃﾞｨｶﾙ!H173)&gt;=1,ｺﾒﾃﾞｨｶﾙ!H173,"")</f>
        <v/>
      </c>
      <c r="I174" s="422" t="str">
        <f>IF(COUNTA(ｺﾒﾃﾞｨｶﾙ!I173)&gt;=1,ｺﾒﾃﾞｨｶﾙ!I173,"")</f>
        <v/>
      </c>
      <c r="J174" s="422" t="str">
        <f>IF(COUNTA(ｺﾒﾃﾞｨｶﾙ!J173)&gt;=1,ｺﾒﾃﾞｨｶﾙ!J173,"")</f>
        <v/>
      </c>
      <c r="K174" s="422" t="str">
        <f>IF(COUNTA(ｺﾒﾃﾞｨｶﾙ!K173)&gt;=1,ｺﾒﾃﾞｨｶﾙ!K173,"")</f>
        <v/>
      </c>
      <c r="L174" s="426" t="str">
        <f>IF(COUNTA(ｺﾒﾃﾞｨｶﾙ!L173)&gt;=1,ｺﾒﾃﾞｨｶﾙ!L173,"")</f>
        <v/>
      </c>
      <c r="M174" s="449" t="str">
        <f>IF(COUNTA(ｺﾒﾃﾞｨｶﾙ!M173)&gt;=1,ｺﾒﾃﾞｨｶﾙ!M173,"")</f>
        <v/>
      </c>
      <c r="N174" s="443" t="str">
        <f>IF(COUNTA(ｺﾒﾃﾞｨｶﾙ!N173)&gt;=1,ｺﾒﾃﾞｨｶﾙ!N173,"")</f>
        <v/>
      </c>
      <c r="O174" s="444">
        <f>SUM(ｺﾒﾃﾞｨｶﾙ!P173:V173)</f>
        <v>0</v>
      </c>
      <c r="P174" s="445" t="str">
        <f>IF(O174&lt;基本!$D$9,"非常勤","常勤")</f>
        <v>常勤</v>
      </c>
      <c r="Q174" s="446">
        <f>IF(P174="非常勤",O174/基本!$D$9,1)</f>
        <v>1</v>
      </c>
      <c r="R174" s="401" t="e">
        <f>IF(DAYS360(T174,メイン!$N$3)&lt;500,"新"," ")</f>
        <v>#VALUE!</v>
      </c>
      <c r="S174" s="447"/>
      <c r="T174" s="474" t="str">
        <f>IF(COUNTA(ｺﾒﾃﾞｨｶﾙ!O173)&gt;=1,ｺﾒﾃﾞｨｶﾙ!O173,"")</f>
        <v/>
      </c>
      <c r="U174" s="475"/>
      <c r="V174" s="475"/>
      <c r="W174" s="475"/>
      <c r="X174" s="477">
        <f t="shared" si="66"/>
        <v>0</v>
      </c>
      <c r="Y174" s="477">
        <f t="shared" si="67"/>
        <v>0</v>
      </c>
      <c r="Z174" s="477">
        <f t="shared" si="68"/>
        <v>0</v>
      </c>
      <c r="AA174" s="477">
        <f t="shared" si="69"/>
        <v>0</v>
      </c>
      <c r="AB174" s="477">
        <f t="shared" si="70"/>
        <v>0</v>
      </c>
      <c r="AC174" s="477">
        <f t="shared" si="71"/>
        <v>0</v>
      </c>
      <c r="AD174" s="477">
        <f t="shared" si="72"/>
        <v>0</v>
      </c>
      <c r="AE174" s="477">
        <f t="shared" si="73"/>
        <v>0</v>
      </c>
      <c r="AF174" s="477">
        <f t="shared" si="74"/>
        <v>0</v>
      </c>
      <c r="AG174" s="477">
        <f t="shared" si="75"/>
        <v>0</v>
      </c>
      <c r="AH174" s="477">
        <f t="shared" si="76"/>
        <v>0</v>
      </c>
      <c r="AI174" s="477">
        <f t="shared" si="77"/>
        <v>0</v>
      </c>
      <c r="AJ174" s="477">
        <f t="shared" si="78"/>
        <v>0</v>
      </c>
      <c r="AK174" s="477">
        <f t="shared" si="79"/>
        <v>0</v>
      </c>
      <c r="AL174" s="477">
        <f t="shared" si="80"/>
        <v>0</v>
      </c>
      <c r="AM174" s="477">
        <f t="shared" si="81"/>
        <v>0</v>
      </c>
      <c r="AN174" s="477">
        <f t="shared" si="82"/>
        <v>0</v>
      </c>
      <c r="AO174" s="477">
        <f t="shared" si="83"/>
        <v>0</v>
      </c>
      <c r="AP174" s="477">
        <f t="shared" si="84"/>
        <v>0</v>
      </c>
      <c r="AQ174" s="477">
        <f t="shared" si="85"/>
        <v>0</v>
      </c>
      <c r="AR174" s="477">
        <f t="shared" si="86"/>
        <v>0</v>
      </c>
      <c r="AS174" s="477">
        <f t="shared" si="87"/>
        <v>0</v>
      </c>
      <c r="AT174" s="477">
        <f t="shared" si="88"/>
        <v>0</v>
      </c>
      <c r="AU174" s="477">
        <f t="shared" si="89"/>
        <v>0</v>
      </c>
      <c r="AV174" s="477">
        <f t="shared" si="90"/>
        <v>0</v>
      </c>
      <c r="AW174" s="477">
        <f t="shared" si="91"/>
        <v>0</v>
      </c>
      <c r="AX174" s="477">
        <f t="shared" si="92"/>
        <v>0</v>
      </c>
      <c r="AY174" s="477">
        <f t="shared" si="93"/>
        <v>0</v>
      </c>
      <c r="AZ174" s="477">
        <f t="shared" si="94"/>
        <v>0</v>
      </c>
      <c r="BA174" s="477">
        <f t="shared" si="95"/>
        <v>0</v>
      </c>
      <c r="BB174" s="477">
        <f t="shared" si="96"/>
        <v>0</v>
      </c>
      <c r="BC174" s="477">
        <f t="shared" si="97"/>
        <v>0</v>
      </c>
      <c r="BD174" s="477">
        <f t="shared" si="98"/>
        <v>0</v>
      </c>
      <c r="BE174" s="477"/>
    </row>
    <row r="175" spans="1:57" ht="13.5" customHeight="1">
      <c r="A175" s="448" t="str">
        <f>IF(COUNTA(ｺﾒﾃﾞｨｶﾙ!A174)&gt;=1,ｺﾒﾃﾞｨｶﾙ!A174,"")</f>
        <v/>
      </c>
      <c r="B175" s="425" t="str">
        <f>IF(COUNTA(ｺﾒﾃﾞｨｶﾙ!B174)&gt;=1,ｺﾒﾃﾞｨｶﾙ!B174,"")</f>
        <v/>
      </c>
      <c r="C175" s="422" t="str">
        <f>IF(COUNTA(ｺﾒﾃﾞｨｶﾙ!C174)&gt;=1,ｺﾒﾃﾞｨｶﾙ!C174,"")</f>
        <v/>
      </c>
      <c r="D175" s="422" t="str">
        <f>IF(COUNTA(ｺﾒﾃﾞｨｶﾙ!D174)&gt;=1,ｺﾒﾃﾞｨｶﾙ!D174,"")</f>
        <v/>
      </c>
      <c r="E175" s="422" t="str">
        <f>IF(COUNTA(ｺﾒﾃﾞｨｶﾙ!E174)&gt;=1,ｺﾒﾃﾞｨｶﾙ!E174,"")</f>
        <v/>
      </c>
      <c r="F175" s="422" t="str">
        <f>IF(COUNTA(ｺﾒﾃﾞｨｶﾙ!F174)&gt;=1,ｺﾒﾃﾞｨｶﾙ!F174,"")</f>
        <v/>
      </c>
      <c r="G175" s="422" t="str">
        <f>IF(COUNTA(ｺﾒﾃﾞｨｶﾙ!G174)&gt;=1,ｺﾒﾃﾞｨｶﾙ!G174,"")</f>
        <v/>
      </c>
      <c r="H175" s="422" t="str">
        <f>IF(COUNTA(ｺﾒﾃﾞｨｶﾙ!H174)&gt;=1,ｺﾒﾃﾞｨｶﾙ!H174,"")</f>
        <v/>
      </c>
      <c r="I175" s="422" t="str">
        <f>IF(COUNTA(ｺﾒﾃﾞｨｶﾙ!I174)&gt;=1,ｺﾒﾃﾞｨｶﾙ!I174,"")</f>
        <v/>
      </c>
      <c r="J175" s="422" t="str">
        <f>IF(COUNTA(ｺﾒﾃﾞｨｶﾙ!J174)&gt;=1,ｺﾒﾃﾞｨｶﾙ!J174,"")</f>
        <v/>
      </c>
      <c r="K175" s="422" t="str">
        <f>IF(COUNTA(ｺﾒﾃﾞｨｶﾙ!K174)&gt;=1,ｺﾒﾃﾞｨｶﾙ!K174,"")</f>
        <v/>
      </c>
      <c r="L175" s="426" t="str">
        <f>IF(COUNTA(ｺﾒﾃﾞｨｶﾙ!L174)&gt;=1,ｺﾒﾃﾞｨｶﾙ!L174,"")</f>
        <v/>
      </c>
      <c r="M175" s="449" t="str">
        <f>IF(COUNTA(ｺﾒﾃﾞｨｶﾙ!M174)&gt;=1,ｺﾒﾃﾞｨｶﾙ!M174,"")</f>
        <v/>
      </c>
      <c r="N175" s="443" t="str">
        <f>IF(COUNTA(ｺﾒﾃﾞｨｶﾙ!N174)&gt;=1,ｺﾒﾃﾞｨｶﾙ!N174,"")</f>
        <v/>
      </c>
      <c r="O175" s="444">
        <f>SUM(ｺﾒﾃﾞｨｶﾙ!P174:V174)</f>
        <v>0</v>
      </c>
      <c r="P175" s="445" t="str">
        <f>IF(O175&lt;基本!$D$9,"非常勤","常勤")</f>
        <v>常勤</v>
      </c>
      <c r="Q175" s="446">
        <f>IF(P175="非常勤",O175/基本!$D$9,1)</f>
        <v>1</v>
      </c>
      <c r="R175" s="401" t="e">
        <f>IF(DAYS360(T175,メイン!$N$3)&lt;500,"新"," ")</f>
        <v>#VALUE!</v>
      </c>
      <c r="S175" s="447"/>
      <c r="T175" s="474" t="str">
        <f>IF(COUNTA(ｺﾒﾃﾞｨｶﾙ!O174)&gt;=1,ｺﾒﾃﾞｨｶﾙ!O174,"")</f>
        <v/>
      </c>
      <c r="U175" s="475"/>
      <c r="V175" s="475"/>
      <c r="W175" s="475"/>
      <c r="X175" s="477">
        <f t="shared" si="66"/>
        <v>0</v>
      </c>
      <c r="Y175" s="477">
        <f t="shared" si="67"/>
        <v>0</v>
      </c>
      <c r="Z175" s="477">
        <f t="shared" si="68"/>
        <v>0</v>
      </c>
      <c r="AA175" s="477">
        <f t="shared" si="69"/>
        <v>0</v>
      </c>
      <c r="AB175" s="477">
        <f t="shared" si="70"/>
        <v>0</v>
      </c>
      <c r="AC175" s="477">
        <f t="shared" si="71"/>
        <v>0</v>
      </c>
      <c r="AD175" s="477">
        <f t="shared" si="72"/>
        <v>0</v>
      </c>
      <c r="AE175" s="477">
        <f t="shared" si="73"/>
        <v>0</v>
      </c>
      <c r="AF175" s="477">
        <f t="shared" si="74"/>
        <v>0</v>
      </c>
      <c r="AG175" s="477">
        <f t="shared" si="75"/>
        <v>0</v>
      </c>
      <c r="AH175" s="477">
        <f t="shared" si="76"/>
        <v>0</v>
      </c>
      <c r="AI175" s="477">
        <f t="shared" si="77"/>
        <v>0</v>
      </c>
      <c r="AJ175" s="477">
        <f t="shared" si="78"/>
        <v>0</v>
      </c>
      <c r="AK175" s="477">
        <f t="shared" si="79"/>
        <v>0</v>
      </c>
      <c r="AL175" s="477">
        <f t="shared" si="80"/>
        <v>0</v>
      </c>
      <c r="AM175" s="477">
        <f t="shared" si="81"/>
        <v>0</v>
      </c>
      <c r="AN175" s="477">
        <f t="shared" si="82"/>
        <v>0</v>
      </c>
      <c r="AO175" s="477">
        <f t="shared" si="83"/>
        <v>0</v>
      </c>
      <c r="AP175" s="477">
        <f t="shared" si="84"/>
        <v>0</v>
      </c>
      <c r="AQ175" s="477">
        <f t="shared" si="85"/>
        <v>0</v>
      </c>
      <c r="AR175" s="477">
        <f t="shared" si="86"/>
        <v>0</v>
      </c>
      <c r="AS175" s="477">
        <f t="shared" si="87"/>
        <v>0</v>
      </c>
      <c r="AT175" s="477">
        <f t="shared" si="88"/>
        <v>0</v>
      </c>
      <c r="AU175" s="477">
        <f t="shared" si="89"/>
        <v>0</v>
      </c>
      <c r="AV175" s="477">
        <f t="shared" si="90"/>
        <v>0</v>
      </c>
      <c r="AW175" s="477">
        <f t="shared" si="91"/>
        <v>0</v>
      </c>
      <c r="AX175" s="477">
        <f t="shared" si="92"/>
        <v>0</v>
      </c>
      <c r="AY175" s="477">
        <f t="shared" si="93"/>
        <v>0</v>
      </c>
      <c r="AZ175" s="477">
        <f t="shared" si="94"/>
        <v>0</v>
      </c>
      <c r="BA175" s="477">
        <f t="shared" si="95"/>
        <v>0</v>
      </c>
      <c r="BB175" s="477">
        <f t="shared" si="96"/>
        <v>0</v>
      </c>
      <c r="BC175" s="477">
        <f t="shared" si="97"/>
        <v>0</v>
      </c>
      <c r="BD175" s="477">
        <f t="shared" si="98"/>
        <v>0</v>
      </c>
      <c r="BE175" s="477"/>
    </row>
    <row r="176" spans="1:57" ht="13.5" customHeight="1">
      <c r="A176" s="448" t="str">
        <f>IF(COUNTA(ｺﾒﾃﾞｨｶﾙ!A175)&gt;=1,ｺﾒﾃﾞｨｶﾙ!A175,"")</f>
        <v/>
      </c>
      <c r="B176" s="425" t="str">
        <f>IF(COUNTA(ｺﾒﾃﾞｨｶﾙ!B175)&gt;=1,ｺﾒﾃﾞｨｶﾙ!B175,"")</f>
        <v/>
      </c>
      <c r="C176" s="422" t="str">
        <f>IF(COUNTA(ｺﾒﾃﾞｨｶﾙ!C175)&gt;=1,ｺﾒﾃﾞｨｶﾙ!C175,"")</f>
        <v/>
      </c>
      <c r="D176" s="422" t="str">
        <f>IF(COUNTA(ｺﾒﾃﾞｨｶﾙ!D175)&gt;=1,ｺﾒﾃﾞｨｶﾙ!D175,"")</f>
        <v/>
      </c>
      <c r="E176" s="422" t="str">
        <f>IF(COUNTA(ｺﾒﾃﾞｨｶﾙ!E175)&gt;=1,ｺﾒﾃﾞｨｶﾙ!E175,"")</f>
        <v/>
      </c>
      <c r="F176" s="422" t="str">
        <f>IF(COUNTA(ｺﾒﾃﾞｨｶﾙ!F175)&gt;=1,ｺﾒﾃﾞｨｶﾙ!F175,"")</f>
        <v/>
      </c>
      <c r="G176" s="422" t="str">
        <f>IF(COUNTA(ｺﾒﾃﾞｨｶﾙ!G175)&gt;=1,ｺﾒﾃﾞｨｶﾙ!G175,"")</f>
        <v/>
      </c>
      <c r="H176" s="422" t="str">
        <f>IF(COUNTA(ｺﾒﾃﾞｨｶﾙ!H175)&gt;=1,ｺﾒﾃﾞｨｶﾙ!H175,"")</f>
        <v/>
      </c>
      <c r="I176" s="422" t="str">
        <f>IF(COUNTA(ｺﾒﾃﾞｨｶﾙ!I175)&gt;=1,ｺﾒﾃﾞｨｶﾙ!I175,"")</f>
        <v/>
      </c>
      <c r="J176" s="422" t="str">
        <f>IF(COUNTA(ｺﾒﾃﾞｨｶﾙ!J175)&gt;=1,ｺﾒﾃﾞｨｶﾙ!J175,"")</f>
        <v/>
      </c>
      <c r="K176" s="422" t="str">
        <f>IF(COUNTA(ｺﾒﾃﾞｨｶﾙ!K175)&gt;=1,ｺﾒﾃﾞｨｶﾙ!K175,"")</f>
        <v/>
      </c>
      <c r="L176" s="426" t="str">
        <f>IF(COUNTA(ｺﾒﾃﾞｨｶﾙ!L175)&gt;=1,ｺﾒﾃﾞｨｶﾙ!L175,"")</f>
        <v/>
      </c>
      <c r="M176" s="449" t="str">
        <f>IF(COUNTA(ｺﾒﾃﾞｨｶﾙ!M175)&gt;=1,ｺﾒﾃﾞｨｶﾙ!M175,"")</f>
        <v/>
      </c>
      <c r="N176" s="443" t="str">
        <f>IF(COUNTA(ｺﾒﾃﾞｨｶﾙ!N175)&gt;=1,ｺﾒﾃﾞｨｶﾙ!N175,"")</f>
        <v/>
      </c>
      <c r="O176" s="444">
        <f>SUM(ｺﾒﾃﾞｨｶﾙ!P175:V175)</f>
        <v>0</v>
      </c>
      <c r="P176" s="445" t="str">
        <f>IF(O176&lt;基本!$D$9,"非常勤","常勤")</f>
        <v>常勤</v>
      </c>
      <c r="Q176" s="446">
        <f>IF(P176="非常勤",O176/基本!$D$9,1)</f>
        <v>1</v>
      </c>
      <c r="R176" s="401" t="e">
        <f>IF(DAYS360(T176,メイン!$N$3)&lt;500,"新"," ")</f>
        <v>#VALUE!</v>
      </c>
      <c r="S176" s="447"/>
      <c r="T176" s="474" t="str">
        <f>IF(COUNTA(ｺﾒﾃﾞｨｶﾙ!O175)&gt;=1,ｺﾒﾃﾞｨｶﾙ!O175,"")</f>
        <v/>
      </c>
      <c r="U176" s="475"/>
      <c r="V176" s="475"/>
      <c r="W176" s="475"/>
      <c r="X176" s="477">
        <f t="shared" si="66"/>
        <v>0</v>
      </c>
      <c r="Y176" s="477">
        <f t="shared" si="67"/>
        <v>0</v>
      </c>
      <c r="Z176" s="477">
        <f t="shared" si="68"/>
        <v>0</v>
      </c>
      <c r="AA176" s="477">
        <f t="shared" si="69"/>
        <v>0</v>
      </c>
      <c r="AB176" s="477">
        <f t="shared" si="70"/>
        <v>0</v>
      </c>
      <c r="AC176" s="477">
        <f t="shared" si="71"/>
        <v>0</v>
      </c>
      <c r="AD176" s="477">
        <f t="shared" si="72"/>
        <v>0</v>
      </c>
      <c r="AE176" s="477">
        <f t="shared" si="73"/>
        <v>0</v>
      </c>
      <c r="AF176" s="477">
        <f t="shared" si="74"/>
        <v>0</v>
      </c>
      <c r="AG176" s="477">
        <f t="shared" si="75"/>
        <v>0</v>
      </c>
      <c r="AH176" s="477">
        <f t="shared" si="76"/>
        <v>0</v>
      </c>
      <c r="AI176" s="477">
        <f t="shared" si="77"/>
        <v>0</v>
      </c>
      <c r="AJ176" s="477">
        <f t="shared" si="78"/>
        <v>0</v>
      </c>
      <c r="AK176" s="477">
        <f t="shared" si="79"/>
        <v>0</v>
      </c>
      <c r="AL176" s="477">
        <f t="shared" si="80"/>
        <v>0</v>
      </c>
      <c r="AM176" s="477">
        <f t="shared" si="81"/>
        <v>0</v>
      </c>
      <c r="AN176" s="477">
        <f t="shared" si="82"/>
        <v>0</v>
      </c>
      <c r="AO176" s="477">
        <f t="shared" si="83"/>
        <v>0</v>
      </c>
      <c r="AP176" s="477">
        <f t="shared" si="84"/>
        <v>0</v>
      </c>
      <c r="AQ176" s="477">
        <f t="shared" si="85"/>
        <v>0</v>
      </c>
      <c r="AR176" s="477">
        <f t="shared" si="86"/>
        <v>0</v>
      </c>
      <c r="AS176" s="477">
        <f t="shared" si="87"/>
        <v>0</v>
      </c>
      <c r="AT176" s="477">
        <f t="shared" si="88"/>
        <v>0</v>
      </c>
      <c r="AU176" s="477">
        <f t="shared" si="89"/>
        <v>0</v>
      </c>
      <c r="AV176" s="477">
        <f t="shared" si="90"/>
        <v>0</v>
      </c>
      <c r="AW176" s="477">
        <f t="shared" si="91"/>
        <v>0</v>
      </c>
      <c r="AX176" s="477">
        <f t="shared" si="92"/>
        <v>0</v>
      </c>
      <c r="AY176" s="477">
        <f t="shared" si="93"/>
        <v>0</v>
      </c>
      <c r="AZ176" s="477">
        <f t="shared" si="94"/>
        <v>0</v>
      </c>
      <c r="BA176" s="477">
        <f t="shared" si="95"/>
        <v>0</v>
      </c>
      <c r="BB176" s="477">
        <f t="shared" si="96"/>
        <v>0</v>
      </c>
      <c r="BC176" s="477">
        <f t="shared" si="97"/>
        <v>0</v>
      </c>
      <c r="BD176" s="477">
        <f t="shared" si="98"/>
        <v>0</v>
      </c>
      <c r="BE176" s="477"/>
    </row>
    <row r="177" spans="1:57" ht="13.5" customHeight="1">
      <c r="A177" s="448" t="str">
        <f>IF(COUNTA(ｺﾒﾃﾞｨｶﾙ!A176)&gt;=1,ｺﾒﾃﾞｨｶﾙ!A176,"")</f>
        <v/>
      </c>
      <c r="B177" s="425" t="str">
        <f>IF(COUNTA(ｺﾒﾃﾞｨｶﾙ!B176)&gt;=1,ｺﾒﾃﾞｨｶﾙ!B176,"")</f>
        <v/>
      </c>
      <c r="C177" s="422" t="str">
        <f>IF(COUNTA(ｺﾒﾃﾞｨｶﾙ!C176)&gt;=1,ｺﾒﾃﾞｨｶﾙ!C176,"")</f>
        <v/>
      </c>
      <c r="D177" s="422" t="str">
        <f>IF(COUNTA(ｺﾒﾃﾞｨｶﾙ!D176)&gt;=1,ｺﾒﾃﾞｨｶﾙ!D176,"")</f>
        <v/>
      </c>
      <c r="E177" s="422" t="str">
        <f>IF(COUNTA(ｺﾒﾃﾞｨｶﾙ!E176)&gt;=1,ｺﾒﾃﾞｨｶﾙ!E176,"")</f>
        <v/>
      </c>
      <c r="F177" s="422" t="str">
        <f>IF(COUNTA(ｺﾒﾃﾞｨｶﾙ!F176)&gt;=1,ｺﾒﾃﾞｨｶﾙ!F176,"")</f>
        <v/>
      </c>
      <c r="G177" s="422" t="str">
        <f>IF(COUNTA(ｺﾒﾃﾞｨｶﾙ!G176)&gt;=1,ｺﾒﾃﾞｨｶﾙ!G176,"")</f>
        <v/>
      </c>
      <c r="H177" s="422" t="str">
        <f>IF(COUNTA(ｺﾒﾃﾞｨｶﾙ!H176)&gt;=1,ｺﾒﾃﾞｨｶﾙ!H176,"")</f>
        <v/>
      </c>
      <c r="I177" s="422" t="str">
        <f>IF(COUNTA(ｺﾒﾃﾞｨｶﾙ!I176)&gt;=1,ｺﾒﾃﾞｨｶﾙ!I176,"")</f>
        <v/>
      </c>
      <c r="J177" s="422" t="str">
        <f>IF(COUNTA(ｺﾒﾃﾞｨｶﾙ!J176)&gt;=1,ｺﾒﾃﾞｨｶﾙ!J176,"")</f>
        <v/>
      </c>
      <c r="K177" s="422" t="str">
        <f>IF(COUNTA(ｺﾒﾃﾞｨｶﾙ!K176)&gt;=1,ｺﾒﾃﾞｨｶﾙ!K176,"")</f>
        <v/>
      </c>
      <c r="L177" s="426" t="str">
        <f>IF(COUNTA(ｺﾒﾃﾞｨｶﾙ!L176)&gt;=1,ｺﾒﾃﾞｨｶﾙ!L176,"")</f>
        <v/>
      </c>
      <c r="M177" s="449" t="str">
        <f>IF(COUNTA(ｺﾒﾃﾞｨｶﾙ!M176)&gt;=1,ｺﾒﾃﾞｨｶﾙ!M176,"")</f>
        <v/>
      </c>
      <c r="N177" s="443" t="str">
        <f>IF(COUNTA(ｺﾒﾃﾞｨｶﾙ!N176)&gt;=1,ｺﾒﾃﾞｨｶﾙ!N176,"")</f>
        <v/>
      </c>
      <c r="O177" s="444">
        <f>SUM(ｺﾒﾃﾞｨｶﾙ!P176:V176)</f>
        <v>0</v>
      </c>
      <c r="P177" s="445" t="str">
        <f>IF(O177&lt;基本!$D$9,"非常勤","常勤")</f>
        <v>常勤</v>
      </c>
      <c r="Q177" s="446">
        <f>IF(P177="非常勤",O177/基本!$D$9,1)</f>
        <v>1</v>
      </c>
      <c r="R177" s="401" t="e">
        <f>IF(DAYS360(T177,メイン!$N$3)&lt;500,"新"," ")</f>
        <v>#VALUE!</v>
      </c>
      <c r="S177" s="447"/>
      <c r="T177" s="474" t="str">
        <f>IF(COUNTA(ｺﾒﾃﾞｨｶﾙ!O176)&gt;=1,ｺﾒﾃﾞｨｶﾙ!O176,"")</f>
        <v/>
      </c>
      <c r="U177" s="475"/>
      <c r="V177" s="475"/>
      <c r="W177" s="475"/>
      <c r="X177" s="477">
        <f t="shared" si="66"/>
        <v>0</v>
      </c>
      <c r="Y177" s="477">
        <f t="shared" si="67"/>
        <v>0</v>
      </c>
      <c r="Z177" s="477">
        <f t="shared" si="68"/>
        <v>0</v>
      </c>
      <c r="AA177" s="477">
        <f t="shared" si="69"/>
        <v>0</v>
      </c>
      <c r="AB177" s="477">
        <f t="shared" si="70"/>
        <v>0</v>
      </c>
      <c r="AC177" s="477">
        <f t="shared" si="71"/>
        <v>0</v>
      </c>
      <c r="AD177" s="477">
        <f t="shared" si="72"/>
        <v>0</v>
      </c>
      <c r="AE177" s="477">
        <f t="shared" si="73"/>
        <v>0</v>
      </c>
      <c r="AF177" s="477">
        <f t="shared" si="74"/>
        <v>0</v>
      </c>
      <c r="AG177" s="477">
        <f t="shared" si="75"/>
        <v>0</v>
      </c>
      <c r="AH177" s="477">
        <f t="shared" si="76"/>
        <v>0</v>
      </c>
      <c r="AI177" s="477">
        <f t="shared" si="77"/>
        <v>0</v>
      </c>
      <c r="AJ177" s="477">
        <f t="shared" si="78"/>
        <v>0</v>
      </c>
      <c r="AK177" s="477">
        <f t="shared" si="79"/>
        <v>0</v>
      </c>
      <c r="AL177" s="477">
        <f t="shared" si="80"/>
        <v>0</v>
      </c>
      <c r="AM177" s="477">
        <f t="shared" si="81"/>
        <v>0</v>
      </c>
      <c r="AN177" s="477">
        <f t="shared" si="82"/>
        <v>0</v>
      </c>
      <c r="AO177" s="477">
        <f t="shared" si="83"/>
        <v>0</v>
      </c>
      <c r="AP177" s="477">
        <f t="shared" si="84"/>
        <v>0</v>
      </c>
      <c r="AQ177" s="477">
        <f t="shared" si="85"/>
        <v>0</v>
      </c>
      <c r="AR177" s="477">
        <f t="shared" si="86"/>
        <v>0</v>
      </c>
      <c r="AS177" s="477">
        <f t="shared" si="87"/>
        <v>0</v>
      </c>
      <c r="AT177" s="477">
        <f t="shared" si="88"/>
        <v>0</v>
      </c>
      <c r="AU177" s="477">
        <f t="shared" si="89"/>
        <v>0</v>
      </c>
      <c r="AV177" s="477">
        <f t="shared" si="90"/>
        <v>0</v>
      </c>
      <c r="AW177" s="477">
        <f t="shared" si="91"/>
        <v>0</v>
      </c>
      <c r="AX177" s="477">
        <f t="shared" si="92"/>
        <v>0</v>
      </c>
      <c r="AY177" s="477">
        <f t="shared" si="93"/>
        <v>0</v>
      </c>
      <c r="AZ177" s="477">
        <f t="shared" si="94"/>
        <v>0</v>
      </c>
      <c r="BA177" s="477">
        <f t="shared" si="95"/>
        <v>0</v>
      </c>
      <c r="BB177" s="477">
        <f t="shared" si="96"/>
        <v>0</v>
      </c>
      <c r="BC177" s="477">
        <f t="shared" si="97"/>
        <v>0</v>
      </c>
      <c r="BD177" s="477">
        <f t="shared" si="98"/>
        <v>0</v>
      </c>
      <c r="BE177" s="477"/>
    </row>
    <row r="178" spans="1:57" ht="13.5" customHeight="1">
      <c r="A178" s="448" t="str">
        <f>IF(COUNTA(ｺﾒﾃﾞｨｶﾙ!A177)&gt;=1,ｺﾒﾃﾞｨｶﾙ!A177,"")</f>
        <v/>
      </c>
      <c r="B178" s="425" t="str">
        <f>IF(COUNTA(ｺﾒﾃﾞｨｶﾙ!B177)&gt;=1,ｺﾒﾃﾞｨｶﾙ!B177,"")</f>
        <v/>
      </c>
      <c r="C178" s="422" t="str">
        <f>IF(COUNTA(ｺﾒﾃﾞｨｶﾙ!C177)&gt;=1,ｺﾒﾃﾞｨｶﾙ!C177,"")</f>
        <v/>
      </c>
      <c r="D178" s="422" t="str">
        <f>IF(COUNTA(ｺﾒﾃﾞｨｶﾙ!D177)&gt;=1,ｺﾒﾃﾞｨｶﾙ!D177,"")</f>
        <v/>
      </c>
      <c r="E178" s="422" t="str">
        <f>IF(COUNTA(ｺﾒﾃﾞｨｶﾙ!E177)&gt;=1,ｺﾒﾃﾞｨｶﾙ!E177,"")</f>
        <v/>
      </c>
      <c r="F178" s="422" t="str">
        <f>IF(COUNTA(ｺﾒﾃﾞｨｶﾙ!F177)&gt;=1,ｺﾒﾃﾞｨｶﾙ!F177,"")</f>
        <v/>
      </c>
      <c r="G178" s="422" t="str">
        <f>IF(COUNTA(ｺﾒﾃﾞｨｶﾙ!G177)&gt;=1,ｺﾒﾃﾞｨｶﾙ!G177,"")</f>
        <v/>
      </c>
      <c r="H178" s="422" t="str">
        <f>IF(COUNTA(ｺﾒﾃﾞｨｶﾙ!H177)&gt;=1,ｺﾒﾃﾞｨｶﾙ!H177,"")</f>
        <v/>
      </c>
      <c r="I178" s="422" t="str">
        <f>IF(COUNTA(ｺﾒﾃﾞｨｶﾙ!I177)&gt;=1,ｺﾒﾃﾞｨｶﾙ!I177,"")</f>
        <v/>
      </c>
      <c r="J178" s="422" t="str">
        <f>IF(COUNTA(ｺﾒﾃﾞｨｶﾙ!J177)&gt;=1,ｺﾒﾃﾞｨｶﾙ!J177,"")</f>
        <v/>
      </c>
      <c r="K178" s="422" t="str">
        <f>IF(COUNTA(ｺﾒﾃﾞｨｶﾙ!K177)&gt;=1,ｺﾒﾃﾞｨｶﾙ!K177,"")</f>
        <v/>
      </c>
      <c r="L178" s="426" t="str">
        <f>IF(COUNTA(ｺﾒﾃﾞｨｶﾙ!L177)&gt;=1,ｺﾒﾃﾞｨｶﾙ!L177,"")</f>
        <v/>
      </c>
      <c r="M178" s="449" t="str">
        <f>IF(COUNTA(ｺﾒﾃﾞｨｶﾙ!M177)&gt;=1,ｺﾒﾃﾞｨｶﾙ!M177,"")</f>
        <v/>
      </c>
      <c r="N178" s="443" t="str">
        <f>IF(COUNTA(ｺﾒﾃﾞｨｶﾙ!N177)&gt;=1,ｺﾒﾃﾞｨｶﾙ!N177,"")</f>
        <v/>
      </c>
      <c r="O178" s="444">
        <f>SUM(ｺﾒﾃﾞｨｶﾙ!P177:V177)</f>
        <v>0</v>
      </c>
      <c r="P178" s="445" t="str">
        <f>IF(O178&lt;基本!$D$9,"非常勤","常勤")</f>
        <v>常勤</v>
      </c>
      <c r="Q178" s="446">
        <f>IF(P178="非常勤",O178/基本!$D$9,1)</f>
        <v>1</v>
      </c>
      <c r="R178" s="401" t="e">
        <f>IF(DAYS360(T178,メイン!$N$3)&lt;500,"新"," ")</f>
        <v>#VALUE!</v>
      </c>
      <c r="S178" s="447"/>
      <c r="T178" s="474" t="str">
        <f>IF(COUNTA(ｺﾒﾃﾞｨｶﾙ!O177)&gt;=1,ｺﾒﾃﾞｨｶﾙ!O177,"")</f>
        <v/>
      </c>
      <c r="U178" s="475"/>
      <c r="V178" s="475"/>
      <c r="W178" s="475"/>
      <c r="X178" s="477">
        <f t="shared" si="66"/>
        <v>0</v>
      </c>
      <c r="Y178" s="477">
        <f t="shared" si="67"/>
        <v>0</v>
      </c>
      <c r="Z178" s="477">
        <f t="shared" si="68"/>
        <v>0</v>
      </c>
      <c r="AA178" s="477">
        <f t="shared" si="69"/>
        <v>0</v>
      </c>
      <c r="AB178" s="477">
        <f t="shared" si="70"/>
        <v>0</v>
      </c>
      <c r="AC178" s="477">
        <f t="shared" si="71"/>
        <v>0</v>
      </c>
      <c r="AD178" s="477">
        <f t="shared" si="72"/>
        <v>0</v>
      </c>
      <c r="AE178" s="477">
        <f t="shared" si="73"/>
        <v>0</v>
      </c>
      <c r="AF178" s="477">
        <f t="shared" si="74"/>
        <v>0</v>
      </c>
      <c r="AG178" s="477">
        <f t="shared" si="75"/>
        <v>0</v>
      </c>
      <c r="AH178" s="477">
        <f t="shared" si="76"/>
        <v>0</v>
      </c>
      <c r="AI178" s="477">
        <f t="shared" si="77"/>
        <v>0</v>
      </c>
      <c r="AJ178" s="477">
        <f t="shared" si="78"/>
        <v>0</v>
      </c>
      <c r="AK178" s="477">
        <f t="shared" si="79"/>
        <v>0</v>
      </c>
      <c r="AL178" s="477">
        <f t="shared" si="80"/>
        <v>0</v>
      </c>
      <c r="AM178" s="477">
        <f t="shared" si="81"/>
        <v>0</v>
      </c>
      <c r="AN178" s="477">
        <f t="shared" si="82"/>
        <v>0</v>
      </c>
      <c r="AO178" s="477">
        <f t="shared" si="83"/>
        <v>0</v>
      </c>
      <c r="AP178" s="477">
        <f t="shared" si="84"/>
        <v>0</v>
      </c>
      <c r="AQ178" s="477">
        <f t="shared" si="85"/>
        <v>0</v>
      </c>
      <c r="AR178" s="477">
        <f t="shared" si="86"/>
        <v>0</v>
      </c>
      <c r="AS178" s="477">
        <f t="shared" si="87"/>
        <v>0</v>
      </c>
      <c r="AT178" s="477">
        <f t="shared" si="88"/>
        <v>0</v>
      </c>
      <c r="AU178" s="477">
        <f t="shared" si="89"/>
        <v>0</v>
      </c>
      <c r="AV178" s="477">
        <f t="shared" si="90"/>
        <v>0</v>
      </c>
      <c r="AW178" s="477">
        <f t="shared" si="91"/>
        <v>0</v>
      </c>
      <c r="AX178" s="477">
        <f t="shared" si="92"/>
        <v>0</v>
      </c>
      <c r="AY178" s="477">
        <f t="shared" si="93"/>
        <v>0</v>
      </c>
      <c r="AZ178" s="477">
        <f t="shared" si="94"/>
        <v>0</v>
      </c>
      <c r="BA178" s="477">
        <f t="shared" si="95"/>
        <v>0</v>
      </c>
      <c r="BB178" s="477">
        <f t="shared" si="96"/>
        <v>0</v>
      </c>
      <c r="BC178" s="477">
        <f t="shared" si="97"/>
        <v>0</v>
      </c>
      <c r="BD178" s="477">
        <f t="shared" si="98"/>
        <v>0</v>
      </c>
      <c r="BE178" s="477"/>
    </row>
    <row r="179" spans="1:57" ht="13.5" customHeight="1">
      <c r="A179" s="448" t="str">
        <f>IF(COUNTA(ｺﾒﾃﾞｨｶﾙ!A178)&gt;=1,ｺﾒﾃﾞｨｶﾙ!A178,"")</f>
        <v/>
      </c>
      <c r="B179" s="425" t="str">
        <f>IF(COUNTA(ｺﾒﾃﾞｨｶﾙ!B178)&gt;=1,ｺﾒﾃﾞｨｶﾙ!B178,"")</f>
        <v/>
      </c>
      <c r="C179" s="422" t="str">
        <f>IF(COUNTA(ｺﾒﾃﾞｨｶﾙ!C178)&gt;=1,ｺﾒﾃﾞｨｶﾙ!C178,"")</f>
        <v/>
      </c>
      <c r="D179" s="422" t="str">
        <f>IF(COUNTA(ｺﾒﾃﾞｨｶﾙ!D178)&gt;=1,ｺﾒﾃﾞｨｶﾙ!D178,"")</f>
        <v/>
      </c>
      <c r="E179" s="422" t="str">
        <f>IF(COUNTA(ｺﾒﾃﾞｨｶﾙ!E178)&gt;=1,ｺﾒﾃﾞｨｶﾙ!E178,"")</f>
        <v/>
      </c>
      <c r="F179" s="422" t="str">
        <f>IF(COUNTA(ｺﾒﾃﾞｨｶﾙ!F178)&gt;=1,ｺﾒﾃﾞｨｶﾙ!F178,"")</f>
        <v/>
      </c>
      <c r="G179" s="422" t="str">
        <f>IF(COUNTA(ｺﾒﾃﾞｨｶﾙ!G178)&gt;=1,ｺﾒﾃﾞｨｶﾙ!G178,"")</f>
        <v/>
      </c>
      <c r="H179" s="422" t="str">
        <f>IF(COUNTA(ｺﾒﾃﾞｨｶﾙ!H178)&gt;=1,ｺﾒﾃﾞｨｶﾙ!H178,"")</f>
        <v/>
      </c>
      <c r="I179" s="422" t="str">
        <f>IF(COUNTA(ｺﾒﾃﾞｨｶﾙ!I178)&gt;=1,ｺﾒﾃﾞｨｶﾙ!I178,"")</f>
        <v/>
      </c>
      <c r="J179" s="422" t="str">
        <f>IF(COUNTA(ｺﾒﾃﾞｨｶﾙ!J178)&gt;=1,ｺﾒﾃﾞｨｶﾙ!J178,"")</f>
        <v/>
      </c>
      <c r="K179" s="422" t="str">
        <f>IF(COUNTA(ｺﾒﾃﾞｨｶﾙ!K178)&gt;=1,ｺﾒﾃﾞｨｶﾙ!K178,"")</f>
        <v/>
      </c>
      <c r="L179" s="426" t="str">
        <f>IF(COUNTA(ｺﾒﾃﾞｨｶﾙ!L178)&gt;=1,ｺﾒﾃﾞｨｶﾙ!L178,"")</f>
        <v/>
      </c>
      <c r="M179" s="449" t="str">
        <f>IF(COUNTA(ｺﾒﾃﾞｨｶﾙ!M178)&gt;=1,ｺﾒﾃﾞｨｶﾙ!M178,"")</f>
        <v/>
      </c>
      <c r="N179" s="443" t="str">
        <f>IF(COUNTA(ｺﾒﾃﾞｨｶﾙ!N178)&gt;=1,ｺﾒﾃﾞｨｶﾙ!N178,"")</f>
        <v/>
      </c>
      <c r="O179" s="444">
        <f>SUM(ｺﾒﾃﾞｨｶﾙ!P178:V178)</f>
        <v>0</v>
      </c>
      <c r="P179" s="445" t="str">
        <f>IF(O179&lt;基本!$D$9,"非常勤","常勤")</f>
        <v>常勤</v>
      </c>
      <c r="Q179" s="446">
        <f>IF(P179="非常勤",O179/基本!$D$9,1)</f>
        <v>1</v>
      </c>
      <c r="R179" s="401" t="e">
        <f>IF(DAYS360(T179,メイン!$N$3)&lt;500,"新"," ")</f>
        <v>#VALUE!</v>
      </c>
      <c r="S179" s="447"/>
      <c r="T179" s="474" t="str">
        <f>IF(COUNTA(ｺﾒﾃﾞｨｶﾙ!O178)&gt;=1,ｺﾒﾃﾞｨｶﾙ!O178,"")</f>
        <v/>
      </c>
      <c r="U179" s="475"/>
      <c r="V179" s="475"/>
      <c r="W179" s="475"/>
      <c r="X179" s="477">
        <f t="shared" si="66"/>
        <v>0</v>
      </c>
      <c r="Y179" s="477">
        <f t="shared" si="67"/>
        <v>0</v>
      </c>
      <c r="Z179" s="477">
        <f t="shared" si="68"/>
        <v>0</v>
      </c>
      <c r="AA179" s="477">
        <f t="shared" si="69"/>
        <v>0</v>
      </c>
      <c r="AB179" s="477">
        <f t="shared" si="70"/>
        <v>0</v>
      </c>
      <c r="AC179" s="477">
        <f t="shared" si="71"/>
        <v>0</v>
      </c>
      <c r="AD179" s="477">
        <f t="shared" si="72"/>
        <v>0</v>
      </c>
      <c r="AE179" s="477">
        <f t="shared" si="73"/>
        <v>0</v>
      </c>
      <c r="AF179" s="477">
        <f t="shared" si="74"/>
        <v>0</v>
      </c>
      <c r="AG179" s="477">
        <f t="shared" si="75"/>
        <v>0</v>
      </c>
      <c r="AH179" s="477">
        <f t="shared" si="76"/>
        <v>0</v>
      </c>
      <c r="AI179" s="477">
        <f t="shared" si="77"/>
        <v>0</v>
      </c>
      <c r="AJ179" s="477">
        <f t="shared" si="78"/>
        <v>0</v>
      </c>
      <c r="AK179" s="477">
        <f t="shared" si="79"/>
        <v>0</v>
      </c>
      <c r="AL179" s="477">
        <f t="shared" si="80"/>
        <v>0</v>
      </c>
      <c r="AM179" s="477">
        <f t="shared" si="81"/>
        <v>0</v>
      </c>
      <c r="AN179" s="477">
        <f t="shared" si="82"/>
        <v>0</v>
      </c>
      <c r="AO179" s="477">
        <f t="shared" si="83"/>
        <v>0</v>
      </c>
      <c r="AP179" s="477">
        <f t="shared" si="84"/>
        <v>0</v>
      </c>
      <c r="AQ179" s="477">
        <f t="shared" si="85"/>
        <v>0</v>
      </c>
      <c r="AR179" s="477">
        <f t="shared" si="86"/>
        <v>0</v>
      </c>
      <c r="AS179" s="477">
        <f t="shared" si="87"/>
        <v>0</v>
      </c>
      <c r="AT179" s="477">
        <f t="shared" si="88"/>
        <v>0</v>
      </c>
      <c r="AU179" s="477">
        <f t="shared" si="89"/>
        <v>0</v>
      </c>
      <c r="AV179" s="477">
        <f t="shared" si="90"/>
        <v>0</v>
      </c>
      <c r="AW179" s="477">
        <f t="shared" si="91"/>
        <v>0</v>
      </c>
      <c r="AX179" s="477">
        <f t="shared" si="92"/>
        <v>0</v>
      </c>
      <c r="AY179" s="477">
        <f t="shared" si="93"/>
        <v>0</v>
      </c>
      <c r="AZ179" s="477">
        <f t="shared" si="94"/>
        <v>0</v>
      </c>
      <c r="BA179" s="477">
        <f t="shared" si="95"/>
        <v>0</v>
      </c>
      <c r="BB179" s="477">
        <f t="shared" si="96"/>
        <v>0</v>
      </c>
      <c r="BC179" s="477">
        <f t="shared" si="97"/>
        <v>0</v>
      </c>
      <c r="BD179" s="477">
        <f t="shared" si="98"/>
        <v>0</v>
      </c>
      <c r="BE179" s="477"/>
    </row>
    <row r="180" spans="1:57" ht="13.5" customHeight="1">
      <c r="A180" s="448" t="str">
        <f>IF(COUNTA(ｺﾒﾃﾞｨｶﾙ!A179)&gt;=1,ｺﾒﾃﾞｨｶﾙ!A179,"")</f>
        <v/>
      </c>
      <c r="B180" s="425" t="str">
        <f>IF(COUNTA(ｺﾒﾃﾞｨｶﾙ!B179)&gt;=1,ｺﾒﾃﾞｨｶﾙ!B179,"")</f>
        <v/>
      </c>
      <c r="C180" s="422" t="str">
        <f>IF(COUNTA(ｺﾒﾃﾞｨｶﾙ!C179)&gt;=1,ｺﾒﾃﾞｨｶﾙ!C179,"")</f>
        <v/>
      </c>
      <c r="D180" s="422" t="str">
        <f>IF(COUNTA(ｺﾒﾃﾞｨｶﾙ!D179)&gt;=1,ｺﾒﾃﾞｨｶﾙ!D179,"")</f>
        <v/>
      </c>
      <c r="E180" s="422" t="str">
        <f>IF(COUNTA(ｺﾒﾃﾞｨｶﾙ!E179)&gt;=1,ｺﾒﾃﾞｨｶﾙ!E179,"")</f>
        <v/>
      </c>
      <c r="F180" s="422" t="str">
        <f>IF(COUNTA(ｺﾒﾃﾞｨｶﾙ!F179)&gt;=1,ｺﾒﾃﾞｨｶﾙ!F179,"")</f>
        <v/>
      </c>
      <c r="G180" s="422" t="str">
        <f>IF(COUNTA(ｺﾒﾃﾞｨｶﾙ!G179)&gt;=1,ｺﾒﾃﾞｨｶﾙ!G179,"")</f>
        <v/>
      </c>
      <c r="H180" s="422" t="str">
        <f>IF(COUNTA(ｺﾒﾃﾞｨｶﾙ!H179)&gt;=1,ｺﾒﾃﾞｨｶﾙ!H179,"")</f>
        <v/>
      </c>
      <c r="I180" s="422" t="str">
        <f>IF(COUNTA(ｺﾒﾃﾞｨｶﾙ!I179)&gt;=1,ｺﾒﾃﾞｨｶﾙ!I179,"")</f>
        <v/>
      </c>
      <c r="J180" s="422" t="str">
        <f>IF(COUNTA(ｺﾒﾃﾞｨｶﾙ!J179)&gt;=1,ｺﾒﾃﾞｨｶﾙ!J179,"")</f>
        <v/>
      </c>
      <c r="K180" s="422" t="str">
        <f>IF(COUNTA(ｺﾒﾃﾞｨｶﾙ!K179)&gt;=1,ｺﾒﾃﾞｨｶﾙ!K179,"")</f>
        <v/>
      </c>
      <c r="L180" s="426" t="str">
        <f>IF(COUNTA(ｺﾒﾃﾞｨｶﾙ!L179)&gt;=1,ｺﾒﾃﾞｨｶﾙ!L179,"")</f>
        <v/>
      </c>
      <c r="M180" s="449" t="str">
        <f>IF(COUNTA(ｺﾒﾃﾞｨｶﾙ!M179)&gt;=1,ｺﾒﾃﾞｨｶﾙ!M179,"")</f>
        <v/>
      </c>
      <c r="N180" s="443" t="str">
        <f>IF(COUNTA(ｺﾒﾃﾞｨｶﾙ!N179)&gt;=1,ｺﾒﾃﾞｨｶﾙ!N179,"")</f>
        <v/>
      </c>
      <c r="O180" s="444">
        <f>SUM(ｺﾒﾃﾞｨｶﾙ!P179:V179)</f>
        <v>0</v>
      </c>
      <c r="P180" s="445" t="str">
        <f>IF(O180&lt;基本!$D$9,"非常勤","常勤")</f>
        <v>常勤</v>
      </c>
      <c r="Q180" s="446">
        <f>IF(P180="非常勤",O180/基本!$D$9,1)</f>
        <v>1</v>
      </c>
      <c r="R180" s="401" t="e">
        <f>IF(DAYS360(T180,メイン!$N$3)&lt;500,"新"," ")</f>
        <v>#VALUE!</v>
      </c>
      <c r="S180" s="447"/>
      <c r="T180" s="474" t="str">
        <f>IF(COUNTA(ｺﾒﾃﾞｨｶﾙ!O179)&gt;=1,ｺﾒﾃﾞｨｶﾙ!O179,"")</f>
        <v/>
      </c>
      <c r="U180" s="475"/>
      <c r="V180" s="475"/>
      <c r="W180" s="475"/>
      <c r="X180" s="477">
        <f t="shared" si="66"/>
        <v>0</v>
      </c>
      <c r="Y180" s="477">
        <f t="shared" si="67"/>
        <v>0</v>
      </c>
      <c r="Z180" s="477">
        <f t="shared" si="68"/>
        <v>0</v>
      </c>
      <c r="AA180" s="477">
        <f t="shared" si="69"/>
        <v>0</v>
      </c>
      <c r="AB180" s="477">
        <f t="shared" si="70"/>
        <v>0</v>
      </c>
      <c r="AC180" s="477">
        <f t="shared" si="71"/>
        <v>0</v>
      </c>
      <c r="AD180" s="477">
        <f t="shared" si="72"/>
        <v>0</v>
      </c>
      <c r="AE180" s="477">
        <f t="shared" si="73"/>
        <v>0</v>
      </c>
      <c r="AF180" s="477">
        <f t="shared" si="74"/>
        <v>0</v>
      </c>
      <c r="AG180" s="477">
        <f t="shared" si="75"/>
        <v>0</v>
      </c>
      <c r="AH180" s="477">
        <f t="shared" si="76"/>
        <v>0</v>
      </c>
      <c r="AI180" s="477">
        <f t="shared" si="77"/>
        <v>0</v>
      </c>
      <c r="AJ180" s="477">
        <f t="shared" si="78"/>
        <v>0</v>
      </c>
      <c r="AK180" s="477">
        <f t="shared" si="79"/>
        <v>0</v>
      </c>
      <c r="AL180" s="477">
        <f t="shared" si="80"/>
        <v>0</v>
      </c>
      <c r="AM180" s="477">
        <f t="shared" si="81"/>
        <v>0</v>
      </c>
      <c r="AN180" s="477">
        <f t="shared" si="82"/>
        <v>0</v>
      </c>
      <c r="AO180" s="477">
        <f t="shared" si="83"/>
        <v>0</v>
      </c>
      <c r="AP180" s="477">
        <f t="shared" si="84"/>
        <v>0</v>
      </c>
      <c r="AQ180" s="477">
        <f t="shared" si="85"/>
        <v>0</v>
      </c>
      <c r="AR180" s="477">
        <f t="shared" si="86"/>
        <v>0</v>
      </c>
      <c r="AS180" s="477">
        <f t="shared" si="87"/>
        <v>0</v>
      </c>
      <c r="AT180" s="477">
        <f t="shared" si="88"/>
        <v>0</v>
      </c>
      <c r="AU180" s="477">
        <f t="shared" si="89"/>
        <v>0</v>
      </c>
      <c r="AV180" s="477">
        <f t="shared" si="90"/>
        <v>0</v>
      </c>
      <c r="AW180" s="477">
        <f t="shared" si="91"/>
        <v>0</v>
      </c>
      <c r="AX180" s="477">
        <f t="shared" si="92"/>
        <v>0</v>
      </c>
      <c r="AY180" s="477">
        <f t="shared" si="93"/>
        <v>0</v>
      </c>
      <c r="AZ180" s="477">
        <f t="shared" si="94"/>
        <v>0</v>
      </c>
      <c r="BA180" s="477">
        <f t="shared" si="95"/>
        <v>0</v>
      </c>
      <c r="BB180" s="477">
        <f t="shared" si="96"/>
        <v>0</v>
      </c>
      <c r="BC180" s="477">
        <f t="shared" si="97"/>
        <v>0</v>
      </c>
      <c r="BD180" s="477">
        <f t="shared" si="98"/>
        <v>0</v>
      </c>
      <c r="BE180" s="477"/>
    </row>
    <row r="181" spans="1:57" ht="13.5" customHeight="1">
      <c r="A181" s="448" t="str">
        <f>IF(COUNTA(ｺﾒﾃﾞｨｶﾙ!A180)&gt;=1,ｺﾒﾃﾞｨｶﾙ!A180,"")</f>
        <v/>
      </c>
      <c r="B181" s="425" t="str">
        <f>IF(COUNTA(ｺﾒﾃﾞｨｶﾙ!B180)&gt;=1,ｺﾒﾃﾞｨｶﾙ!B180,"")</f>
        <v/>
      </c>
      <c r="C181" s="422" t="str">
        <f>IF(COUNTA(ｺﾒﾃﾞｨｶﾙ!C180)&gt;=1,ｺﾒﾃﾞｨｶﾙ!C180,"")</f>
        <v/>
      </c>
      <c r="D181" s="422" t="str">
        <f>IF(COUNTA(ｺﾒﾃﾞｨｶﾙ!D180)&gt;=1,ｺﾒﾃﾞｨｶﾙ!D180,"")</f>
        <v/>
      </c>
      <c r="E181" s="422" t="str">
        <f>IF(COUNTA(ｺﾒﾃﾞｨｶﾙ!E180)&gt;=1,ｺﾒﾃﾞｨｶﾙ!E180,"")</f>
        <v/>
      </c>
      <c r="F181" s="422" t="str">
        <f>IF(COUNTA(ｺﾒﾃﾞｨｶﾙ!F180)&gt;=1,ｺﾒﾃﾞｨｶﾙ!F180,"")</f>
        <v/>
      </c>
      <c r="G181" s="422" t="str">
        <f>IF(COUNTA(ｺﾒﾃﾞｨｶﾙ!G180)&gt;=1,ｺﾒﾃﾞｨｶﾙ!G180,"")</f>
        <v/>
      </c>
      <c r="H181" s="422" t="str">
        <f>IF(COUNTA(ｺﾒﾃﾞｨｶﾙ!H180)&gt;=1,ｺﾒﾃﾞｨｶﾙ!H180,"")</f>
        <v/>
      </c>
      <c r="I181" s="422" t="str">
        <f>IF(COUNTA(ｺﾒﾃﾞｨｶﾙ!I180)&gt;=1,ｺﾒﾃﾞｨｶﾙ!I180,"")</f>
        <v/>
      </c>
      <c r="J181" s="422" t="str">
        <f>IF(COUNTA(ｺﾒﾃﾞｨｶﾙ!J180)&gt;=1,ｺﾒﾃﾞｨｶﾙ!J180,"")</f>
        <v/>
      </c>
      <c r="K181" s="422" t="str">
        <f>IF(COUNTA(ｺﾒﾃﾞｨｶﾙ!K180)&gt;=1,ｺﾒﾃﾞｨｶﾙ!K180,"")</f>
        <v/>
      </c>
      <c r="L181" s="426" t="str">
        <f>IF(COUNTA(ｺﾒﾃﾞｨｶﾙ!L180)&gt;=1,ｺﾒﾃﾞｨｶﾙ!L180,"")</f>
        <v/>
      </c>
      <c r="M181" s="449" t="str">
        <f>IF(COUNTA(ｺﾒﾃﾞｨｶﾙ!M180)&gt;=1,ｺﾒﾃﾞｨｶﾙ!M180,"")</f>
        <v/>
      </c>
      <c r="N181" s="443" t="str">
        <f>IF(COUNTA(ｺﾒﾃﾞｨｶﾙ!N180)&gt;=1,ｺﾒﾃﾞｨｶﾙ!N180,"")</f>
        <v/>
      </c>
      <c r="O181" s="444">
        <f>SUM(ｺﾒﾃﾞｨｶﾙ!P180:V180)</f>
        <v>0</v>
      </c>
      <c r="P181" s="445" t="str">
        <f>IF(O181&lt;基本!$D$9,"非常勤","常勤")</f>
        <v>常勤</v>
      </c>
      <c r="Q181" s="446">
        <f>IF(P181="非常勤",O181/基本!$D$9,1)</f>
        <v>1</v>
      </c>
      <c r="R181" s="401" t="e">
        <f>IF(DAYS360(T181,メイン!$N$3)&lt;500,"新"," ")</f>
        <v>#VALUE!</v>
      </c>
      <c r="S181" s="447"/>
      <c r="T181" s="474" t="str">
        <f>IF(COUNTA(ｺﾒﾃﾞｨｶﾙ!O180)&gt;=1,ｺﾒﾃﾞｨｶﾙ!O180,"")</f>
        <v/>
      </c>
      <c r="U181" s="475"/>
      <c r="V181" s="475"/>
      <c r="W181" s="475"/>
      <c r="X181" s="477">
        <f t="shared" si="66"/>
        <v>0</v>
      </c>
      <c r="Y181" s="477">
        <f t="shared" si="67"/>
        <v>0</v>
      </c>
      <c r="Z181" s="477">
        <f t="shared" si="68"/>
        <v>0</v>
      </c>
      <c r="AA181" s="477">
        <f t="shared" si="69"/>
        <v>0</v>
      </c>
      <c r="AB181" s="477">
        <f t="shared" si="70"/>
        <v>0</v>
      </c>
      <c r="AC181" s="477">
        <f t="shared" si="71"/>
        <v>0</v>
      </c>
      <c r="AD181" s="477">
        <f t="shared" si="72"/>
        <v>0</v>
      </c>
      <c r="AE181" s="477">
        <f t="shared" si="73"/>
        <v>0</v>
      </c>
      <c r="AF181" s="477">
        <f t="shared" si="74"/>
        <v>0</v>
      </c>
      <c r="AG181" s="477">
        <f t="shared" si="75"/>
        <v>0</v>
      </c>
      <c r="AH181" s="477">
        <f t="shared" si="76"/>
        <v>0</v>
      </c>
      <c r="AI181" s="477">
        <f t="shared" si="77"/>
        <v>0</v>
      </c>
      <c r="AJ181" s="477">
        <f t="shared" si="78"/>
        <v>0</v>
      </c>
      <c r="AK181" s="477">
        <f t="shared" si="79"/>
        <v>0</v>
      </c>
      <c r="AL181" s="477">
        <f t="shared" si="80"/>
        <v>0</v>
      </c>
      <c r="AM181" s="477">
        <f t="shared" si="81"/>
        <v>0</v>
      </c>
      <c r="AN181" s="477">
        <f t="shared" si="82"/>
        <v>0</v>
      </c>
      <c r="AO181" s="477">
        <f t="shared" si="83"/>
        <v>0</v>
      </c>
      <c r="AP181" s="477">
        <f t="shared" si="84"/>
        <v>0</v>
      </c>
      <c r="AQ181" s="477">
        <f t="shared" si="85"/>
        <v>0</v>
      </c>
      <c r="AR181" s="477">
        <f t="shared" si="86"/>
        <v>0</v>
      </c>
      <c r="AS181" s="477">
        <f t="shared" si="87"/>
        <v>0</v>
      </c>
      <c r="AT181" s="477">
        <f t="shared" si="88"/>
        <v>0</v>
      </c>
      <c r="AU181" s="477">
        <f t="shared" si="89"/>
        <v>0</v>
      </c>
      <c r="AV181" s="477">
        <f t="shared" si="90"/>
        <v>0</v>
      </c>
      <c r="AW181" s="477">
        <f t="shared" si="91"/>
        <v>0</v>
      </c>
      <c r="AX181" s="477">
        <f t="shared" si="92"/>
        <v>0</v>
      </c>
      <c r="AY181" s="477">
        <f t="shared" si="93"/>
        <v>0</v>
      </c>
      <c r="AZ181" s="477">
        <f t="shared" si="94"/>
        <v>0</v>
      </c>
      <c r="BA181" s="477">
        <f t="shared" si="95"/>
        <v>0</v>
      </c>
      <c r="BB181" s="477">
        <f t="shared" si="96"/>
        <v>0</v>
      </c>
      <c r="BC181" s="477">
        <f t="shared" si="97"/>
        <v>0</v>
      </c>
      <c r="BD181" s="477">
        <f t="shared" si="98"/>
        <v>0</v>
      </c>
      <c r="BE181" s="477"/>
    </row>
    <row r="182" spans="1:57" ht="13.5" customHeight="1">
      <c r="A182" s="448" t="str">
        <f>IF(COUNTA(ｺﾒﾃﾞｨｶﾙ!A181)&gt;=1,ｺﾒﾃﾞｨｶﾙ!A181,"")</f>
        <v/>
      </c>
      <c r="B182" s="425" t="str">
        <f>IF(COUNTA(ｺﾒﾃﾞｨｶﾙ!B181)&gt;=1,ｺﾒﾃﾞｨｶﾙ!B181,"")</f>
        <v/>
      </c>
      <c r="C182" s="422" t="str">
        <f>IF(COUNTA(ｺﾒﾃﾞｨｶﾙ!C181)&gt;=1,ｺﾒﾃﾞｨｶﾙ!C181,"")</f>
        <v/>
      </c>
      <c r="D182" s="422" t="str">
        <f>IF(COUNTA(ｺﾒﾃﾞｨｶﾙ!D181)&gt;=1,ｺﾒﾃﾞｨｶﾙ!D181,"")</f>
        <v/>
      </c>
      <c r="E182" s="422" t="str">
        <f>IF(COUNTA(ｺﾒﾃﾞｨｶﾙ!E181)&gt;=1,ｺﾒﾃﾞｨｶﾙ!E181,"")</f>
        <v/>
      </c>
      <c r="F182" s="422" t="str">
        <f>IF(COUNTA(ｺﾒﾃﾞｨｶﾙ!F181)&gt;=1,ｺﾒﾃﾞｨｶﾙ!F181,"")</f>
        <v/>
      </c>
      <c r="G182" s="422" t="str">
        <f>IF(COUNTA(ｺﾒﾃﾞｨｶﾙ!G181)&gt;=1,ｺﾒﾃﾞｨｶﾙ!G181,"")</f>
        <v/>
      </c>
      <c r="H182" s="422" t="str">
        <f>IF(COUNTA(ｺﾒﾃﾞｨｶﾙ!H181)&gt;=1,ｺﾒﾃﾞｨｶﾙ!H181,"")</f>
        <v/>
      </c>
      <c r="I182" s="422" t="str">
        <f>IF(COUNTA(ｺﾒﾃﾞｨｶﾙ!I181)&gt;=1,ｺﾒﾃﾞｨｶﾙ!I181,"")</f>
        <v/>
      </c>
      <c r="J182" s="422" t="str">
        <f>IF(COUNTA(ｺﾒﾃﾞｨｶﾙ!J181)&gt;=1,ｺﾒﾃﾞｨｶﾙ!J181,"")</f>
        <v/>
      </c>
      <c r="K182" s="422" t="str">
        <f>IF(COUNTA(ｺﾒﾃﾞｨｶﾙ!K181)&gt;=1,ｺﾒﾃﾞｨｶﾙ!K181,"")</f>
        <v/>
      </c>
      <c r="L182" s="426" t="str">
        <f>IF(COUNTA(ｺﾒﾃﾞｨｶﾙ!L181)&gt;=1,ｺﾒﾃﾞｨｶﾙ!L181,"")</f>
        <v/>
      </c>
      <c r="M182" s="449" t="str">
        <f>IF(COUNTA(ｺﾒﾃﾞｨｶﾙ!M181)&gt;=1,ｺﾒﾃﾞｨｶﾙ!M181,"")</f>
        <v/>
      </c>
      <c r="N182" s="443" t="str">
        <f>IF(COUNTA(ｺﾒﾃﾞｨｶﾙ!N181)&gt;=1,ｺﾒﾃﾞｨｶﾙ!N181,"")</f>
        <v/>
      </c>
      <c r="O182" s="444">
        <f>SUM(ｺﾒﾃﾞｨｶﾙ!P181:V181)</f>
        <v>0</v>
      </c>
      <c r="P182" s="445" t="str">
        <f>IF(O182&lt;基本!$D$9,"非常勤","常勤")</f>
        <v>常勤</v>
      </c>
      <c r="Q182" s="446">
        <f>IF(P182="非常勤",O182/基本!$D$9,1)</f>
        <v>1</v>
      </c>
      <c r="R182" s="401" t="e">
        <f>IF(DAYS360(T182,メイン!$N$3)&lt;500,"新"," ")</f>
        <v>#VALUE!</v>
      </c>
      <c r="S182" s="447"/>
      <c r="T182" s="474" t="str">
        <f>IF(COUNTA(ｺﾒﾃﾞｨｶﾙ!O181)&gt;=1,ｺﾒﾃﾞｨｶﾙ!O181,"")</f>
        <v/>
      </c>
      <c r="U182" s="475"/>
      <c r="V182" s="475"/>
      <c r="W182" s="475"/>
      <c r="X182" s="477">
        <f t="shared" si="66"/>
        <v>0</v>
      </c>
      <c r="Y182" s="477">
        <f t="shared" si="67"/>
        <v>0</v>
      </c>
      <c r="Z182" s="477">
        <f t="shared" si="68"/>
        <v>0</v>
      </c>
      <c r="AA182" s="477">
        <f t="shared" si="69"/>
        <v>0</v>
      </c>
      <c r="AB182" s="477">
        <f t="shared" si="70"/>
        <v>0</v>
      </c>
      <c r="AC182" s="477">
        <f t="shared" si="71"/>
        <v>0</v>
      </c>
      <c r="AD182" s="477">
        <f t="shared" si="72"/>
        <v>0</v>
      </c>
      <c r="AE182" s="477">
        <f t="shared" si="73"/>
        <v>0</v>
      </c>
      <c r="AF182" s="477">
        <f t="shared" si="74"/>
        <v>0</v>
      </c>
      <c r="AG182" s="477">
        <f t="shared" si="75"/>
        <v>0</v>
      </c>
      <c r="AH182" s="477">
        <f t="shared" si="76"/>
        <v>0</v>
      </c>
      <c r="AI182" s="477">
        <f t="shared" si="77"/>
        <v>0</v>
      </c>
      <c r="AJ182" s="477">
        <f t="shared" si="78"/>
        <v>0</v>
      </c>
      <c r="AK182" s="477">
        <f t="shared" si="79"/>
        <v>0</v>
      </c>
      <c r="AL182" s="477">
        <f t="shared" si="80"/>
        <v>0</v>
      </c>
      <c r="AM182" s="477">
        <f t="shared" si="81"/>
        <v>0</v>
      </c>
      <c r="AN182" s="477">
        <f t="shared" si="82"/>
        <v>0</v>
      </c>
      <c r="AO182" s="477">
        <f t="shared" si="83"/>
        <v>0</v>
      </c>
      <c r="AP182" s="477">
        <f t="shared" si="84"/>
        <v>0</v>
      </c>
      <c r="AQ182" s="477">
        <f t="shared" si="85"/>
        <v>0</v>
      </c>
      <c r="AR182" s="477">
        <f t="shared" si="86"/>
        <v>0</v>
      </c>
      <c r="AS182" s="477">
        <f t="shared" si="87"/>
        <v>0</v>
      </c>
      <c r="AT182" s="477">
        <f t="shared" si="88"/>
        <v>0</v>
      </c>
      <c r="AU182" s="477">
        <f t="shared" si="89"/>
        <v>0</v>
      </c>
      <c r="AV182" s="477">
        <f t="shared" si="90"/>
        <v>0</v>
      </c>
      <c r="AW182" s="477">
        <f t="shared" si="91"/>
        <v>0</v>
      </c>
      <c r="AX182" s="477">
        <f t="shared" si="92"/>
        <v>0</v>
      </c>
      <c r="AY182" s="477">
        <f t="shared" si="93"/>
        <v>0</v>
      </c>
      <c r="AZ182" s="477">
        <f t="shared" si="94"/>
        <v>0</v>
      </c>
      <c r="BA182" s="477">
        <f t="shared" si="95"/>
        <v>0</v>
      </c>
      <c r="BB182" s="477">
        <f t="shared" si="96"/>
        <v>0</v>
      </c>
      <c r="BC182" s="477">
        <f t="shared" si="97"/>
        <v>0</v>
      </c>
      <c r="BD182" s="477">
        <f t="shared" si="98"/>
        <v>0</v>
      </c>
      <c r="BE182" s="477"/>
    </row>
    <row r="183" spans="1:57" ht="13.5" customHeight="1">
      <c r="A183" s="448" t="str">
        <f>IF(COUNTA(ｺﾒﾃﾞｨｶﾙ!A182)&gt;=1,ｺﾒﾃﾞｨｶﾙ!A182,"")</f>
        <v/>
      </c>
      <c r="B183" s="425" t="str">
        <f>IF(COUNTA(ｺﾒﾃﾞｨｶﾙ!B182)&gt;=1,ｺﾒﾃﾞｨｶﾙ!B182,"")</f>
        <v/>
      </c>
      <c r="C183" s="422" t="str">
        <f>IF(COUNTA(ｺﾒﾃﾞｨｶﾙ!C182)&gt;=1,ｺﾒﾃﾞｨｶﾙ!C182,"")</f>
        <v/>
      </c>
      <c r="D183" s="422" t="str">
        <f>IF(COUNTA(ｺﾒﾃﾞｨｶﾙ!D182)&gt;=1,ｺﾒﾃﾞｨｶﾙ!D182,"")</f>
        <v/>
      </c>
      <c r="E183" s="422" t="str">
        <f>IF(COUNTA(ｺﾒﾃﾞｨｶﾙ!E182)&gt;=1,ｺﾒﾃﾞｨｶﾙ!E182,"")</f>
        <v/>
      </c>
      <c r="F183" s="422" t="str">
        <f>IF(COUNTA(ｺﾒﾃﾞｨｶﾙ!F182)&gt;=1,ｺﾒﾃﾞｨｶﾙ!F182,"")</f>
        <v/>
      </c>
      <c r="G183" s="422" t="str">
        <f>IF(COUNTA(ｺﾒﾃﾞｨｶﾙ!G182)&gt;=1,ｺﾒﾃﾞｨｶﾙ!G182,"")</f>
        <v/>
      </c>
      <c r="H183" s="422" t="str">
        <f>IF(COUNTA(ｺﾒﾃﾞｨｶﾙ!H182)&gt;=1,ｺﾒﾃﾞｨｶﾙ!H182,"")</f>
        <v/>
      </c>
      <c r="I183" s="422" t="str">
        <f>IF(COUNTA(ｺﾒﾃﾞｨｶﾙ!I182)&gt;=1,ｺﾒﾃﾞｨｶﾙ!I182,"")</f>
        <v/>
      </c>
      <c r="J183" s="422" t="str">
        <f>IF(COUNTA(ｺﾒﾃﾞｨｶﾙ!J182)&gt;=1,ｺﾒﾃﾞｨｶﾙ!J182,"")</f>
        <v/>
      </c>
      <c r="K183" s="422" t="str">
        <f>IF(COUNTA(ｺﾒﾃﾞｨｶﾙ!K182)&gt;=1,ｺﾒﾃﾞｨｶﾙ!K182,"")</f>
        <v/>
      </c>
      <c r="L183" s="426" t="str">
        <f>IF(COUNTA(ｺﾒﾃﾞｨｶﾙ!L182)&gt;=1,ｺﾒﾃﾞｨｶﾙ!L182,"")</f>
        <v/>
      </c>
      <c r="M183" s="449" t="str">
        <f>IF(COUNTA(ｺﾒﾃﾞｨｶﾙ!M182)&gt;=1,ｺﾒﾃﾞｨｶﾙ!M182,"")</f>
        <v/>
      </c>
      <c r="N183" s="443" t="str">
        <f>IF(COUNTA(ｺﾒﾃﾞｨｶﾙ!N182)&gt;=1,ｺﾒﾃﾞｨｶﾙ!N182,"")</f>
        <v/>
      </c>
      <c r="O183" s="444">
        <f>SUM(ｺﾒﾃﾞｨｶﾙ!P182:V182)</f>
        <v>0</v>
      </c>
      <c r="P183" s="445" t="str">
        <f>IF(O183&lt;基本!$D$9,"非常勤","常勤")</f>
        <v>常勤</v>
      </c>
      <c r="Q183" s="446">
        <f>IF(P183="非常勤",O183/基本!$D$9,1)</f>
        <v>1</v>
      </c>
      <c r="R183" s="401" t="e">
        <f>IF(DAYS360(T183,メイン!$N$3)&lt;500,"新"," ")</f>
        <v>#VALUE!</v>
      </c>
      <c r="S183" s="447"/>
      <c r="T183" s="474" t="str">
        <f>IF(COUNTA(ｺﾒﾃﾞｨｶﾙ!O182)&gt;=1,ｺﾒﾃﾞｨｶﾙ!O182,"")</f>
        <v/>
      </c>
      <c r="U183" s="475"/>
      <c r="V183" s="475"/>
      <c r="W183" s="475"/>
      <c r="X183" s="477">
        <f t="shared" si="66"/>
        <v>0</v>
      </c>
      <c r="Y183" s="477">
        <f t="shared" si="67"/>
        <v>0</v>
      </c>
      <c r="Z183" s="477">
        <f t="shared" si="68"/>
        <v>0</v>
      </c>
      <c r="AA183" s="477">
        <f t="shared" si="69"/>
        <v>0</v>
      </c>
      <c r="AB183" s="477">
        <f t="shared" si="70"/>
        <v>0</v>
      </c>
      <c r="AC183" s="477">
        <f t="shared" si="71"/>
        <v>0</v>
      </c>
      <c r="AD183" s="477">
        <f t="shared" si="72"/>
        <v>0</v>
      </c>
      <c r="AE183" s="477">
        <f t="shared" si="73"/>
        <v>0</v>
      </c>
      <c r="AF183" s="477">
        <f t="shared" si="74"/>
        <v>0</v>
      </c>
      <c r="AG183" s="477">
        <f t="shared" si="75"/>
        <v>0</v>
      </c>
      <c r="AH183" s="477">
        <f t="shared" si="76"/>
        <v>0</v>
      </c>
      <c r="AI183" s="477">
        <f t="shared" si="77"/>
        <v>0</v>
      </c>
      <c r="AJ183" s="477">
        <f t="shared" si="78"/>
        <v>0</v>
      </c>
      <c r="AK183" s="477">
        <f t="shared" si="79"/>
        <v>0</v>
      </c>
      <c r="AL183" s="477">
        <f t="shared" si="80"/>
        <v>0</v>
      </c>
      <c r="AM183" s="477">
        <f t="shared" si="81"/>
        <v>0</v>
      </c>
      <c r="AN183" s="477">
        <f t="shared" si="82"/>
        <v>0</v>
      </c>
      <c r="AO183" s="477">
        <f t="shared" si="83"/>
        <v>0</v>
      </c>
      <c r="AP183" s="477">
        <f t="shared" si="84"/>
        <v>0</v>
      </c>
      <c r="AQ183" s="477">
        <f t="shared" si="85"/>
        <v>0</v>
      </c>
      <c r="AR183" s="477">
        <f t="shared" si="86"/>
        <v>0</v>
      </c>
      <c r="AS183" s="477">
        <f t="shared" si="87"/>
        <v>0</v>
      </c>
      <c r="AT183" s="477">
        <f t="shared" si="88"/>
        <v>0</v>
      </c>
      <c r="AU183" s="477">
        <f t="shared" si="89"/>
        <v>0</v>
      </c>
      <c r="AV183" s="477">
        <f t="shared" si="90"/>
        <v>0</v>
      </c>
      <c r="AW183" s="477">
        <f t="shared" si="91"/>
        <v>0</v>
      </c>
      <c r="AX183" s="477">
        <f t="shared" si="92"/>
        <v>0</v>
      </c>
      <c r="AY183" s="477">
        <f t="shared" si="93"/>
        <v>0</v>
      </c>
      <c r="AZ183" s="477">
        <f t="shared" si="94"/>
        <v>0</v>
      </c>
      <c r="BA183" s="477">
        <f t="shared" si="95"/>
        <v>0</v>
      </c>
      <c r="BB183" s="477">
        <f t="shared" si="96"/>
        <v>0</v>
      </c>
      <c r="BC183" s="477">
        <f t="shared" si="97"/>
        <v>0</v>
      </c>
      <c r="BD183" s="477">
        <f t="shared" si="98"/>
        <v>0</v>
      </c>
      <c r="BE183" s="477"/>
    </row>
    <row r="184" spans="1:57" ht="13.5" customHeight="1">
      <c r="A184" s="448" t="str">
        <f>IF(COUNTA(ｺﾒﾃﾞｨｶﾙ!A183)&gt;=1,ｺﾒﾃﾞｨｶﾙ!A183,"")</f>
        <v/>
      </c>
      <c r="B184" s="425" t="str">
        <f>IF(COUNTA(ｺﾒﾃﾞｨｶﾙ!B183)&gt;=1,ｺﾒﾃﾞｨｶﾙ!B183,"")</f>
        <v/>
      </c>
      <c r="C184" s="422" t="str">
        <f>IF(COUNTA(ｺﾒﾃﾞｨｶﾙ!C183)&gt;=1,ｺﾒﾃﾞｨｶﾙ!C183,"")</f>
        <v/>
      </c>
      <c r="D184" s="422" t="str">
        <f>IF(COUNTA(ｺﾒﾃﾞｨｶﾙ!D183)&gt;=1,ｺﾒﾃﾞｨｶﾙ!D183,"")</f>
        <v/>
      </c>
      <c r="E184" s="422" t="str">
        <f>IF(COUNTA(ｺﾒﾃﾞｨｶﾙ!E183)&gt;=1,ｺﾒﾃﾞｨｶﾙ!E183,"")</f>
        <v/>
      </c>
      <c r="F184" s="422" t="str">
        <f>IF(COUNTA(ｺﾒﾃﾞｨｶﾙ!F183)&gt;=1,ｺﾒﾃﾞｨｶﾙ!F183,"")</f>
        <v/>
      </c>
      <c r="G184" s="422" t="str">
        <f>IF(COUNTA(ｺﾒﾃﾞｨｶﾙ!G183)&gt;=1,ｺﾒﾃﾞｨｶﾙ!G183,"")</f>
        <v/>
      </c>
      <c r="H184" s="422" t="str">
        <f>IF(COUNTA(ｺﾒﾃﾞｨｶﾙ!H183)&gt;=1,ｺﾒﾃﾞｨｶﾙ!H183,"")</f>
        <v/>
      </c>
      <c r="I184" s="422" t="str">
        <f>IF(COUNTA(ｺﾒﾃﾞｨｶﾙ!I183)&gt;=1,ｺﾒﾃﾞｨｶﾙ!I183,"")</f>
        <v/>
      </c>
      <c r="J184" s="422" t="str">
        <f>IF(COUNTA(ｺﾒﾃﾞｨｶﾙ!J183)&gt;=1,ｺﾒﾃﾞｨｶﾙ!J183,"")</f>
        <v/>
      </c>
      <c r="K184" s="422" t="str">
        <f>IF(COUNTA(ｺﾒﾃﾞｨｶﾙ!K183)&gt;=1,ｺﾒﾃﾞｨｶﾙ!K183,"")</f>
        <v/>
      </c>
      <c r="L184" s="426" t="str">
        <f>IF(COUNTA(ｺﾒﾃﾞｨｶﾙ!L183)&gt;=1,ｺﾒﾃﾞｨｶﾙ!L183,"")</f>
        <v/>
      </c>
      <c r="M184" s="449" t="str">
        <f>IF(COUNTA(ｺﾒﾃﾞｨｶﾙ!M183)&gt;=1,ｺﾒﾃﾞｨｶﾙ!M183,"")</f>
        <v/>
      </c>
      <c r="N184" s="443" t="str">
        <f>IF(COUNTA(ｺﾒﾃﾞｨｶﾙ!N183)&gt;=1,ｺﾒﾃﾞｨｶﾙ!N183,"")</f>
        <v/>
      </c>
      <c r="O184" s="444">
        <f>SUM(ｺﾒﾃﾞｨｶﾙ!P183:V183)</f>
        <v>0</v>
      </c>
      <c r="P184" s="445" t="str">
        <f>IF(O184&lt;基本!$D$9,"非常勤","常勤")</f>
        <v>常勤</v>
      </c>
      <c r="Q184" s="446">
        <f>IF(P184="非常勤",O184/基本!$D$9,1)</f>
        <v>1</v>
      </c>
      <c r="R184" s="401" t="e">
        <f>IF(DAYS360(T184,メイン!$N$3)&lt;500,"新"," ")</f>
        <v>#VALUE!</v>
      </c>
      <c r="S184" s="447"/>
      <c r="T184" s="474" t="str">
        <f>IF(COUNTA(ｺﾒﾃﾞｨｶﾙ!O183)&gt;=1,ｺﾒﾃﾞｨｶﾙ!O183,"")</f>
        <v/>
      </c>
      <c r="U184" s="475"/>
      <c r="V184" s="475"/>
      <c r="W184" s="475"/>
      <c r="X184" s="477">
        <f t="shared" si="66"/>
        <v>0</v>
      </c>
      <c r="Y184" s="477">
        <f t="shared" si="67"/>
        <v>0</v>
      </c>
      <c r="Z184" s="477">
        <f t="shared" si="68"/>
        <v>0</v>
      </c>
      <c r="AA184" s="477">
        <f t="shared" si="69"/>
        <v>0</v>
      </c>
      <c r="AB184" s="477">
        <f t="shared" si="70"/>
        <v>0</v>
      </c>
      <c r="AC184" s="477">
        <f t="shared" si="71"/>
        <v>0</v>
      </c>
      <c r="AD184" s="477">
        <f t="shared" si="72"/>
        <v>0</v>
      </c>
      <c r="AE184" s="477">
        <f t="shared" si="73"/>
        <v>0</v>
      </c>
      <c r="AF184" s="477">
        <f t="shared" si="74"/>
        <v>0</v>
      </c>
      <c r="AG184" s="477">
        <f t="shared" si="75"/>
        <v>0</v>
      </c>
      <c r="AH184" s="477">
        <f t="shared" si="76"/>
        <v>0</v>
      </c>
      <c r="AI184" s="477">
        <f t="shared" si="77"/>
        <v>0</v>
      </c>
      <c r="AJ184" s="477">
        <f t="shared" si="78"/>
        <v>0</v>
      </c>
      <c r="AK184" s="477">
        <f t="shared" si="79"/>
        <v>0</v>
      </c>
      <c r="AL184" s="477">
        <f t="shared" si="80"/>
        <v>0</v>
      </c>
      <c r="AM184" s="477">
        <f t="shared" si="81"/>
        <v>0</v>
      </c>
      <c r="AN184" s="477">
        <f t="shared" si="82"/>
        <v>0</v>
      </c>
      <c r="AO184" s="477">
        <f t="shared" si="83"/>
        <v>0</v>
      </c>
      <c r="AP184" s="477">
        <f t="shared" si="84"/>
        <v>0</v>
      </c>
      <c r="AQ184" s="477">
        <f t="shared" si="85"/>
        <v>0</v>
      </c>
      <c r="AR184" s="477">
        <f t="shared" si="86"/>
        <v>0</v>
      </c>
      <c r="AS184" s="477">
        <f t="shared" si="87"/>
        <v>0</v>
      </c>
      <c r="AT184" s="477">
        <f t="shared" si="88"/>
        <v>0</v>
      </c>
      <c r="AU184" s="477">
        <f t="shared" si="89"/>
        <v>0</v>
      </c>
      <c r="AV184" s="477">
        <f t="shared" si="90"/>
        <v>0</v>
      </c>
      <c r="AW184" s="477">
        <f t="shared" si="91"/>
        <v>0</v>
      </c>
      <c r="AX184" s="477">
        <f t="shared" si="92"/>
        <v>0</v>
      </c>
      <c r="AY184" s="477">
        <f t="shared" si="93"/>
        <v>0</v>
      </c>
      <c r="AZ184" s="477">
        <f t="shared" si="94"/>
        <v>0</v>
      </c>
      <c r="BA184" s="477">
        <f t="shared" si="95"/>
        <v>0</v>
      </c>
      <c r="BB184" s="477">
        <f t="shared" si="96"/>
        <v>0</v>
      </c>
      <c r="BC184" s="477">
        <f t="shared" si="97"/>
        <v>0</v>
      </c>
      <c r="BD184" s="477">
        <f t="shared" si="98"/>
        <v>0</v>
      </c>
      <c r="BE184" s="477"/>
    </row>
    <row r="185" spans="1:57" ht="13.5" customHeight="1">
      <c r="A185" s="448" t="str">
        <f>IF(COUNTA(ｺﾒﾃﾞｨｶﾙ!A184)&gt;=1,ｺﾒﾃﾞｨｶﾙ!A184,"")</f>
        <v/>
      </c>
      <c r="B185" s="425" t="str">
        <f>IF(COUNTA(ｺﾒﾃﾞｨｶﾙ!B184)&gt;=1,ｺﾒﾃﾞｨｶﾙ!B184,"")</f>
        <v/>
      </c>
      <c r="C185" s="422" t="str">
        <f>IF(COUNTA(ｺﾒﾃﾞｨｶﾙ!C184)&gt;=1,ｺﾒﾃﾞｨｶﾙ!C184,"")</f>
        <v/>
      </c>
      <c r="D185" s="422" t="str">
        <f>IF(COUNTA(ｺﾒﾃﾞｨｶﾙ!D184)&gt;=1,ｺﾒﾃﾞｨｶﾙ!D184,"")</f>
        <v/>
      </c>
      <c r="E185" s="422" t="str">
        <f>IF(COUNTA(ｺﾒﾃﾞｨｶﾙ!E184)&gt;=1,ｺﾒﾃﾞｨｶﾙ!E184,"")</f>
        <v/>
      </c>
      <c r="F185" s="422" t="str">
        <f>IF(COUNTA(ｺﾒﾃﾞｨｶﾙ!F184)&gt;=1,ｺﾒﾃﾞｨｶﾙ!F184,"")</f>
        <v/>
      </c>
      <c r="G185" s="422" t="str">
        <f>IF(COUNTA(ｺﾒﾃﾞｨｶﾙ!G184)&gt;=1,ｺﾒﾃﾞｨｶﾙ!G184,"")</f>
        <v/>
      </c>
      <c r="H185" s="422" t="str">
        <f>IF(COUNTA(ｺﾒﾃﾞｨｶﾙ!H184)&gt;=1,ｺﾒﾃﾞｨｶﾙ!H184,"")</f>
        <v/>
      </c>
      <c r="I185" s="422" t="str">
        <f>IF(COUNTA(ｺﾒﾃﾞｨｶﾙ!I184)&gt;=1,ｺﾒﾃﾞｨｶﾙ!I184,"")</f>
        <v/>
      </c>
      <c r="J185" s="422" t="str">
        <f>IF(COUNTA(ｺﾒﾃﾞｨｶﾙ!J184)&gt;=1,ｺﾒﾃﾞｨｶﾙ!J184,"")</f>
        <v/>
      </c>
      <c r="K185" s="422" t="str">
        <f>IF(COUNTA(ｺﾒﾃﾞｨｶﾙ!K184)&gt;=1,ｺﾒﾃﾞｨｶﾙ!K184,"")</f>
        <v/>
      </c>
      <c r="L185" s="426" t="str">
        <f>IF(COUNTA(ｺﾒﾃﾞｨｶﾙ!L184)&gt;=1,ｺﾒﾃﾞｨｶﾙ!L184,"")</f>
        <v/>
      </c>
      <c r="M185" s="449" t="str">
        <f>IF(COUNTA(ｺﾒﾃﾞｨｶﾙ!M184)&gt;=1,ｺﾒﾃﾞｨｶﾙ!M184,"")</f>
        <v/>
      </c>
      <c r="N185" s="443" t="str">
        <f>IF(COUNTA(ｺﾒﾃﾞｨｶﾙ!N184)&gt;=1,ｺﾒﾃﾞｨｶﾙ!N184,"")</f>
        <v/>
      </c>
      <c r="O185" s="444">
        <f>SUM(ｺﾒﾃﾞｨｶﾙ!P184:V184)</f>
        <v>0</v>
      </c>
      <c r="P185" s="445" t="str">
        <f>IF(O185&lt;基本!$D$9,"非常勤","常勤")</f>
        <v>常勤</v>
      </c>
      <c r="Q185" s="446">
        <f>IF(P185="非常勤",O185/基本!$D$9,1)</f>
        <v>1</v>
      </c>
      <c r="R185" s="401" t="e">
        <f>IF(DAYS360(T185,メイン!$N$3)&lt;500,"新"," ")</f>
        <v>#VALUE!</v>
      </c>
      <c r="S185" s="447"/>
      <c r="T185" s="474" t="str">
        <f>IF(COUNTA(ｺﾒﾃﾞｨｶﾙ!O184)&gt;=1,ｺﾒﾃﾞｨｶﾙ!O184,"")</f>
        <v/>
      </c>
      <c r="U185" s="475"/>
      <c r="V185" s="475"/>
      <c r="W185" s="475"/>
      <c r="X185" s="477">
        <f t="shared" si="66"/>
        <v>0</v>
      </c>
      <c r="Y185" s="477">
        <f t="shared" si="67"/>
        <v>0</v>
      </c>
      <c r="Z185" s="477">
        <f t="shared" si="68"/>
        <v>0</v>
      </c>
      <c r="AA185" s="477">
        <f t="shared" si="69"/>
        <v>0</v>
      </c>
      <c r="AB185" s="477">
        <f t="shared" si="70"/>
        <v>0</v>
      </c>
      <c r="AC185" s="477">
        <f t="shared" si="71"/>
        <v>0</v>
      </c>
      <c r="AD185" s="477">
        <f t="shared" si="72"/>
        <v>0</v>
      </c>
      <c r="AE185" s="477">
        <f t="shared" si="73"/>
        <v>0</v>
      </c>
      <c r="AF185" s="477">
        <f t="shared" si="74"/>
        <v>0</v>
      </c>
      <c r="AG185" s="477">
        <f t="shared" si="75"/>
        <v>0</v>
      </c>
      <c r="AH185" s="477">
        <f t="shared" si="76"/>
        <v>0</v>
      </c>
      <c r="AI185" s="477">
        <f t="shared" si="77"/>
        <v>0</v>
      </c>
      <c r="AJ185" s="477">
        <f t="shared" si="78"/>
        <v>0</v>
      </c>
      <c r="AK185" s="477">
        <f t="shared" si="79"/>
        <v>0</v>
      </c>
      <c r="AL185" s="477">
        <f t="shared" si="80"/>
        <v>0</v>
      </c>
      <c r="AM185" s="477">
        <f t="shared" si="81"/>
        <v>0</v>
      </c>
      <c r="AN185" s="477">
        <f t="shared" si="82"/>
        <v>0</v>
      </c>
      <c r="AO185" s="477">
        <f t="shared" si="83"/>
        <v>0</v>
      </c>
      <c r="AP185" s="477">
        <f t="shared" si="84"/>
        <v>0</v>
      </c>
      <c r="AQ185" s="477">
        <f t="shared" si="85"/>
        <v>0</v>
      </c>
      <c r="AR185" s="477">
        <f t="shared" si="86"/>
        <v>0</v>
      </c>
      <c r="AS185" s="477">
        <f t="shared" si="87"/>
        <v>0</v>
      </c>
      <c r="AT185" s="477">
        <f t="shared" si="88"/>
        <v>0</v>
      </c>
      <c r="AU185" s="477">
        <f t="shared" si="89"/>
        <v>0</v>
      </c>
      <c r="AV185" s="477">
        <f t="shared" si="90"/>
        <v>0</v>
      </c>
      <c r="AW185" s="477">
        <f t="shared" si="91"/>
        <v>0</v>
      </c>
      <c r="AX185" s="477">
        <f t="shared" si="92"/>
        <v>0</v>
      </c>
      <c r="AY185" s="477">
        <f t="shared" si="93"/>
        <v>0</v>
      </c>
      <c r="AZ185" s="477">
        <f t="shared" si="94"/>
        <v>0</v>
      </c>
      <c r="BA185" s="477">
        <f t="shared" si="95"/>
        <v>0</v>
      </c>
      <c r="BB185" s="477">
        <f t="shared" si="96"/>
        <v>0</v>
      </c>
      <c r="BC185" s="477">
        <f t="shared" si="97"/>
        <v>0</v>
      </c>
      <c r="BD185" s="477">
        <f t="shared" si="98"/>
        <v>0</v>
      </c>
      <c r="BE185" s="477"/>
    </row>
    <row r="186" spans="1:57" ht="13.5" customHeight="1">
      <c r="A186" s="448" t="str">
        <f>IF(COUNTA(ｺﾒﾃﾞｨｶﾙ!A185)&gt;=1,ｺﾒﾃﾞｨｶﾙ!A185,"")</f>
        <v/>
      </c>
      <c r="B186" s="425" t="str">
        <f>IF(COUNTA(ｺﾒﾃﾞｨｶﾙ!B185)&gt;=1,ｺﾒﾃﾞｨｶﾙ!B185,"")</f>
        <v/>
      </c>
      <c r="C186" s="422" t="str">
        <f>IF(COUNTA(ｺﾒﾃﾞｨｶﾙ!C185)&gt;=1,ｺﾒﾃﾞｨｶﾙ!C185,"")</f>
        <v/>
      </c>
      <c r="D186" s="422" t="str">
        <f>IF(COUNTA(ｺﾒﾃﾞｨｶﾙ!D185)&gt;=1,ｺﾒﾃﾞｨｶﾙ!D185,"")</f>
        <v/>
      </c>
      <c r="E186" s="422" t="str">
        <f>IF(COUNTA(ｺﾒﾃﾞｨｶﾙ!E185)&gt;=1,ｺﾒﾃﾞｨｶﾙ!E185,"")</f>
        <v/>
      </c>
      <c r="F186" s="422" t="str">
        <f>IF(COUNTA(ｺﾒﾃﾞｨｶﾙ!F185)&gt;=1,ｺﾒﾃﾞｨｶﾙ!F185,"")</f>
        <v/>
      </c>
      <c r="G186" s="422" t="str">
        <f>IF(COUNTA(ｺﾒﾃﾞｨｶﾙ!G185)&gt;=1,ｺﾒﾃﾞｨｶﾙ!G185,"")</f>
        <v/>
      </c>
      <c r="H186" s="422" t="str">
        <f>IF(COUNTA(ｺﾒﾃﾞｨｶﾙ!H185)&gt;=1,ｺﾒﾃﾞｨｶﾙ!H185,"")</f>
        <v/>
      </c>
      <c r="I186" s="422" t="str">
        <f>IF(COUNTA(ｺﾒﾃﾞｨｶﾙ!I185)&gt;=1,ｺﾒﾃﾞｨｶﾙ!I185,"")</f>
        <v/>
      </c>
      <c r="J186" s="422" t="str">
        <f>IF(COUNTA(ｺﾒﾃﾞｨｶﾙ!J185)&gt;=1,ｺﾒﾃﾞｨｶﾙ!J185,"")</f>
        <v/>
      </c>
      <c r="K186" s="422" t="str">
        <f>IF(COUNTA(ｺﾒﾃﾞｨｶﾙ!K185)&gt;=1,ｺﾒﾃﾞｨｶﾙ!K185,"")</f>
        <v/>
      </c>
      <c r="L186" s="426" t="str">
        <f>IF(COUNTA(ｺﾒﾃﾞｨｶﾙ!L185)&gt;=1,ｺﾒﾃﾞｨｶﾙ!L185,"")</f>
        <v/>
      </c>
      <c r="M186" s="449" t="str">
        <f>IF(COUNTA(ｺﾒﾃﾞｨｶﾙ!M185)&gt;=1,ｺﾒﾃﾞｨｶﾙ!M185,"")</f>
        <v/>
      </c>
      <c r="N186" s="443" t="str">
        <f>IF(COUNTA(ｺﾒﾃﾞｨｶﾙ!N185)&gt;=1,ｺﾒﾃﾞｨｶﾙ!N185,"")</f>
        <v/>
      </c>
      <c r="O186" s="444">
        <f>SUM(ｺﾒﾃﾞｨｶﾙ!P185:V185)</f>
        <v>0</v>
      </c>
      <c r="P186" s="445" t="str">
        <f>IF(O186&lt;基本!$D$9,"非常勤","常勤")</f>
        <v>常勤</v>
      </c>
      <c r="Q186" s="446">
        <f>IF(P186="非常勤",O186/基本!$D$9,1)</f>
        <v>1</v>
      </c>
      <c r="R186" s="401" t="e">
        <f>IF(DAYS360(T186,メイン!$N$3)&lt;500,"新"," ")</f>
        <v>#VALUE!</v>
      </c>
      <c r="S186" s="447"/>
      <c r="T186" s="474" t="str">
        <f>IF(COUNTA(ｺﾒﾃﾞｨｶﾙ!O185)&gt;=1,ｺﾒﾃﾞｨｶﾙ!O185,"")</f>
        <v/>
      </c>
      <c r="U186" s="475"/>
      <c r="V186" s="475"/>
      <c r="W186" s="475"/>
      <c r="X186" s="477">
        <f t="shared" si="66"/>
        <v>0</v>
      </c>
      <c r="Y186" s="477">
        <f t="shared" si="67"/>
        <v>0</v>
      </c>
      <c r="Z186" s="477">
        <f t="shared" si="68"/>
        <v>0</v>
      </c>
      <c r="AA186" s="477">
        <f t="shared" si="69"/>
        <v>0</v>
      </c>
      <c r="AB186" s="477">
        <f t="shared" si="70"/>
        <v>0</v>
      </c>
      <c r="AC186" s="477">
        <f t="shared" si="71"/>
        <v>0</v>
      </c>
      <c r="AD186" s="477">
        <f t="shared" si="72"/>
        <v>0</v>
      </c>
      <c r="AE186" s="477">
        <f t="shared" si="73"/>
        <v>0</v>
      </c>
      <c r="AF186" s="477">
        <f t="shared" si="74"/>
        <v>0</v>
      </c>
      <c r="AG186" s="477">
        <f t="shared" si="75"/>
        <v>0</v>
      </c>
      <c r="AH186" s="477">
        <f t="shared" si="76"/>
        <v>0</v>
      </c>
      <c r="AI186" s="477">
        <f t="shared" si="77"/>
        <v>0</v>
      </c>
      <c r="AJ186" s="477">
        <f t="shared" si="78"/>
        <v>0</v>
      </c>
      <c r="AK186" s="477">
        <f t="shared" si="79"/>
        <v>0</v>
      </c>
      <c r="AL186" s="477">
        <f t="shared" si="80"/>
        <v>0</v>
      </c>
      <c r="AM186" s="477">
        <f t="shared" si="81"/>
        <v>0</v>
      </c>
      <c r="AN186" s="477">
        <f t="shared" si="82"/>
        <v>0</v>
      </c>
      <c r="AO186" s="477">
        <f t="shared" si="83"/>
        <v>0</v>
      </c>
      <c r="AP186" s="477">
        <f t="shared" si="84"/>
        <v>0</v>
      </c>
      <c r="AQ186" s="477">
        <f t="shared" si="85"/>
        <v>0</v>
      </c>
      <c r="AR186" s="477">
        <f t="shared" si="86"/>
        <v>0</v>
      </c>
      <c r="AS186" s="477">
        <f t="shared" si="87"/>
        <v>0</v>
      </c>
      <c r="AT186" s="477">
        <f t="shared" si="88"/>
        <v>0</v>
      </c>
      <c r="AU186" s="477">
        <f t="shared" si="89"/>
        <v>0</v>
      </c>
      <c r="AV186" s="477">
        <f t="shared" si="90"/>
        <v>0</v>
      </c>
      <c r="AW186" s="477">
        <f t="shared" si="91"/>
        <v>0</v>
      </c>
      <c r="AX186" s="477">
        <f t="shared" si="92"/>
        <v>0</v>
      </c>
      <c r="AY186" s="477">
        <f t="shared" si="93"/>
        <v>0</v>
      </c>
      <c r="AZ186" s="477">
        <f t="shared" si="94"/>
        <v>0</v>
      </c>
      <c r="BA186" s="477">
        <f t="shared" si="95"/>
        <v>0</v>
      </c>
      <c r="BB186" s="477">
        <f t="shared" si="96"/>
        <v>0</v>
      </c>
      <c r="BC186" s="477">
        <f t="shared" si="97"/>
        <v>0</v>
      </c>
      <c r="BD186" s="477">
        <f t="shared" si="98"/>
        <v>0</v>
      </c>
      <c r="BE186" s="477"/>
    </row>
    <row r="187" spans="1:57" ht="13.5" customHeight="1">
      <c r="A187" s="448" t="str">
        <f>IF(COUNTA(ｺﾒﾃﾞｨｶﾙ!A186)&gt;=1,ｺﾒﾃﾞｨｶﾙ!A186,"")</f>
        <v/>
      </c>
      <c r="B187" s="425" t="str">
        <f>IF(COUNTA(ｺﾒﾃﾞｨｶﾙ!B186)&gt;=1,ｺﾒﾃﾞｨｶﾙ!B186,"")</f>
        <v/>
      </c>
      <c r="C187" s="422" t="str">
        <f>IF(COUNTA(ｺﾒﾃﾞｨｶﾙ!C186)&gt;=1,ｺﾒﾃﾞｨｶﾙ!C186,"")</f>
        <v/>
      </c>
      <c r="D187" s="422" t="str">
        <f>IF(COUNTA(ｺﾒﾃﾞｨｶﾙ!D186)&gt;=1,ｺﾒﾃﾞｨｶﾙ!D186,"")</f>
        <v/>
      </c>
      <c r="E187" s="422" t="str">
        <f>IF(COUNTA(ｺﾒﾃﾞｨｶﾙ!E186)&gt;=1,ｺﾒﾃﾞｨｶﾙ!E186,"")</f>
        <v/>
      </c>
      <c r="F187" s="422" t="str">
        <f>IF(COUNTA(ｺﾒﾃﾞｨｶﾙ!F186)&gt;=1,ｺﾒﾃﾞｨｶﾙ!F186,"")</f>
        <v/>
      </c>
      <c r="G187" s="422" t="str">
        <f>IF(COUNTA(ｺﾒﾃﾞｨｶﾙ!G186)&gt;=1,ｺﾒﾃﾞｨｶﾙ!G186,"")</f>
        <v/>
      </c>
      <c r="H187" s="422" t="str">
        <f>IF(COUNTA(ｺﾒﾃﾞｨｶﾙ!H186)&gt;=1,ｺﾒﾃﾞｨｶﾙ!H186,"")</f>
        <v/>
      </c>
      <c r="I187" s="422" t="str">
        <f>IF(COUNTA(ｺﾒﾃﾞｨｶﾙ!I186)&gt;=1,ｺﾒﾃﾞｨｶﾙ!I186,"")</f>
        <v/>
      </c>
      <c r="J187" s="422" t="str">
        <f>IF(COUNTA(ｺﾒﾃﾞｨｶﾙ!J186)&gt;=1,ｺﾒﾃﾞｨｶﾙ!J186,"")</f>
        <v/>
      </c>
      <c r="K187" s="422" t="str">
        <f>IF(COUNTA(ｺﾒﾃﾞｨｶﾙ!K186)&gt;=1,ｺﾒﾃﾞｨｶﾙ!K186,"")</f>
        <v/>
      </c>
      <c r="L187" s="426" t="str">
        <f>IF(COUNTA(ｺﾒﾃﾞｨｶﾙ!L186)&gt;=1,ｺﾒﾃﾞｨｶﾙ!L186,"")</f>
        <v/>
      </c>
      <c r="M187" s="449" t="str">
        <f>IF(COUNTA(ｺﾒﾃﾞｨｶﾙ!M186)&gt;=1,ｺﾒﾃﾞｨｶﾙ!M186,"")</f>
        <v/>
      </c>
      <c r="N187" s="443" t="str">
        <f>IF(COUNTA(ｺﾒﾃﾞｨｶﾙ!N186)&gt;=1,ｺﾒﾃﾞｨｶﾙ!N186,"")</f>
        <v/>
      </c>
      <c r="O187" s="444">
        <f>SUM(ｺﾒﾃﾞｨｶﾙ!P186:V186)</f>
        <v>0</v>
      </c>
      <c r="P187" s="445" t="str">
        <f>IF(O187&lt;基本!$D$9,"非常勤","常勤")</f>
        <v>常勤</v>
      </c>
      <c r="Q187" s="446">
        <f>IF(P187="非常勤",O187/基本!$D$9,1)</f>
        <v>1</v>
      </c>
      <c r="R187" s="401" t="e">
        <f>IF(DAYS360(T187,メイン!$N$3)&lt;500,"新"," ")</f>
        <v>#VALUE!</v>
      </c>
      <c r="S187" s="447"/>
      <c r="T187" s="474" t="str">
        <f>IF(COUNTA(ｺﾒﾃﾞｨｶﾙ!O186)&gt;=1,ｺﾒﾃﾞｨｶﾙ!O186,"")</f>
        <v/>
      </c>
      <c r="U187" s="475"/>
      <c r="V187" s="475"/>
      <c r="W187" s="475"/>
      <c r="X187" s="477">
        <f t="shared" si="66"/>
        <v>0</v>
      </c>
      <c r="Y187" s="477">
        <f t="shared" si="67"/>
        <v>0</v>
      </c>
      <c r="Z187" s="477">
        <f t="shared" si="68"/>
        <v>0</v>
      </c>
      <c r="AA187" s="477">
        <f t="shared" si="69"/>
        <v>0</v>
      </c>
      <c r="AB187" s="477">
        <f t="shared" si="70"/>
        <v>0</v>
      </c>
      <c r="AC187" s="477">
        <f t="shared" si="71"/>
        <v>0</v>
      </c>
      <c r="AD187" s="477">
        <f t="shared" si="72"/>
        <v>0</v>
      </c>
      <c r="AE187" s="477">
        <f t="shared" si="73"/>
        <v>0</v>
      </c>
      <c r="AF187" s="477">
        <f t="shared" si="74"/>
        <v>0</v>
      </c>
      <c r="AG187" s="477">
        <f t="shared" si="75"/>
        <v>0</v>
      </c>
      <c r="AH187" s="477">
        <f t="shared" si="76"/>
        <v>0</v>
      </c>
      <c r="AI187" s="477">
        <f t="shared" si="77"/>
        <v>0</v>
      </c>
      <c r="AJ187" s="477">
        <f t="shared" si="78"/>
        <v>0</v>
      </c>
      <c r="AK187" s="477">
        <f t="shared" si="79"/>
        <v>0</v>
      </c>
      <c r="AL187" s="477">
        <f t="shared" si="80"/>
        <v>0</v>
      </c>
      <c r="AM187" s="477">
        <f t="shared" si="81"/>
        <v>0</v>
      </c>
      <c r="AN187" s="477">
        <f t="shared" si="82"/>
        <v>0</v>
      </c>
      <c r="AO187" s="477">
        <f t="shared" si="83"/>
        <v>0</v>
      </c>
      <c r="AP187" s="477">
        <f t="shared" si="84"/>
        <v>0</v>
      </c>
      <c r="AQ187" s="477">
        <f t="shared" si="85"/>
        <v>0</v>
      </c>
      <c r="AR187" s="477">
        <f t="shared" si="86"/>
        <v>0</v>
      </c>
      <c r="AS187" s="477">
        <f t="shared" si="87"/>
        <v>0</v>
      </c>
      <c r="AT187" s="477">
        <f t="shared" si="88"/>
        <v>0</v>
      </c>
      <c r="AU187" s="477">
        <f t="shared" si="89"/>
        <v>0</v>
      </c>
      <c r="AV187" s="477">
        <f t="shared" si="90"/>
        <v>0</v>
      </c>
      <c r="AW187" s="477">
        <f t="shared" si="91"/>
        <v>0</v>
      </c>
      <c r="AX187" s="477">
        <f t="shared" si="92"/>
        <v>0</v>
      </c>
      <c r="AY187" s="477">
        <f t="shared" si="93"/>
        <v>0</v>
      </c>
      <c r="AZ187" s="477">
        <f t="shared" si="94"/>
        <v>0</v>
      </c>
      <c r="BA187" s="477">
        <f t="shared" si="95"/>
        <v>0</v>
      </c>
      <c r="BB187" s="477">
        <f t="shared" si="96"/>
        <v>0</v>
      </c>
      <c r="BC187" s="477">
        <f t="shared" si="97"/>
        <v>0</v>
      </c>
      <c r="BD187" s="477">
        <f t="shared" si="98"/>
        <v>0</v>
      </c>
      <c r="BE187" s="477"/>
    </row>
    <row r="188" spans="1:57" ht="13.5" customHeight="1">
      <c r="A188" s="448" t="str">
        <f>IF(COUNTA(ｺﾒﾃﾞｨｶﾙ!A187)&gt;=1,ｺﾒﾃﾞｨｶﾙ!A187,"")</f>
        <v/>
      </c>
      <c r="B188" s="425" t="str">
        <f>IF(COUNTA(ｺﾒﾃﾞｨｶﾙ!B187)&gt;=1,ｺﾒﾃﾞｨｶﾙ!B187,"")</f>
        <v/>
      </c>
      <c r="C188" s="422" t="str">
        <f>IF(COUNTA(ｺﾒﾃﾞｨｶﾙ!C187)&gt;=1,ｺﾒﾃﾞｨｶﾙ!C187,"")</f>
        <v/>
      </c>
      <c r="D188" s="422" t="str">
        <f>IF(COUNTA(ｺﾒﾃﾞｨｶﾙ!D187)&gt;=1,ｺﾒﾃﾞｨｶﾙ!D187,"")</f>
        <v/>
      </c>
      <c r="E188" s="422" t="str">
        <f>IF(COUNTA(ｺﾒﾃﾞｨｶﾙ!E187)&gt;=1,ｺﾒﾃﾞｨｶﾙ!E187,"")</f>
        <v/>
      </c>
      <c r="F188" s="422" t="str">
        <f>IF(COUNTA(ｺﾒﾃﾞｨｶﾙ!F187)&gt;=1,ｺﾒﾃﾞｨｶﾙ!F187,"")</f>
        <v/>
      </c>
      <c r="G188" s="422" t="str">
        <f>IF(COUNTA(ｺﾒﾃﾞｨｶﾙ!G187)&gt;=1,ｺﾒﾃﾞｨｶﾙ!G187,"")</f>
        <v/>
      </c>
      <c r="H188" s="422" t="str">
        <f>IF(COUNTA(ｺﾒﾃﾞｨｶﾙ!H187)&gt;=1,ｺﾒﾃﾞｨｶﾙ!H187,"")</f>
        <v/>
      </c>
      <c r="I188" s="422" t="str">
        <f>IF(COUNTA(ｺﾒﾃﾞｨｶﾙ!I187)&gt;=1,ｺﾒﾃﾞｨｶﾙ!I187,"")</f>
        <v/>
      </c>
      <c r="J188" s="422" t="str">
        <f>IF(COUNTA(ｺﾒﾃﾞｨｶﾙ!J187)&gt;=1,ｺﾒﾃﾞｨｶﾙ!J187,"")</f>
        <v/>
      </c>
      <c r="K188" s="422" t="str">
        <f>IF(COUNTA(ｺﾒﾃﾞｨｶﾙ!K187)&gt;=1,ｺﾒﾃﾞｨｶﾙ!K187,"")</f>
        <v/>
      </c>
      <c r="L188" s="426" t="str">
        <f>IF(COUNTA(ｺﾒﾃﾞｨｶﾙ!L187)&gt;=1,ｺﾒﾃﾞｨｶﾙ!L187,"")</f>
        <v/>
      </c>
      <c r="M188" s="449" t="str">
        <f>IF(COUNTA(ｺﾒﾃﾞｨｶﾙ!M187)&gt;=1,ｺﾒﾃﾞｨｶﾙ!M187,"")</f>
        <v/>
      </c>
      <c r="N188" s="443" t="str">
        <f>IF(COUNTA(ｺﾒﾃﾞｨｶﾙ!N187)&gt;=1,ｺﾒﾃﾞｨｶﾙ!N187,"")</f>
        <v/>
      </c>
      <c r="O188" s="444">
        <f>SUM(ｺﾒﾃﾞｨｶﾙ!P187:V187)</f>
        <v>0</v>
      </c>
      <c r="P188" s="445" t="str">
        <f>IF(O188&lt;基本!$D$9,"非常勤","常勤")</f>
        <v>常勤</v>
      </c>
      <c r="Q188" s="446">
        <f>IF(P188="非常勤",O188/基本!$D$9,1)</f>
        <v>1</v>
      </c>
      <c r="R188" s="401" t="e">
        <f>IF(DAYS360(T188,メイン!$N$3)&lt;500,"新"," ")</f>
        <v>#VALUE!</v>
      </c>
      <c r="S188" s="447"/>
      <c r="T188" s="474" t="str">
        <f>IF(COUNTA(ｺﾒﾃﾞｨｶﾙ!O187)&gt;=1,ｺﾒﾃﾞｨｶﾙ!O187,"")</f>
        <v/>
      </c>
      <c r="U188" s="475"/>
      <c r="V188" s="475"/>
      <c r="W188" s="475"/>
      <c r="X188" s="477">
        <f t="shared" si="66"/>
        <v>0</v>
      </c>
      <c r="Y188" s="477">
        <f t="shared" si="67"/>
        <v>0</v>
      </c>
      <c r="Z188" s="477">
        <f t="shared" si="68"/>
        <v>0</v>
      </c>
      <c r="AA188" s="477">
        <f t="shared" si="69"/>
        <v>0</v>
      </c>
      <c r="AB188" s="477">
        <f t="shared" si="70"/>
        <v>0</v>
      </c>
      <c r="AC188" s="477">
        <f t="shared" si="71"/>
        <v>0</v>
      </c>
      <c r="AD188" s="477">
        <f t="shared" si="72"/>
        <v>0</v>
      </c>
      <c r="AE188" s="477">
        <f t="shared" si="73"/>
        <v>0</v>
      </c>
      <c r="AF188" s="477">
        <f t="shared" si="74"/>
        <v>0</v>
      </c>
      <c r="AG188" s="477">
        <f t="shared" si="75"/>
        <v>0</v>
      </c>
      <c r="AH188" s="477">
        <f t="shared" si="76"/>
        <v>0</v>
      </c>
      <c r="AI188" s="477">
        <f t="shared" si="77"/>
        <v>0</v>
      </c>
      <c r="AJ188" s="477">
        <f t="shared" si="78"/>
        <v>0</v>
      </c>
      <c r="AK188" s="477">
        <f t="shared" si="79"/>
        <v>0</v>
      </c>
      <c r="AL188" s="477">
        <f t="shared" si="80"/>
        <v>0</v>
      </c>
      <c r="AM188" s="477">
        <f t="shared" si="81"/>
        <v>0</v>
      </c>
      <c r="AN188" s="477">
        <f t="shared" si="82"/>
        <v>0</v>
      </c>
      <c r="AO188" s="477">
        <f t="shared" si="83"/>
        <v>0</v>
      </c>
      <c r="AP188" s="477">
        <f t="shared" si="84"/>
        <v>0</v>
      </c>
      <c r="AQ188" s="477">
        <f t="shared" si="85"/>
        <v>0</v>
      </c>
      <c r="AR188" s="477">
        <f t="shared" si="86"/>
        <v>0</v>
      </c>
      <c r="AS188" s="477">
        <f t="shared" si="87"/>
        <v>0</v>
      </c>
      <c r="AT188" s="477">
        <f t="shared" si="88"/>
        <v>0</v>
      </c>
      <c r="AU188" s="477">
        <f t="shared" si="89"/>
        <v>0</v>
      </c>
      <c r="AV188" s="477">
        <f t="shared" si="90"/>
        <v>0</v>
      </c>
      <c r="AW188" s="477">
        <f t="shared" si="91"/>
        <v>0</v>
      </c>
      <c r="AX188" s="477">
        <f t="shared" si="92"/>
        <v>0</v>
      </c>
      <c r="AY188" s="477">
        <f t="shared" si="93"/>
        <v>0</v>
      </c>
      <c r="AZ188" s="477">
        <f t="shared" si="94"/>
        <v>0</v>
      </c>
      <c r="BA188" s="477">
        <f t="shared" si="95"/>
        <v>0</v>
      </c>
      <c r="BB188" s="477">
        <f t="shared" si="96"/>
        <v>0</v>
      </c>
      <c r="BC188" s="477">
        <f t="shared" si="97"/>
        <v>0</v>
      </c>
      <c r="BD188" s="477">
        <f t="shared" si="98"/>
        <v>0</v>
      </c>
      <c r="BE188" s="477"/>
    </row>
    <row r="189" spans="1:57" ht="13.5" customHeight="1">
      <c r="A189" s="448" t="str">
        <f>IF(COUNTA(ｺﾒﾃﾞｨｶﾙ!A188)&gt;=1,ｺﾒﾃﾞｨｶﾙ!A188,"")</f>
        <v/>
      </c>
      <c r="B189" s="425" t="str">
        <f>IF(COUNTA(ｺﾒﾃﾞｨｶﾙ!B188)&gt;=1,ｺﾒﾃﾞｨｶﾙ!B188,"")</f>
        <v/>
      </c>
      <c r="C189" s="422" t="str">
        <f>IF(COUNTA(ｺﾒﾃﾞｨｶﾙ!C188)&gt;=1,ｺﾒﾃﾞｨｶﾙ!C188,"")</f>
        <v/>
      </c>
      <c r="D189" s="422" t="str">
        <f>IF(COUNTA(ｺﾒﾃﾞｨｶﾙ!D188)&gt;=1,ｺﾒﾃﾞｨｶﾙ!D188,"")</f>
        <v/>
      </c>
      <c r="E189" s="422" t="str">
        <f>IF(COUNTA(ｺﾒﾃﾞｨｶﾙ!E188)&gt;=1,ｺﾒﾃﾞｨｶﾙ!E188,"")</f>
        <v/>
      </c>
      <c r="F189" s="422" t="str">
        <f>IF(COUNTA(ｺﾒﾃﾞｨｶﾙ!F188)&gt;=1,ｺﾒﾃﾞｨｶﾙ!F188,"")</f>
        <v/>
      </c>
      <c r="G189" s="422" t="str">
        <f>IF(COUNTA(ｺﾒﾃﾞｨｶﾙ!G188)&gt;=1,ｺﾒﾃﾞｨｶﾙ!G188,"")</f>
        <v/>
      </c>
      <c r="H189" s="422" t="str">
        <f>IF(COUNTA(ｺﾒﾃﾞｨｶﾙ!H188)&gt;=1,ｺﾒﾃﾞｨｶﾙ!H188,"")</f>
        <v/>
      </c>
      <c r="I189" s="422" t="str">
        <f>IF(COUNTA(ｺﾒﾃﾞｨｶﾙ!I188)&gt;=1,ｺﾒﾃﾞｨｶﾙ!I188,"")</f>
        <v/>
      </c>
      <c r="J189" s="422" t="str">
        <f>IF(COUNTA(ｺﾒﾃﾞｨｶﾙ!J188)&gt;=1,ｺﾒﾃﾞｨｶﾙ!J188,"")</f>
        <v/>
      </c>
      <c r="K189" s="422" t="str">
        <f>IF(COUNTA(ｺﾒﾃﾞｨｶﾙ!K188)&gt;=1,ｺﾒﾃﾞｨｶﾙ!K188,"")</f>
        <v/>
      </c>
      <c r="L189" s="426" t="str">
        <f>IF(COUNTA(ｺﾒﾃﾞｨｶﾙ!L188)&gt;=1,ｺﾒﾃﾞｨｶﾙ!L188,"")</f>
        <v/>
      </c>
      <c r="M189" s="449" t="str">
        <f>IF(COUNTA(ｺﾒﾃﾞｨｶﾙ!M188)&gt;=1,ｺﾒﾃﾞｨｶﾙ!M188,"")</f>
        <v/>
      </c>
      <c r="N189" s="443" t="str">
        <f>IF(COUNTA(ｺﾒﾃﾞｨｶﾙ!N188)&gt;=1,ｺﾒﾃﾞｨｶﾙ!N188,"")</f>
        <v/>
      </c>
      <c r="O189" s="444">
        <f>SUM(ｺﾒﾃﾞｨｶﾙ!P188:V188)</f>
        <v>0</v>
      </c>
      <c r="P189" s="445" t="str">
        <f>IF(O189&lt;基本!$D$9,"非常勤","常勤")</f>
        <v>常勤</v>
      </c>
      <c r="Q189" s="446">
        <f>IF(P189="非常勤",O189/基本!$D$9,1)</f>
        <v>1</v>
      </c>
      <c r="R189" s="401" t="e">
        <f>IF(DAYS360(T189,メイン!$N$3)&lt;500,"新"," ")</f>
        <v>#VALUE!</v>
      </c>
      <c r="S189" s="447"/>
      <c r="T189" s="474" t="str">
        <f>IF(COUNTA(ｺﾒﾃﾞｨｶﾙ!O188)&gt;=1,ｺﾒﾃﾞｨｶﾙ!O188,"")</f>
        <v/>
      </c>
      <c r="U189" s="475"/>
      <c r="V189" s="475"/>
      <c r="W189" s="475"/>
      <c r="X189" s="477">
        <f t="shared" si="66"/>
        <v>0</v>
      </c>
      <c r="Y189" s="477">
        <f t="shared" si="67"/>
        <v>0</v>
      </c>
      <c r="Z189" s="477">
        <f t="shared" si="68"/>
        <v>0</v>
      </c>
      <c r="AA189" s="477">
        <f t="shared" si="69"/>
        <v>0</v>
      </c>
      <c r="AB189" s="477">
        <f t="shared" si="70"/>
        <v>0</v>
      </c>
      <c r="AC189" s="477">
        <f t="shared" si="71"/>
        <v>0</v>
      </c>
      <c r="AD189" s="477">
        <f t="shared" si="72"/>
        <v>0</v>
      </c>
      <c r="AE189" s="477">
        <f t="shared" si="73"/>
        <v>0</v>
      </c>
      <c r="AF189" s="477">
        <f t="shared" si="74"/>
        <v>0</v>
      </c>
      <c r="AG189" s="477">
        <f t="shared" si="75"/>
        <v>0</v>
      </c>
      <c r="AH189" s="477">
        <f t="shared" si="76"/>
        <v>0</v>
      </c>
      <c r="AI189" s="477">
        <f t="shared" si="77"/>
        <v>0</v>
      </c>
      <c r="AJ189" s="477">
        <f t="shared" si="78"/>
        <v>0</v>
      </c>
      <c r="AK189" s="477">
        <f t="shared" si="79"/>
        <v>0</v>
      </c>
      <c r="AL189" s="477">
        <f t="shared" si="80"/>
        <v>0</v>
      </c>
      <c r="AM189" s="477">
        <f t="shared" si="81"/>
        <v>0</v>
      </c>
      <c r="AN189" s="477">
        <f t="shared" si="82"/>
        <v>0</v>
      </c>
      <c r="AO189" s="477">
        <f t="shared" si="83"/>
        <v>0</v>
      </c>
      <c r="AP189" s="477">
        <f t="shared" si="84"/>
        <v>0</v>
      </c>
      <c r="AQ189" s="477">
        <f t="shared" si="85"/>
        <v>0</v>
      </c>
      <c r="AR189" s="477">
        <f t="shared" si="86"/>
        <v>0</v>
      </c>
      <c r="AS189" s="477">
        <f t="shared" si="87"/>
        <v>0</v>
      </c>
      <c r="AT189" s="477">
        <f t="shared" si="88"/>
        <v>0</v>
      </c>
      <c r="AU189" s="477">
        <f t="shared" si="89"/>
        <v>0</v>
      </c>
      <c r="AV189" s="477">
        <f t="shared" si="90"/>
        <v>0</v>
      </c>
      <c r="AW189" s="477">
        <f t="shared" si="91"/>
        <v>0</v>
      </c>
      <c r="AX189" s="477">
        <f t="shared" si="92"/>
        <v>0</v>
      </c>
      <c r="AY189" s="477">
        <f t="shared" si="93"/>
        <v>0</v>
      </c>
      <c r="AZ189" s="477">
        <f t="shared" si="94"/>
        <v>0</v>
      </c>
      <c r="BA189" s="477">
        <f t="shared" si="95"/>
        <v>0</v>
      </c>
      <c r="BB189" s="477">
        <f t="shared" si="96"/>
        <v>0</v>
      </c>
      <c r="BC189" s="477">
        <f t="shared" si="97"/>
        <v>0</v>
      </c>
      <c r="BD189" s="477">
        <f t="shared" si="98"/>
        <v>0</v>
      </c>
      <c r="BE189" s="477"/>
    </row>
    <row r="190" spans="1:57" ht="13.5" customHeight="1">
      <c r="A190" s="448" t="str">
        <f>IF(COUNTA(ｺﾒﾃﾞｨｶﾙ!A189)&gt;=1,ｺﾒﾃﾞｨｶﾙ!A189,"")</f>
        <v/>
      </c>
      <c r="B190" s="425" t="str">
        <f>IF(COUNTA(ｺﾒﾃﾞｨｶﾙ!B189)&gt;=1,ｺﾒﾃﾞｨｶﾙ!B189,"")</f>
        <v/>
      </c>
      <c r="C190" s="422" t="str">
        <f>IF(COUNTA(ｺﾒﾃﾞｨｶﾙ!C189)&gt;=1,ｺﾒﾃﾞｨｶﾙ!C189,"")</f>
        <v/>
      </c>
      <c r="D190" s="422" t="str">
        <f>IF(COUNTA(ｺﾒﾃﾞｨｶﾙ!D189)&gt;=1,ｺﾒﾃﾞｨｶﾙ!D189,"")</f>
        <v/>
      </c>
      <c r="E190" s="422" t="str">
        <f>IF(COUNTA(ｺﾒﾃﾞｨｶﾙ!E189)&gt;=1,ｺﾒﾃﾞｨｶﾙ!E189,"")</f>
        <v/>
      </c>
      <c r="F190" s="422" t="str">
        <f>IF(COUNTA(ｺﾒﾃﾞｨｶﾙ!F189)&gt;=1,ｺﾒﾃﾞｨｶﾙ!F189,"")</f>
        <v/>
      </c>
      <c r="G190" s="422" t="str">
        <f>IF(COUNTA(ｺﾒﾃﾞｨｶﾙ!G189)&gt;=1,ｺﾒﾃﾞｨｶﾙ!G189,"")</f>
        <v/>
      </c>
      <c r="H190" s="422" t="str">
        <f>IF(COUNTA(ｺﾒﾃﾞｨｶﾙ!H189)&gt;=1,ｺﾒﾃﾞｨｶﾙ!H189,"")</f>
        <v/>
      </c>
      <c r="I190" s="422" t="str">
        <f>IF(COUNTA(ｺﾒﾃﾞｨｶﾙ!I189)&gt;=1,ｺﾒﾃﾞｨｶﾙ!I189,"")</f>
        <v/>
      </c>
      <c r="J190" s="422" t="str">
        <f>IF(COUNTA(ｺﾒﾃﾞｨｶﾙ!J189)&gt;=1,ｺﾒﾃﾞｨｶﾙ!J189,"")</f>
        <v/>
      </c>
      <c r="K190" s="422" t="str">
        <f>IF(COUNTA(ｺﾒﾃﾞｨｶﾙ!K189)&gt;=1,ｺﾒﾃﾞｨｶﾙ!K189,"")</f>
        <v/>
      </c>
      <c r="L190" s="426" t="str">
        <f>IF(COUNTA(ｺﾒﾃﾞｨｶﾙ!L189)&gt;=1,ｺﾒﾃﾞｨｶﾙ!L189,"")</f>
        <v/>
      </c>
      <c r="M190" s="449" t="str">
        <f>IF(COUNTA(ｺﾒﾃﾞｨｶﾙ!M189)&gt;=1,ｺﾒﾃﾞｨｶﾙ!M189,"")</f>
        <v/>
      </c>
      <c r="N190" s="443" t="str">
        <f>IF(COUNTA(ｺﾒﾃﾞｨｶﾙ!N189)&gt;=1,ｺﾒﾃﾞｨｶﾙ!N189,"")</f>
        <v/>
      </c>
      <c r="O190" s="444">
        <f>SUM(ｺﾒﾃﾞｨｶﾙ!P189:V189)</f>
        <v>0</v>
      </c>
      <c r="P190" s="445" t="str">
        <f>IF(O190&lt;基本!$D$9,"非常勤","常勤")</f>
        <v>常勤</v>
      </c>
      <c r="Q190" s="446">
        <f>IF(P190="非常勤",O190/基本!$D$9,1)</f>
        <v>1</v>
      </c>
      <c r="R190" s="401" t="e">
        <f>IF(DAYS360(T190,メイン!$N$3)&lt;500,"新"," ")</f>
        <v>#VALUE!</v>
      </c>
      <c r="S190" s="447"/>
      <c r="T190" s="474" t="str">
        <f>IF(COUNTA(ｺﾒﾃﾞｨｶﾙ!O189)&gt;=1,ｺﾒﾃﾞｨｶﾙ!O189,"")</f>
        <v/>
      </c>
      <c r="U190" s="475"/>
      <c r="V190" s="475"/>
      <c r="W190" s="475"/>
      <c r="X190" s="477">
        <f t="shared" si="66"/>
        <v>0</v>
      </c>
      <c r="Y190" s="477">
        <f t="shared" si="67"/>
        <v>0</v>
      </c>
      <c r="Z190" s="477">
        <f t="shared" si="68"/>
        <v>0</v>
      </c>
      <c r="AA190" s="477">
        <f t="shared" si="69"/>
        <v>0</v>
      </c>
      <c r="AB190" s="477">
        <f t="shared" si="70"/>
        <v>0</v>
      </c>
      <c r="AC190" s="477">
        <f t="shared" si="71"/>
        <v>0</v>
      </c>
      <c r="AD190" s="477">
        <f t="shared" si="72"/>
        <v>0</v>
      </c>
      <c r="AE190" s="477">
        <f t="shared" si="73"/>
        <v>0</v>
      </c>
      <c r="AF190" s="477">
        <f t="shared" si="74"/>
        <v>0</v>
      </c>
      <c r="AG190" s="477">
        <f t="shared" si="75"/>
        <v>0</v>
      </c>
      <c r="AH190" s="477">
        <f t="shared" si="76"/>
        <v>0</v>
      </c>
      <c r="AI190" s="477">
        <f t="shared" si="77"/>
        <v>0</v>
      </c>
      <c r="AJ190" s="477">
        <f t="shared" si="78"/>
        <v>0</v>
      </c>
      <c r="AK190" s="477">
        <f t="shared" si="79"/>
        <v>0</v>
      </c>
      <c r="AL190" s="477">
        <f t="shared" si="80"/>
        <v>0</v>
      </c>
      <c r="AM190" s="477">
        <f t="shared" si="81"/>
        <v>0</v>
      </c>
      <c r="AN190" s="477">
        <f t="shared" si="82"/>
        <v>0</v>
      </c>
      <c r="AO190" s="477">
        <f t="shared" si="83"/>
        <v>0</v>
      </c>
      <c r="AP190" s="477">
        <f t="shared" si="84"/>
        <v>0</v>
      </c>
      <c r="AQ190" s="477">
        <f t="shared" si="85"/>
        <v>0</v>
      </c>
      <c r="AR190" s="477">
        <f t="shared" si="86"/>
        <v>0</v>
      </c>
      <c r="AS190" s="477">
        <f t="shared" si="87"/>
        <v>0</v>
      </c>
      <c r="AT190" s="477">
        <f t="shared" si="88"/>
        <v>0</v>
      </c>
      <c r="AU190" s="477">
        <f t="shared" si="89"/>
        <v>0</v>
      </c>
      <c r="AV190" s="477">
        <f t="shared" si="90"/>
        <v>0</v>
      </c>
      <c r="AW190" s="477">
        <f t="shared" si="91"/>
        <v>0</v>
      </c>
      <c r="AX190" s="477">
        <f t="shared" si="92"/>
        <v>0</v>
      </c>
      <c r="AY190" s="477">
        <f t="shared" si="93"/>
        <v>0</v>
      </c>
      <c r="AZ190" s="477">
        <f t="shared" si="94"/>
        <v>0</v>
      </c>
      <c r="BA190" s="477">
        <f t="shared" si="95"/>
        <v>0</v>
      </c>
      <c r="BB190" s="477">
        <f t="shared" si="96"/>
        <v>0</v>
      </c>
      <c r="BC190" s="477">
        <f t="shared" si="97"/>
        <v>0</v>
      </c>
      <c r="BD190" s="477">
        <f t="shared" si="98"/>
        <v>0</v>
      </c>
      <c r="BE190" s="477"/>
    </row>
    <row r="191" spans="1:57" ht="13.5" customHeight="1">
      <c r="A191" s="448" t="str">
        <f>IF(COUNTA(ｺﾒﾃﾞｨｶﾙ!A190)&gt;=1,ｺﾒﾃﾞｨｶﾙ!A190,"")</f>
        <v/>
      </c>
      <c r="B191" s="425" t="str">
        <f>IF(COUNTA(ｺﾒﾃﾞｨｶﾙ!B190)&gt;=1,ｺﾒﾃﾞｨｶﾙ!B190,"")</f>
        <v/>
      </c>
      <c r="C191" s="422" t="str">
        <f>IF(COUNTA(ｺﾒﾃﾞｨｶﾙ!C190)&gt;=1,ｺﾒﾃﾞｨｶﾙ!C190,"")</f>
        <v/>
      </c>
      <c r="D191" s="422" t="str">
        <f>IF(COUNTA(ｺﾒﾃﾞｨｶﾙ!D190)&gt;=1,ｺﾒﾃﾞｨｶﾙ!D190,"")</f>
        <v/>
      </c>
      <c r="E191" s="422" t="str">
        <f>IF(COUNTA(ｺﾒﾃﾞｨｶﾙ!E190)&gt;=1,ｺﾒﾃﾞｨｶﾙ!E190,"")</f>
        <v/>
      </c>
      <c r="F191" s="422" t="str">
        <f>IF(COUNTA(ｺﾒﾃﾞｨｶﾙ!F190)&gt;=1,ｺﾒﾃﾞｨｶﾙ!F190,"")</f>
        <v/>
      </c>
      <c r="G191" s="422" t="str">
        <f>IF(COUNTA(ｺﾒﾃﾞｨｶﾙ!G190)&gt;=1,ｺﾒﾃﾞｨｶﾙ!G190,"")</f>
        <v/>
      </c>
      <c r="H191" s="422" t="str">
        <f>IF(COUNTA(ｺﾒﾃﾞｨｶﾙ!H190)&gt;=1,ｺﾒﾃﾞｨｶﾙ!H190,"")</f>
        <v/>
      </c>
      <c r="I191" s="422" t="str">
        <f>IF(COUNTA(ｺﾒﾃﾞｨｶﾙ!I190)&gt;=1,ｺﾒﾃﾞｨｶﾙ!I190,"")</f>
        <v/>
      </c>
      <c r="J191" s="422" t="str">
        <f>IF(COUNTA(ｺﾒﾃﾞｨｶﾙ!J190)&gt;=1,ｺﾒﾃﾞｨｶﾙ!J190,"")</f>
        <v/>
      </c>
      <c r="K191" s="422" t="str">
        <f>IF(COUNTA(ｺﾒﾃﾞｨｶﾙ!K190)&gt;=1,ｺﾒﾃﾞｨｶﾙ!K190,"")</f>
        <v/>
      </c>
      <c r="L191" s="426" t="str">
        <f>IF(COUNTA(ｺﾒﾃﾞｨｶﾙ!L190)&gt;=1,ｺﾒﾃﾞｨｶﾙ!L190,"")</f>
        <v/>
      </c>
      <c r="M191" s="449" t="str">
        <f>IF(COUNTA(ｺﾒﾃﾞｨｶﾙ!M190)&gt;=1,ｺﾒﾃﾞｨｶﾙ!M190,"")</f>
        <v/>
      </c>
      <c r="N191" s="443" t="str">
        <f>IF(COUNTA(ｺﾒﾃﾞｨｶﾙ!N190)&gt;=1,ｺﾒﾃﾞｨｶﾙ!N190,"")</f>
        <v/>
      </c>
      <c r="O191" s="444">
        <f>SUM(ｺﾒﾃﾞｨｶﾙ!P190:V190)</f>
        <v>0</v>
      </c>
      <c r="P191" s="445" t="str">
        <f>IF(O191&lt;基本!$D$9,"非常勤","常勤")</f>
        <v>常勤</v>
      </c>
      <c r="Q191" s="446">
        <f>IF(P191="非常勤",O191/基本!$D$9,1)</f>
        <v>1</v>
      </c>
      <c r="R191" s="401" t="e">
        <f>IF(DAYS360(T191,メイン!$N$3)&lt;500,"新"," ")</f>
        <v>#VALUE!</v>
      </c>
      <c r="S191" s="447"/>
      <c r="T191" s="474" t="str">
        <f>IF(COUNTA(ｺﾒﾃﾞｨｶﾙ!O190)&gt;=1,ｺﾒﾃﾞｨｶﾙ!O190,"")</f>
        <v/>
      </c>
      <c r="U191" s="475"/>
      <c r="V191" s="475"/>
      <c r="W191" s="475"/>
      <c r="X191" s="477">
        <f t="shared" si="66"/>
        <v>0</v>
      </c>
      <c r="Y191" s="477">
        <f t="shared" si="67"/>
        <v>0</v>
      </c>
      <c r="Z191" s="477">
        <f t="shared" si="68"/>
        <v>0</v>
      </c>
      <c r="AA191" s="477">
        <f t="shared" si="69"/>
        <v>0</v>
      </c>
      <c r="AB191" s="477">
        <f t="shared" si="70"/>
        <v>0</v>
      </c>
      <c r="AC191" s="477">
        <f t="shared" si="71"/>
        <v>0</v>
      </c>
      <c r="AD191" s="477">
        <f t="shared" si="72"/>
        <v>0</v>
      </c>
      <c r="AE191" s="477">
        <f t="shared" si="73"/>
        <v>0</v>
      </c>
      <c r="AF191" s="477">
        <f t="shared" si="74"/>
        <v>0</v>
      </c>
      <c r="AG191" s="477">
        <f t="shared" si="75"/>
        <v>0</v>
      </c>
      <c r="AH191" s="477">
        <f t="shared" si="76"/>
        <v>0</v>
      </c>
      <c r="AI191" s="477">
        <f t="shared" si="77"/>
        <v>0</v>
      </c>
      <c r="AJ191" s="477">
        <f t="shared" si="78"/>
        <v>0</v>
      </c>
      <c r="AK191" s="477">
        <f t="shared" si="79"/>
        <v>0</v>
      </c>
      <c r="AL191" s="477">
        <f t="shared" si="80"/>
        <v>0</v>
      </c>
      <c r="AM191" s="477">
        <f t="shared" si="81"/>
        <v>0</v>
      </c>
      <c r="AN191" s="477">
        <f t="shared" si="82"/>
        <v>0</v>
      </c>
      <c r="AO191" s="477">
        <f t="shared" si="83"/>
        <v>0</v>
      </c>
      <c r="AP191" s="477">
        <f t="shared" si="84"/>
        <v>0</v>
      </c>
      <c r="AQ191" s="477">
        <f t="shared" si="85"/>
        <v>0</v>
      </c>
      <c r="AR191" s="477">
        <f t="shared" si="86"/>
        <v>0</v>
      </c>
      <c r="AS191" s="477">
        <f t="shared" si="87"/>
        <v>0</v>
      </c>
      <c r="AT191" s="477">
        <f t="shared" si="88"/>
        <v>0</v>
      </c>
      <c r="AU191" s="477">
        <f t="shared" si="89"/>
        <v>0</v>
      </c>
      <c r="AV191" s="477">
        <f t="shared" si="90"/>
        <v>0</v>
      </c>
      <c r="AW191" s="477">
        <f t="shared" si="91"/>
        <v>0</v>
      </c>
      <c r="AX191" s="477">
        <f t="shared" si="92"/>
        <v>0</v>
      </c>
      <c r="AY191" s="477">
        <f t="shared" si="93"/>
        <v>0</v>
      </c>
      <c r="AZ191" s="477">
        <f t="shared" si="94"/>
        <v>0</v>
      </c>
      <c r="BA191" s="477">
        <f t="shared" si="95"/>
        <v>0</v>
      </c>
      <c r="BB191" s="477">
        <f t="shared" si="96"/>
        <v>0</v>
      </c>
      <c r="BC191" s="477">
        <f t="shared" si="97"/>
        <v>0</v>
      </c>
      <c r="BD191" s="477">
        <f t="shared" si="98"/>
        <v>0</v>
      </c>
      <c r="BE191" s="477"/>
    </row>
    <row r="192" spans="1:57" ht="13.5" customHeight="1">
      <c r="A192" s="448" t="str">
        <f>IF(COUNTA(ｺﾒﾃﾞｨｶﾙ!A191)&gt;=1,ｺﾒﾃﾞｨｶﾙ!A191,"")</f>
        <v/>
      </c>
      <c r="B192" s="425" t="str">
        <f>IF(COUNTA(ｺﾒﾃﾞｨｶﾙ!B191)&gt;=1,ｺﾒﾃﾞｨｶﾙ!B191,"")</f>
        <v/>
      </c>
      <c r="C192" s="422" t="str">
        <f>IF(COUNTA(ｺﾒﾃﾞｨｶﾙ!C191)&gt;=1,ｺﾒﾃﾞｨｶﾙ!C191,"")</f>
        <v/>
      </c>
      <c r="D192" s="422" t="str">
        <f>IF(COUNTA(ｺﾒﾃﾞｨｶﾙ!D191)&gt;=1,ｺﾒﾃﾞｨｶﾙ!D191,"")</f>
        <v/>
      </c>
      <c r="E192" s="422" t="str">
        <f>IF(COUNTA(ｺﾒﾃﾞｨｶﾙ!E191)&gt;=1,ｺﾒﾃﾞｨｶﾙ!E191,"")</f>
        <v/>
      </c>
      <c r="F192" s="422" t="str">
        <f>IF(COUNTA(ｺﾒﾃﾞｨｶﾙ!F191)&gt;=1,ｺﾒﾃﾞｨｶﾙ!F191,"")</f>
        <v/>
      </c>
      <c r="G192" s="422" t="str">
        <f>IF(COUNTA(ｺﾒﾃﾞｨｶﾙ!G191)&gt;=1,ｺﾒﾃﾞｨｶﾙ!G191,"")</f>
        <v/>
      </c>
      <c r="H192" s="422" t="str">
        <f>IF(COUNTA(ｺﾒﾃﾞｨｶﾙ!H191)&gt;=1,ｺﾒﾃﾞｨｶﾙ!H191,"")</f>
        <v/>
      </c>
      <c r="I192" s="422" t="str">
        <f>IF(COUNTA(ｺﾒﾃﾞｨｶﾙ!I191)&gt;=1,ｺﾒﾃﾞｨｶﾙ!I191,"")</f>
        <v/>
      </c>
      <c r="J192" s="422" t="str">
        <f>IF(COUNTA(ｺﾒﾃﾞｨｶﾙ!J191)&gt;=1,ｺﾒﾃﾞｨｶﾙ!J191,"")</f>
        <v/>
      </c>
      <c r="K192" s="422" t="str">
        <f>IF(COUNTA(ｺﾒﾃﾞｨｶﾙ!K191)&gt;=1,ｺﾒﾃﾞｨｶﾙ!K191,"")</f>
        <v/>
      </c>
      <c r="L192" s="426" t="str">
        <f>IF(COUNTA(ｺﾒﾃﾞｨｶﾙ!L191)&gt;=1,ｺﾒﾃﾞｨｶﾙ!L191,"")</f>
        <v/>
      </c>
      <c r="M192" s="449" t="str">
        <f>IF(COUNTA(ｺﾒﾃﾞｨｶﾙ!M191)&gt;=1,ｺﾒﾃﾞｨｶﾙ!M191,"")</f>
        <v/>
      </c>
      <c r="N192" s="443" t="str">
        <f>IF(COUNTA(ｺﾒﾃﾞｨｶﾙ!N191)&gt;=1,ｺﾒﾃﾞｨｶﾙ!N191,"")</f>
        <v/>
      </c>
      <c r="O192" s="444">
        <f>SUM(ｺﾒﾃﾞｨｶﾙ!P191:V191)</f>
        <v>0</v>
      </c>
      <c r="P192" s="445" t="str">
        <f>IF(O192&lt;基本!$D$9,"非常勤","常勤")</f>
        <v>常勤</v>
      </c>
      <c r="Q192" s="446">
        <f>IF(P192="非常勤",O192/基本!$D$9,1)</f>
        <v>1</v>
      </c>
      <c r="R192" s="401" t="e">
        <f>IF(DAYS360(T192,メイン!$N$3)&lt;500,"新"," ")</f>
        <v>#VALUE!</v>
      </c>
      <c r="S192" s="447"/>
      <c r="T192" s="474" t="str">
        <f>IF(COUNTA(ｺﾒﾃﾞｨｶﾙ!O191)&gt;=1,ｺﾒﾃﾞｨｶﾙ!O191,"")</f>
        <v/>
      </c>
      <c r="U192" s="475"/>
      <c r="V192" s="475"/>
      <c r="W192" s="475"/>
      <c r="X192" s="477">
        <f t="shared" si="66"/>
        <v>0</v>
      </c>
      <c r="Y192" s="477">
        <f t="shared" si="67"/>
        <v>0</v>
      </c>
      <c r="Z192" s="477">
        <f t="shared" si="68"/>
        <v>0</v>
      </c>
      <c r="AA192" s="477">
        <f t="shared" si="69"/>
        <v>0</v>
      </c>
      <c r="AB192" s="477">
        <f t="shared" si="70"/>
        <v>0</v>
      </c>
      <c r="AC192" s="477">
        <f t="shared" si="71"/>
        <v>0</v>
      </c>
      <c r="AD192" s="477">
        <f t="shared" si="72"/>
        <v>0</v>
      </c>
      <c r="AE192" s="477">
        <f t="shared" si="73"/>
        <v>0</v>
      </c>
      <c r="AF192" s="477">
        <f t="shared" si="74"/>
        <v>0</v>
      </c>
      <c r="AG192" s="477">
        <f t="shared" si="75"/>
        <v>0</v>
      </c>
      <c r="AH192" s="477">
        <f t="shared" si="76"/>
        <v>0</v>
      </c>
      <c r="AI192" s="477">
        <f t="shared" si="77"/>
        <v>0</v>
      </c>
      <c r="AJ192" s="477">
        <f t="shared" si="78"/>
        <v>0</v>
      </c>
      <c r="AK192" s="477">
        <f t="shared" si="79"/>
        <v>0</v>
      </c>
      <c r="AL192" s="477">
        <f t="shared" si="80"/>
        <v>0</v>
      </c>
      <c r="AM192" s="477">
        <f t="shared" si="81"/>
        <v>0</v>
      </c>
      <c r="AN192" s="477">
        <f t="shared" si="82"/>
        <v>0</v>
      </c>
      <c r="AO192" s="477">
        <f t="shared" si="83"/>
        <v>0</v>
      </c>
      <c r="AP192" s="477">
        <f t="shared" si="84"/>
        <v>0</v>
      </c>
      <c r="AQ192" s="477">
        <f t="shared" si="85"/>
        <v>0</v>
      </c>
      <c r="AR192" s="477">
        <f t="shared" si="86"/>
        <v>0</v>
      </c>
      <c r="AS192" s="477">
        <f t="shared" si="87"/>
        <v>0</v>
      </c>
      <c r="AT192" s="477">
        <f t="shared" si="88"/>
        <v>0</v>
      </c>
      <c r="AU192" s="477">
        <f t="shared" si="89"/>
        <v>0</v>
      </c>
      <c r="AV192" s="477">
        <f t="shared" si="90"/>
        <v>0</v>
      </c>
      <c r="AW192" s="477">
        <f t="shared" si="91"/>
        <v>0</v>
      </c>
      <c r="AX192" s="477">
        <f t="shared" si="92"/>
        <v>0</v>
      </c>
      <c r="AY192" s="477">
        <f t="shared" si="93"/>
        <v>0</v>
      </c>
      <c r="AZ192" s="477">
        <f t="shared" si="94"/>
        <v>0</v>
      </c>
      <c r="BA192" s="477">
        <f t="shared" si="95"/>
        <v>0</v>
      </c>
      <c r="BB192" s="477">
        <f t="shared" si="96"/>
        <v>0</v>
      </c>
      <c r="BC192" s="477">
        <f t="shared" si="97"/>
        <v>0</v>
      </c>
      <c r="BD192" s="477">
        <f t="shared" si="98"/>
        <v>0</v>
      </c>
      <c r="BE192" s="477"/>
    </row>
    <row r="193" spans="1:62" ht="13.5" customHeight="1">
      <c r="A193" s="448" t="str">
        <f>IF(COUNTA(ｺﾒﾃﾞｨｶﾙ!A192)&gt;=1,ｺﾒﾃﾞｨｶﾙ!A192,"")</f>
        <v/>
      </c>
      <c r="B193" s="425" t="str">
        <f>IF(COUNTA(ｺﾒﾃﾞｨｶﾙ!B192)&gt;=1,ｺﾒﾃﾞｨｶﾙ!B192,"")</f>
        <v/>
      </c>
      <c r="C193" s="422" t="str">
        <f>IF(COUNTA(ｺﾒﾃﾞｨｶﾙ!C192)&gt;=1,ｺﾒﾃﾞｨｶﾙ!C192,"")</f>
        <v/>
      </c>
      <c r="D193" s="422" t="str">
        <f>IF(COUNTA(ｺﾒﾃﾞｨｶﾙ!D192)&gt;=1,ｺﾒﾃﾞｨｶﾙ!D192,"")</f>
        <v/>
      </c>
      <c r="E193" s="422" t="str">
        <f>IF(COUNTA(ｺﾒﾃﾞｨｶﾙ!E192)&gt;=1,ｺﾒﾃﾞｨｶﾙ!E192,"")</f>
        <v/>
      </c>
      <c r="F193" s="422" t="str">
        <f>IF(COUNTA(ｺﾒﾃﾞｨｶﾙ!F192)&gt;=1,ｺﾒﾃﾞｨｶﾙ!F192,"")</f>
        <v/>
      </c>
      <c r="G193" s="422" t="str">
        <f>IF(COUNTA(ｺﾒﾃﾞｨｶﾙ!G192)&gt;=1,ｺﾒﾃﾞｨｶﾙ!G192,"")</f>
        <v/>
      </c>
      <c r="H193" s="422" t="str">
        <f>IF(COUNTA(ｺﾒﾃﾞｨｶﾙ!H192)&gt;=1,ｺﾒﾃﾞｨｶﾙ!H192,"")</f>
        <v/>
      </c>
      <c r="I193" s="422" t="str">
        <f>IF(COUNTA(ｺﾒﾃﾞｨｶﾙ!I192)&gt;=1,ｺﾒﾃﾞｨｶﾙ!I192,"")</f>
        <v/>
      </c>
      <c r="J193" s="422" t="str">
        <f>IF(COUNTA(ｺﾒﾃﾞｨｶﾙ!J192)&gt;=1,ｺﾒﾃﾞｨｶﾙ!J192,"")</f>
        <v/>
      </c>
      <c r="K193" s="422" t="str">
        <f>IF(COUNTA(ｺﾒﾃﾞｨｶﾙ!K192)&gt;=1,ｺﾒﾃﾞｨｶﾙ!K192,"")</f>
        <v/>
      </c>
      <c r="L193" s="426" t="str">
        <f>IF(COUNTA(ｺﾒﾃﾞｨｶﾙ!L192)&gt;=1,ｺﾒﾃﾞｨｶﾙ!L192,"")</f>
        <v/>
      </c>
      <c r="M193" s="449" t="str">
        <f>IF(COUNTA(ｺﾒﾃﾞｨｶﾙ!M192)&gt;=1,ｺﾒﾃﾞｨｶﾙ!M192,"")</f>
        <v/>
      </c>
      <c r="N193" s="443" t="str">
        <f>IF(COUNTA(ｺﾒﾃﾞｨｶﾙ!N192)&gt;=1,ｺﾒﾃﾞｨｶﾙ!N192,"")</f>
        <v/>
      </c>
      <c r="O193" s="444">
        <f>SUM(ｺﾒﾃﾞｨｶﾙ!P192:V192)</f>
        <v>0</v>
      </c>
      <c r="P193" s="445" t="str">
        <f>IF(O193&lt;基本!$D$9,"非常勤","常勤")</f>
        <v>常勤</v>
      </c>
      <c r="Q193" s="446">
        <f>IF(P193="非常勤",O193/基本!$D$9,1)</f>
        <v>1</v>
      </c>
      <c r="R193" s="401" t="e">
        <f>IF(DAYS360(T193,メイン!$N$3)&lt;500,"新"," ")</f>
        <v>#VALUE!</v>
      </c>
      <c r="S193" s="447"/>
      <c r="T193" s="474" t="str">
        <f>IF(COUNTA(ｺﾒﾃﾞｨｶﾙ!O192)&gt;=1,ｺﾒﾃﾞｨｶﾙ!O192,"")</f>
        <v/>
      </c>
      <c r="U193" s="475"/>
      <c r="V193" s="475"/>
      <c r="W193" s="475"/>
      <c r="X193" s="477">
        <f t="shared" si="66"/>
        <v>0</v>
      </c>
      <c r="Y193" s="477">
        <f t="shared" si="67"/>
        <v>0</v>
      </c>
      <c r="Z193" s="477">
        <f t="shared" si="68"/>
        <v>0</v>
      </c>
      <c r="AA193" s="477">
        <f t="shared" si="69"/>
        <v>0</v>
      </c>
      <c r="AB193" s="477">
        <f t="shared" si="70"/>
        <v>0</v>
      </c>
      <c r="AC193" s="477">
        <f t="shared" si="71"/>
        <v>0</v>
      </c>
      <c r="AD193" s="477">
        <f t="shared" si="72"/>
        <v>0</v>
      </c>
      <c r="AE193" s="477">
        <f t="shared" si="73"/>
        <v>0</v>
      </c>
      <c r="AF193" s="477">
        <f t="shared" si="74"/>
        <v>0</v>
      </c>
      <c r="AG193" s="477">
        <f t="shared" si="75"/>
        <v>0</v>
      </c>
      <c r="AH193" s="477">
        <f t="shared" si="76"/>
        <v>0</v>
      </c>
      <c r="AI193" s="477">
        <f t="shared" si="77"/>
        <v>0</v>
      </c>
      <c r="AJ193" s="477">
        <f t="shared" si="78"/>
        <v>0</v>
      </c>
      <c r="AK193" s="477">
        <f t="shared" si="79"/>
        <v>0</v>
      </c>
      <c r="AL193" s="477">
        <f t="shared" si="80"/>
        <v>0</v>
      </c>
      <c r="AM193" s="477">
        <f t="shared" si="81"/>
        <v>0</v>
      </c>
      <c r="AN193" s="477">
        <f t="shared" si="82"/>
        <v>0</v>
      </c>
      <c r="AO193" s="477">
        <f t="shared" si="83"/>
        <v>0</v>
      </c>
      <c r="AP193" s="477">
        <f t="shared" si="84"/>
        <v>0</v>
      </c>
      <c r="AQ193" s="477">
        <f t="shared" si="85"/>
        <v>0</v>
      </c>
      <c r="AR193" s="477">
        <f t="shared" si="86"/>
        <v>0</v>
      </c>
      <c r="AS193" s="477">
        <f t="shared" si="87"/>
        <v>0</v>
      </c>
      <c r="AT193" s="477">
        <f t="shared" si="88"/>
        <v>0</v>
      </c>
      <c r="AU193" s="477">
        <f t="shared" si="89"/>
        <v>0</v>
      </c>
      <c r="AV193" s="477">
        <f t="shared" si="90"/>
        <v>0</v>
      </c>
      <c r="AW193" s="477">
        <f t="shared" si="91"/>
        <v>0</v>
      </c>
      <c r="AX193" s="477">
        <f t="shared" si="92"/>
        <v>0</v>
      </c>
      <c r="AY193" s="477">
        <f t="shared" si="93"/>
        <v>0</v>
      </c>
      <c r="AZ193" s="477">
        <f t="shared" si="94"/>
        <v>0</v>
      </c>
      <c r="BA193" s="477">
        <f t="shared" si="95"/>
        <v>0</v>
      </c>
      <c r="BB193" s="477">
        <f t="shared" si="96"/>
        <v>0</v>
      </c>
      <c r="BC193" s="477">
        <f t="shared" si="97"/>
        <v>0</v>
      </c>
      <c r="BD193" s="477">
        <f t="shared" si="98"/>
        <v>0</v>
      </c>
      <c r="BE193" s="477"/>
    </row>
    <row r="194" spans="1:62" ht="13.5" customHeight="1">
      <c r="A194" s="448" t="str">
        <f>IF(COUNTA(ｺﾒﾃﾞｨｶﾙ!A193)&gt;=1,ｺﾒﾃﾞｨｶﾙ!A193,"")</f>
        <v/>
      </c>
      <c r="B194" s="425" t="str">
        <f>IF(COUNTA(ｺﾒﾃﾞｨｶﾙ!B193)&gt;=1,ｺﾒﾃﾞｨｶﾙ!B193,"")</f>
        <v/>
      </c>
      <c r="C194" s="422" t="str">
        <f>IF(COUNTA(ｺﾒﾃﾞｨｶﾙ!C193)&gt;=1,ｺﾒﾃﾞｨｶﾙ!C193,"")</f>
        <v/>
      </c>
      <c r="D194" s="422" t="str">
        <f>IF(COUNTA(ｺﾒﾃﾞｨｶﾙ!D193)&gt;=1,ｺﾒﾃﾞｨｶﾙ!D193,"")</f>
        <v/>
      </c>
      <c r="E194" s="422" t="str">
        <f>IF(COUNTA(ｺﾒﾃﾞｨｶﾙ!E193)&gt;=1,ｺﾒﾃﾞｨｶﾙ!E193,"")</f>
        <v/>
      </c>
      <c r="F194" s="422" t="str">
        <f>IF(COUNTA(ｺﾒﾃﾞｨｶﾙ!F193)&gt;=1,ｺﾒﾃﾞｨｶﾙ!F193,"")</f>
        <v/>
      </c>
      <c r="G194" s="422" t="str">
        <f>IF(COUNTA(ｺﾒﾃﾞｨｶﾙ!G193)&gt;=1,ｺﾒﾃﾞｨｶﾙ!G193,"")</f>
        <v/>
      </c>
      <c r="H194" s="422" t="str">
        <f>IF(COUNTA(ｺﾒﾃﾞｨｶﾙ!H193)&gt;=1,ｺﾒﾃﾞｨｶﾙ!H193,"")</f>
        <v/>
      </c>
      <c r="I194" s="422" t="str">
        <f>IF(COUNTA(ｺﾒﾃﾞｨｶﾙ!I193)&gt;=1,ｺﾒﾃﾞｨｶﾙ!I193,"")</f>
        <v/>
      </c>
      <c r="J194" s="422" t="str">
        <f>IF(COUNTA(ｺﾒﾃﾞｨｶﾙ!J193)&gt;=1,ｺﾒﾃﾞｨｶﾙ!J193,"")</f>
        <v/>
      </c>
      <c r="K194" s="422" t="str">
        <f>IF(COUNTA(ｺﾒﾃﾞｨｶﾙ!K193)&gt;=1,ｺﾒﾃﾞｨｶﾙ!K193,"")</f>
        <v/>
      </c>
      <c r="L194" s="426" t="str">
        <f>IF(COUNTA(ｺﾒﾃﾞｨｶﾙ!L193)&gt;=1,ｺﾒﾃﾞｨｶﾙ!L193,"")</f>
        <v/>
      </c>
      <c r="M194" s="449" t="str">
        <f>IF(COUNTA(ｺﾒﾃﾞｨｶﾙ!M193)&gt;=1,ｺﾒﾃﾞｨｶﾙ!M193,"")</f>
        <v/>
      </c>
      <c r="N194" s="443" t="str">
        <f>IF(COUNTA(ｺﾒﾃﾞｨｶﾙ!N193)&gt;=1,ｺﾒﾃﾞｨｶﾙ!N193,"")</f>
        <v/>
      </c>
      <c r="O194" s="444">
        <f>SUM(ｺﾒﾃﾞｨｶﾙ!P193:V193)</f>
        <v>0</v>
      </c>
      <c r="P194" s="445" t="str">
        <f>IF(O194&lt;基本!$D$9,"非常勤","常勤")</f>
        <v>常勤</v>
      </c>
      <c r="Q194" s="446">
        <f>IF(P194="非常勤",O194/基本!$D$9,1)</f>
        <v>1</v>
      </c>
      <c r="R194" s="401" t="e">
        <f>IF(DAYS360(T194,メイン!$N$3)&lt;500,"新"," ")</f>
        <v>#VALUE!</v>
      </c>
      <c r="S194" s="447"/>
      <c r="T194" s="474" t="str">
        <f>IF(COUNTA(ｺﾒﾃﾞｨｶﾙ!O193)&gt;=1,ｺﾒﾃﾞｨｶﾙ!O193,"")</f>
        <v/>
      </c>
      <c r="U194" s="475"/>
      <c r="V194" s="475"/>
      <c r="W194" s="475"/>
      <c r="X194" s="477">
        <f t="shared" si="66"/>
        <v>0</v>
      </c>
      <c r="Y194" s="477">
        <f t="shared" si="67"/>
        <v>0</v>
      </c>
      <c r="Z194" s="477">
        <f t="shared" si="68"/>
        <v>0</v>
      </c>
      <c r="AA194" s="477">
        <f t="shared" si="69"/>
        <v>0</v>
      </c>
      <c r="AB194" s="477">
        <f t="shared" si="70"/>
        <v>0</v>
      </c>
      <c r="AC194" s="477">
        <f t="shared" si="71"/>
        <v>0</v>
      </c>
      <c r="AD194" s="477">
        <f t="shared" si="72"/>
        <v>0</v>
      </c>
      <c r="AE194" s="477">
        <f t="shared" si="73"/>
        <v>0</v>
      </c>
      <c r="AF194" s="477">
        <f t="shared" si="74"/>
        <v>0</v>
      </c>
      <c r="AG194" s="477">
        <f t="shared" si="75"/>
        <v>0</v>
      </c>
      <c r="AH194" s="477">
        <f t="shared" si="76"/>
        <v>0</v>
      </c>
      <c r="AI194" s="477">
        <f t="shared" si="77"/>
        <v>0</v>
      </c>
      <c r="AJ194" s="477">
        <f t="shared" si="78"/>
        <v>0</v>
      </c>
      <c r="AK194" s="477">
        <f t="shared" si="79"/>
        <v>0</v>
      </c>
      <c r="AL194" s="477">
        <f t="shared" si="80"/>
        <v>0</v>
      </c>
      <c r="AM194" s="477">
        <f t="shared" si="81"/>
        <v>0</v>
      </c>
      <c r="AN194" s="477">
        <f t="shared" si="82"/>
        <v>0</v>
      </c>
      <c r="AO194" s="477">
        <f t="shared" si="83"/>
        <v>0</v>
      </c>
      <c r="AP194" s="477">
        <f t="shared" si="84"/>
        <v>0</v>
      </c>
      <c r="AQ194" s="477">
        <f t="shared" si="85"/>
        <v>0</v>
      </c>
      <c r="AR194" s="477">
        <f t="shared" si="86"/>
        <v>0</v>
      </c>
      <c r="AS194" s="477">
        <f t="shared" si="87"/>
        <v>0</v>
      </c>
      <c r="AT194" s="477">
        <f t="shared" si="88"/>
        <v>0</v>
      </c>
      <c r="AU194" s="477">
        <f t="shared" si="89"/>
        <v>0</v>
      </c>
      <c r="AV194" s="477">
        <f t="shared" si="90"/>
        <v>0</v>
      </c>
      <c r="AW194" s="477">
        <f t="shared" si="91"/>
        <v>0</v>
      </c>
      <c r="AX194" s="477">
        <f t="shared" si="92"/>
        <v>0</v>
      </c>
      <c r="AY194" s="477">
        <f t="shared" si="93"/>
        <v>0</v>
      </c>
      <c r="AZ194" s="477">
        <f t="shared" si="94"/>
        <v>0</v>
      </c>
      <c r="BA194" s="477">
        <f t="shared" si="95"/>
        <v>0</v>
      </c>
      <c r="BB194" s="477">
        <f t="shared" si="96"/>
        <v>0</v>
      </c>
      <c r="BC194" s="477">
        <f t="shared" si="97"/>
        <v>0</v>
      </c>
      <c r="BD194" s="477">
        <f t="shared" si="98"/>
        <v>0</v>
      </c>
      <c r="BE194" s="477"/>
    </row>
    <row r="195" spans="1:62" ht="13.5" customHeight="1">
      <c r="A195" s="448" t="str">
        <f>IF(COUNTA(ｺﾒﾃﾞｨｶﾙ!A194)&gt;=1,ｺﾒﾃﾞｨｶﾙ!A194,"")</f>
        <v/>
      </c>
      <c r="B195" s="425" t="str">
        <f>IF(COUNTA(ｺﾒﾃﾞｨｶﾙ!B194)&gt;=1,ｺﾒﾃﾞｨｶﾙ!B194,"")</f>
        <v/>
      </c>
      <c r="C195" s="422" t="str">
        <f>IF(COUNTA(ｺﾒﾃﾞｨｶﾙ!C194)&gt;=1,ｺﾒﾃﾞｨｶﾙ!C194,"")</f>
        <v/>
      </c>
      <c r="D195" s="422" t="str">
        <f>IF(COUNTA(ｺﾒﾃﾞｨｶﾙ!D194)&gt;=1,ｺﾒﾃﾞｨｶﾙ!D194,"")</f>
        <v/>
      </c>
      <c r="E195" s="422" t="str">
        <f>IF(COUNTA(ｺﾒﾃﾞｨｶﾙ!E194)&gt;=1,ｺﾒﾃﾞｨｶﾙ!E194,"")</f>
        <v/>
      </c>
      <c r="F195" s="422" t="str">
        <f>IF(COUNTA(ｺﾒﾃﾞｨｶﾙ!F194)&gt;=1,ｺﾒﾃﾞｨｶﾙ!F194,"")</f>
        <v/>
      </c>
      <c r="G195" s="422" t="str">
        <f>IF(COUNTA(ｺﾒﾃﾞｨｶﾙ!G194)&gt;=1,ｺﾒﾃﾞｨｶﾙ!G194,"")</f>
        <v/>
      </c>
      <c r="H195" s="422" t="str">
        <f>IF(COUNTA(ｺﾒﾃﾞｨｶﾙ!H194)&gt;=1,ｺﾒﾃﾞｨｶﾙ!H194,"")</f>
        <v/>
      </c>
      <c r="I195" s="422" t="str">
        <f>IF(COUNTA(ｺﾒﾃﾞｨｶﾙ!I194)&gt;=1,ｺﾒﾃﾞｨｶﾙ!I194,"")</f>
        <v/>
      </c>
      <c r="J195" s="422" t="str">
        <f>IF(COUNTA(ｺﾒﾃﾞｨｶﾙ!J194)&gt;=1,ｺﾒﾃﾞｨｶﾙ!J194,"")</f>
        <v/>
      </c>
      <c r="K195" s="422" t="str">
        <f>IF(COUNTA(ｺﾒﾃﾞｨｶﾙ!K194)&gt;=1,ｺﾒﾃﾞｨｶﾙ!K194,"")</f>
        <v/>
      </c>
      <c r="L195" s="426" t="str">
        <f>IF(COUNTA(ｺﾒﾃﾞｨｶﾙ!L194)&gt;=1,ｺﾒﾃﾞｨｶﾙ!L194,"")</f>
        <v/>
      </c>
      <c r="M195" s="449" t="str">
        <f>IF(COUNTA(ｺﾒﾃﾞｨｶﾙ!M194)&gt;=1,ｺﾒﾃﾞｨｶﾙ!M194,"")</f>
        <v/>
      </c>
      <c r="N195" s="443" t="str">
        <f>IF(COUNTA(ｺﾒﾃﾞｨｶﾙ!N194)&gt;=1,ｺﾒﾃﾞｨｶﾙ!N194,"")</f>
        <v/>
      </c>
      <c r="O195" s="444">
        <f>SUM(ｺﾒﾃﾞｨｶﾙ!P194:V194)</f>
        <v>0</v>
      </c>
      <c r="P195" s="445" t="str">
        <f>IF(O195&lt;基本!$D$9,"非常勤","常勤")</f>
        <v>常勤</v>
      </c>
      <c r="Q195" s="446">
        <f>IF(P195="非常勤",O195/基本!$D$9,1)</f>
        <v>1</v>
      </c>
      <c r="R195" s="401" t="e">
        <f>IF(DAYS360(T195,メイン!$N$3)&lt;500,"新"," ")</f>
        <v>#VALUE!</v>
      </c>
      <c r="S195" s="447"/>
      <c r="T195" s="474" t="str">
        <f>IF(COUNTA(ｺﾒﾃﾞｨｶﾙ!O194)&gt;=1,ｺﾒﾃﾞｨｶﾙ!O194,"")</f>
        <v/>
      </c>
      <c r="U195" s="475"/>
      <c r="V195" s="475"/>
      <c r="W195" s="475"/>
      <c r="X195" s="477">
        <f t="shared" si="66"/>
        <v>0</v>
      </c>
      <c r="Y195" s="477">
        <f t="shared" si="67"/>
        <v>0</v>
      </c>
      <c r="Z195" s="477">
        <f t="shared" si="68"/>
        <v>0</v>
      </c>
      <c r="AA195" s="477">
        <f t="shared" si="69"/>
        <v>0</v>
      </c>
      <c r="AB195" s="477">
        <f t="shared" si="70"/>
        <v>0</v>
      </c>
      <c r="AC195" s="477">
        <f t="shared" si="71"/>
        <v>0</v>
      </c>
      <c r="AD195" s="477">
        <f t="shared" si="72"/>
        <v>0</v>
      </c>
      <c r="AE195" s="477">
        <f t="shared" si="73"/>
        <v>0</v>
      </c>
      <c r="AF195" s="477">
        <f t="shared" si="74"/>
        <v>0</v>
      </c>
      <c r="AG195" s="477">
        <f t="shared" si="75"/>
        <v>0</v>
      </c>
      <c r="AH195" s="477">
        <f t="shared" si="76"/>
        <v>0</v>
      </c>
      <c r="AI195" s="477">
        <f t="shared" si="77"/>
        <v>0</v>
      </c>
      <c r="AJ195" s="477">
        <f t="shared" si="78"/>
        <v>0</v>
      </c>
      <c r="AK195" s="477">
        <f t="shared" si="79"/>
        <v>0</v>
      </c>
      <c r="AL195" s="477">
        <f t="shared" si="80"/>
        <v>0</v>
      </c>
      <c r="AM195" s="477">
        <f t="shared" si="81"/>
        <v>0</v>
      </c>
      <c r="AN195" s="477">
        <f t="shared" si="82"/>
        <v>0</v>
      </c>
      <c r="AO195" s="477">
        <f t="shared" si="83"/>
        <v>0</v>
      </c>
      <c r="AP195" s="477">
        <f t="shared" si="84"/>
        <v>0</v>
      </c>
      <c r="AQ195" s="477">
        <f t="shared" si="85"/>
        <v>0</v>
      </c>
      <c r="AR195" s="477">
        <f t="shared" si="86"/>
        <v>0</v>
      </c>
      <c r="AS195" s="477">
        <f t="shared" si="87"/>
        <v>0</v>
      </c>
      <c r="AT195" s="477">
        <f t="shared" si="88"/>
        <v>0</v>
      </c>
      <c r="AU195" s="477">
        <f t="shared" si="89"/>
        <v>0</v>
      </c>
      <c r="AV195" s="477">
        <f t="shared" si="90"/>
        <v>0</v>
      </c>
      <c r="AW195" s="477">
        <f t="shared" si="91"/>
        <v>0</v>
      </c>
      <c r="AX195" s="477">
        <f t="shared" si="92"/>
        <v>0</v>
      </c>
      <c r="AY195" s="477">
        <f t="shared" si="93"/>
        <v>0</v>
      </c>
      <c r="AZ195" s="477">
        <f t="shared" si="94"/>
        <v>0</v>
      </c>
      <c r="BA195" s="477">
        <f t="shared" si="95"/>
        <v>0</v>
      </c>
      <c r="BB195" s="477">
        <f t="shared" si="96"/>
        <v>0</v>
      </c>
      <c r="BC195" s="477">
        <f t="shared" si="97"/>
        <v>0</v>
      </c>
      <c r="BD195" s="477">
        <f t="shared" si="98"/>
        <v>0</v>
      </c>
      <c r="BE195" s="477"/>
    </row>
    <row r="196" spans="1:62" ht="13.5" customHeight="1">
      <c r="A196" s="448" t="str">
        <f>IF(COUNTA(ｺﾒﾃﾞｨｶﾙ!A195)&gt;=1,ｺﾒﾃﾞｨｶﾙ!A195,"")</f>
        <v/>
      </c>
      <c r="B196" s="425" t="str">
        <f>IF(COUNTA(ｺﾒﾃﾞｨｶﾙ!B195)&gt;=1,ｺﾒﾃﾞｨｶﾙ!B195,"")</f>
        <v/>
      </c>
      <c r="C196" s="422" t="str">
        <f>IF(COUNTA(ｺﾒﾃﾞｨｶﾙ!C195)&gt;=1,ｺﾒﾃﾞｨｶﾙ!C195,"")</f>
        <v/>
      </c>
      <c r="D196" s="422" t="str">
        <f>IF(COUNTA(ｺﾒﾃﾞｨｶﾙ!D195)&gt;=1,ｺﾒﾃﾞｨｶﾙ!D195,"")</f>
        <v/>
      </c>
      <c r="E196" s="422" t="str">
        <f>IF(COUNTA(ｺﾒﾃﾞｨｶﾙ!E195)&gt;=1,ｺﾒﾃﾞｨｶﾙ!E195,"")</f>
        <v/>
      </c>
      <c r="F196" s="422" t="str">
        <f>IF(COUNTA(ｺﾒﾃﾞｨｶﾙ!F195)&gt;=1,ｺﾒﾃﾞｨｶﾙ!F195,"")</f>
        <v/>
      </c>
      <c r="G196" s="422" t="str">
        <f>IF(COUNTA(ｺﾒﾃﾞｨｶﾙ!G195)&gt;=1,ｺﾒﾃﾞｨｶﾙ!G195,"")</f>
        <v/>
      </c>
      <c r="H196" s="422" t="str">
        <f>IF(COUNTA(ｺﾒﾃﾞｨｶﾙ!H195)&gt;=1,ｺﾒﾃﾞｨｶﾙ!H195,"")</f>
        <v/>
      </c>
      <c r="I196" s="422" t="str">
        <f>IF(COUNTA(ｺﾒﾃﾞｨｶﾙ!I195)&gt;=1,ｺﾒﾃﾞｨｶﾙ!I195,"")</f>
        <v/>
      </c>
      <c r="J196" s="422" t="str">
        <f>IF(COUNTA(ｺﾒﾃﾞｨｶﾙ!J195)&gt;=1,ｺﾒﾃﾞｨｶﾙ!J195,"")</f>
        <v/>
      </c>
      <c r="K196" s="422" t="str">
        <f>IF(COUNTA(ｺﾒﾃﾞｨｶﾙ!K195)&gt;=1,ｺﾒﾃﾞｨｶﾙ!K195,"")</f>
        <v/>
      </c>
      <c r="L196" s="426" t="str">
        <f>IF(COUNTA(ｺﾒﾃﾞｨｶﾙ!L195)&gt;=1,ｺﾒﾃﾞｨｶﾙ!L195,"")</f>
        <v/>
      </c>
      <c r="M196" s="449" t="str">
        <f>IF(COUNTA(ｺﾒﾃﾞｨｶﾙ!M195)&gt;=1,ｺﾒﾃﾞｨｶﾙ!M195,"")</f>
        <v/>
      </c>
      <c r="N196" s="443" t="str">
        <f>IF(COUNTA(ｺﾒﾃﾞｨｶﾙ!N195)&gt;=1,ｺﾒﾃﾞｨｶﾙ!N195,"")</f>
        <v/>
      </c>
      <c r="O196" s="444">
        <f>SUM(ｺﾒﾃﾞｨｶﾙ!P195:V195)</f>
        <v>0</v>
      </c>
      <c r="P196" s="445" t="str">
        <f>IF(O196&lt;基本!$D$9,"非常勤","常勤")</f>
        <v>常勤</v>
      </c>
      <c r="Q196" s="446">
        <f>IF(P196="非常勤",O196/基本!$D$9,1)</f>
        <v>1</v>
      </c>
      <c r="R196" s="401" t="e">
        <f>IF(DAYS360(T196,メイン!$N$3)&lt;500,"新"," ")</f>
        <v>#VALUE!</v>
      </c>
      <c r="S196" s="447"/>
      <c r="T196" s="474" t="str">
        <f>IF(COUNTA(ｺﾒﾃﾞｨｶﾙ!O195)&gt;=1,ｺﾒﾃﾞｨｶﾙ!O195,"")</f>
        <v/>
      </c>
      <c r="U196" s="475"/>
      <c r="V196" s="475"/>
      <c r="W196" s="475"/>
      <c r="X196" s="477">
        <f t="shared" si="66"/>
        <v>0</v>
      </c>
      <c r="Y196" s="477">
        <f t="shared" si="67"/>
        <v>0</v>
      </c>
      <c r="Z196" s="477">
        <f t="shared" si="68"/>
        <v>0</v>
      </c>
      <c r="AA196" s="477">
        <f t="shared" si="69"/>
        <v>0</v>
      </c>
      <c r="AB196" s="477">
        <f t="shared" si="70"/>
        <v>0</v>
      </c>
      <c r="AC196" s="477">
        <f t="shared" si="71"/>
        <v>0</v>
      </c>
      <c r="AD196" s="477">
        <f t="shared" si="72"/>
        <v>0</v>
      </c>
      <c r="AE196" s="477">
        <f t="shared" si="73"/>
        <v>0</v>
      </c>
      <c r="AF196" s="477">
        <f t="shared" si="74"/>
        <v>0</v>
      </c>
      <c r="AG196" s="477">
        <f t="shared" si="75"/>
        <v>0</v>
      </c>
      <c r="AH196" s="477">
        <f t="shared" si="76"/>
        <v>0</v>
      </c>
      <c r="AI196" s="477">
        <f t="shared" si="77"/>
        <v>0</v>
      </c>
      <c r="AJ196" s="477">
        <f t="shared" si="78"/>
        <v>0</v>
      </c>
      <c r="AK196" s="477">
        <f t="shared" si="79"/>
        <v>0</v>
      </c>
      <c r="AL196" s="477">
        <f t="shared" si="80"/>
        <v>0</v>
      </c>
      <c r="AM196" s="477">
        <f t="shared" si="81"/>
        <v>0</v>
      </c>
      <c r="AN196" s="477">
        <f t="shared" si="82"/>
        <v>0</v>
      </c>
      <c r="AO196" s="477">
        <f t="shared" si="83"/>
        <v>0</v>
      </c>
      <c r="AP196" s="477">
        <f t="shared" si="84"/>
        <v>0</v>
      </c>
      <c r="AQ196" s="477">
        <f t="shared" si="85"/>
        <v>0</v>
      </c>
      <c r="AR196" s="477">
        <f t="shared" si="86"/>
        <v>0</v>
      </c>
      <c r="AS196" s="477">
        <f t="shared" si="87"/>
        <v>0</v>
      </c>
      <c r="AT196" s="477">
        <f t="shared" si="88"/>
        <v>0</v>
      </c>
      <c r="AU196" s="477">
        <f t="shared" si="89"/>
        <v>0</v>
      </c>
      <c r="AV196" s="477">
        <f t="shared" si="90"/>
        <v>0</v>
      </c>
      <c r="AW196" s="477">
        <f t="shared" si="91"/>
        <v>0</v>
      </c>
      <c r="AX196" s="477">
        <f t="shared" si="92"/>
        <v>0</v>
      </c>
      <c r="AY196" s="477">
        <f t="shared" si="93"/>
        <v>0</v>
      </c>
      <c r="AZ196" s="477">
        <f t="shared" si="94"/>
        <v>0</v>
      </c>
      <c r="BA196" s="477">
        <f t="shared" si="95"/>
        <v>0</v>
      </c>
      <c r="BB196" s="477">
        <f t="shared" si="96"/>
        <v>0</v>
      </c>
      <c r="BC196" s="477">
        <f t="shared" si="97"/>
        <v>0</v>
      </c>
      <c r="BD196" s="477">
        <f t="shared" si="98"/>
        <v>0</v>
      </c>
      <c r="BE196" s="477"/>
    </row>
    <row r="197" spans="1:62" ht="13.5" customHeight="1">
      <c r="A197" s="448" t="str">
        <f>IF(COUNTA(ｺﾒﾃﾞｨｶﾙ!A196)&gt;=1,ｺﾒﾃﾞｨｶﾙ!A196,"")</f>
        <v/>
      </c>
      <c r="B197" s="425" t="str">
        <f>IF(COUNTA(ｺﾒﾃﾞｨｶﾙ!B196)&gt;=1,ｺﾒﾃﾞｨｶﾙ!B196,"")</f>
        <v/>
      </c>
      <c r="C197" s="422" t="str">
        <f>IF(COUNTA(ｺﾒﾃﾞｨｶﾙ!C196)&gt;=1,ｺﾒﾃﾞｨｶﾙ!C196,"")</f>
        <v/>
      </c>
      <c r="D197" s="422" t="str">
        <f>IF(COUNTA(ｺﾒﾃﾞｨｶﾙ!D196)&gt;=1,ｺﾒﾃﾞｨｶﾙ!D196,"")</f>
        <v/>
      </c>
      <c r="E197" s="422" t="str">
        <f>IF(COUNTA(ｺﾒﾃﾞｨｶﾙ!E196)&gt;=1,ｺﾒﾃﾞｨｶﾙ!E196,"")</f>
        <v/>
      </c>
      <c r="F197" s="422" t="str">
        <f>IF(COUNTA(ｺﾒﾃﾞｨｶﾙ!F196)&gt;=1,ｺﾒﾃﾞｨｶﾙ!F196,"")</f>
        <v/>
      </c>
      <c r="G197" s="422" t="str">
        <f>IF(COUNTA(ｺﾒﾃﾞｨｶﾙ!G196)&gt;=1,ｺﾒﾃﾞｨｶﾙ!G196,"")</f>
        <v/>
      </c>
      <c r="H197" s="422" t="str">
        <f>IF(COUNTA(ｺﾒﾃﾞｨｶﾙ!H196)&gt;=1,ｺﾒﾃﾞｨｶﾙ!H196,"")</f>
        <v/>
      </c>
      <c r="I197" s="422" t="str">
        <f>IF(COUNTA(ｺﾒﾃﾞｨｶﾙ!I196)&gt;=1,ｺﾒﾃﾞｨｶﾙ!I196,"")</f>
        <v/>
      </c>
      <c r="J197" s="422" t="str">
        <f>IF(COUNTA(ｺﾒﾃﾞｨｶﾙ!J196)&gt;=1,ｺﾒﾃﾞｨｶﾙ!J196,"")</f>
        <v/>
      </c>
      <c r="K197" s="422" t="str">
        <f>IF(COUNTA(ｺﾒﾃﾞｨｶﾙ!K196)&gt;=1,ｺﾒﾃﾞｨｶﾙ!K196,"")</f>
        <v/>
      </c>
      <c r="L197" s="426" t="str">
        <f>IF(COUNTA(ｺﾒﾃﾞｨｶﾙ!L196)&gt;=1,ｺﾒﾃﾞｨｶﾙ!L196,"")</f>
        <v/>
      </c>
      <c r="M197" s="449" t="str">
        <f>IF(COUNTA(ｺﾒﾃﾞｨｶﾙ!M196)&gt;=1,ｺﾒﾃﾞｨｶﾙ!M196,"")</f>
        <v/>
      </c>
      <c r="N197" s="443" t="str">
        <f>IF(COUNTA(ｺﾒﾃﾞｨｶﾙ!N196)&gt;=1,ｺﾒﾃﾞｨｶﾙ!N196,"")</f>
        <v/>
      </c>
      <c r="O197" s="444">
        <f>SUM(ｺﾒﾃﾞｨｶﾙ!P196:V196)</f>
        <v>0</v>
      </c>
      <c r="P197" s="445" t="str">
        <f>IF(O197&lt;基本!$D$9,"非常勤","常勤")</f>
        <v>常勤</v>
      </c>
      <c r="Q197" s="446">
        <f>IF(P197="非常勤",O197/基本!$D$9,1)</f>
        <v>1</v>
      </c>
      <c r="R197" s="401" t="e">
        <f>IF(DAYS360(T197,メイン!$N$3)&lt;500,"新"," ")</f>
        <v>#VALUE!</v>
      </c>
      <c r="S197" s="447"/>
      <c r="T197" s="474" t="str">
        <f>IF(COUNTA(ｺﾒﾃﾞｨｶﾙ!O196)&gt;=1,ｺﾒﾃﾞｨｶﾙ!O196,"")</f>
        <v/>
      </c>
      <c r="U197" s="475"/>
      <c r="V197" s="475"/>
      <c r="W197" s="475"/>
      <c r="X197" s="477">
        <f t="shared" si="66"/>
        <v>0</v>
      </c>
      <c r="Y197" s="477">
        <f t="shared" si="67"/>
        <v>0</v>
      </c>
      <c r="Z197" s="477">
        <f t="shared" si="68"/>
        <v>0</v>
      </c>
      <c r="AA197" s="477">
        <f t="shared" si="69"/>
        <v>0</v>
      </c>
      <c r="AB197" s="477">
        <f t="shared" si="70"/>
        <v>0</v>
      </c>
      <c r="AC197" s="477">
        <f t="shared" si="71"/>
        <v>0</v>
      </c>
      <c r="AD197" s="477">
        <f t="shared" si="72"/>
        <v>0</v>
      </c>
      <c r="AE197" s="477">
        <f t="shared" si="73"/>
        <v>0</v>
      </c>
      <c r="AF197" s="477">
        <f t="shared" si="74"/>
        <v>0</v>
      </c>
      <c r="AG197" s="477">
        <f t="shared" si="75"/>
        <v>0</v>
      </c>
      <c r="AH197" s="477">
        <f t="shared" si="76"/>
        <v>0</v>
      </c>
      <c r="AI197" s="477">
        <f t="shared" si="77"/>
        <v>0</v>
      </c>
      <c r="AJ197" s="477">
        <f t="shared" si="78"/>
        <v>0</v>
      </c>
      <c r="AK197" s="477">
        <f t="shared" si="79"/>
        <v>0</v>
      </c>
      <c r="AL197" s="477">
        <f t="shared" si="80"/>
        <v>0</v>
      </c>
      <c r="AM197" s="477">
        <f t="shared" si="81"/>
        <v>0</v>
      </c>
      <c r="AN197" s="477">
        <f t="shared" si="82"/>
        <v>0</v>
      </c>
      <c r="AO197" s="477">
        <f t="shared" si="83"/>
        <v>0</v>
      </c>
      <c r="AP197" s="477">
        <f t="shared" si="84"/>
        <v>0</v>
      </c>
      <c r="AQ197" s="477">
        <f t="shared" si="85"/>
        <v>0</v>
      </c>
      <c r="AR197" s="477">
        <f t="shared" si="86"/>
        <v>0</v>
      </c>
      <c r="AS197" s="477">
        <f t="shared" si="87"/>
        <v>0</v>
      </c>
      <c r="AT197" s="477">
        <f t="shared" si="88"/>
        <v>0</v>
      </c>
      <c r="AU197" s="477">
        <f t="shared" si="89"/>
        <v>0</v>
      </c>
      <c r="AV197" s="477">
        <f t="shared" si="90"/>
        <v>0</v>
      </c>
      <c r="AW197" s="477">
        <f t="shared" si="91"/>
        <v>0</v>
      </c>
      <c r="AX197" s="477">
        <f t="shared" si="92"/>
        <v>0</v>
      </c>
      <c r="AY197" s="477">
        <f t="shared" si="93"/>
        <v>0</v>
      </c>
      <c r="AZ197" s="477">
        <f t="shared" si="94"/>
        <v>0</v>
      </c>
      <c r="BA197" s="477">
        <f t="shared" si="95"/>
        <v>0</v>
      </c>
      <c r="BB197" s="477">
        <f t="shared" si="96"/>
        <v>0</v>
      </c>
      <c r="BC197" s="477">
        <f t="shared" si="97"/>
        <v>0</v>
      </c>
      <c r="BD197" s="477">
        <f t="shared" si="98"/>
        <v>0</v>
      </c>
      <c r="BE197" s="477"/>
    </row>
    <row r="198" spans="1:62" ht="13.5" customHeight="1">
      <c r="A198" s="448" t="str">
        <f>IF(COUNTA(ｺﾒﾃﾞｨｶﾙ!A197)&gt;=1,ｺﾒﾃﾞｨｶﾙ!A197,"")</f>
        <v/>
      </c>
      <c r="B198" s="425" t="str">
        <f>IF(COUNTA(ｺﾒﾃﾞｨｶﾙ!B197)&gt;=1,ｺﾒﾃﾞｨｶﾙ!B197,"")</f>
        <v/>
      </c>
      <c r="C198" s="422" t="str">
        <f>IF(COUNTA(ｺﾒﾃﾞｨｶﾙ!C197)&gt;=1,ｺﾒﾃﾞｨｶﾙ!C197,"")</f>
        <v/>
      </c>
      <c r="D198" s="422" t="str">
        <f>IF(COUNTA(ｺﾒﾃﾞｨｶﾙ!D197)&gt;=1,ｺﾒﾃﾞｨｶﾙ!D197,"")</f>
        <v/>
      </c>
      <c r="E198" s="422" t="str">
        <f>IF(COUNTA(ｺﾒﾃﾞｨｶﾙ!E197)&gt;=1,ｺﾒﾃﾞｨｶﾙ!E197,"")</f>
        <v/>
      </c>
      <c r="F198" s="422" t="str">
        <f>IF(COUNTA(ｺﾒﾃﾞｨｶﾙ!F197)&gt;=1,ｺﾒﾃﾞｨｶﾙ!F197,"")</f>
        <v/>
      </c>
      <c r="G198" s="422" t="str">
        <f>IF(COUNTA(ｺﾒﾃﾞｨｶﾙ!G197)&gt;=1,ｺﾒﾃﾞｨｶﾙ!G197,"")</f>
        <v/>
      </c>
      <c r="H198" s="422" t="str">
        <f>IF(COUNTA(ｺﾒﾃﾞｨｶﾙ!H197)&gt;=1,ｺﾒﾃﾞｨｶﾙ!H197,"")</f>
        <v/>
      </c>
      <c r="I198" s="422" t="str">
        <f>IF(COUNTA(ｺﾒﾃﾞｨｶﾙ!I197)&gt;=1,ｺﾒﾃﾞｨｶﾙ!I197,"")</f>
        <v/>
      </c>
      <c r="J198" s="422" t="str">
        <f>IF(COUNTA(ｺﾒﾃﾞｨｶﾙ!J197)&gt;=1,ｺﾒﾃﾞｨｶﾙ!J197,"")</f>
        <v/>
      </c>
      <c r="K198" s="422" t="str">
        <f>IF(COUNTA(ｺﾒﾃﾞｨｶﾙ!K197)&gt;=1,ｺﾒﾃﾞｨｶﾙ!K197,"")</f>
        <v/>
      </c>
      <c r="L198" s="426" t="str">
        <f>IF(COUNTA(ｺﾒﾃﾞｨｶﾙ!L197)&gt;=1,ｺﾒﾃﾞｨｶﾙ!L197,"")</f>
        <v/>
      </c>
      <c r="M198" s="449" t="str">
        <f>IF(COUNTA(ｺﾒﾃﾞｨｶﾙ!M197)&gt;=1,ｺﾒﾃﾞｨｶﾙ!M197,"")</f>
        <v/>
      </c>
      <c r="N198" s="443" t="str">
        <f>IF(COUNTA(ｺﾒﾃﾞｨｶﾙ!N197)&gt;=1,ｺﾒﾃﾞｨｶﾙ!N197,"")</f>
        <v/>
      </c>
      <c r="O198" s="444">
        <f>SUM(ｺﾒﾃﾞｨｶﾙ!P197:V197)</f>
        <v>0</v>
      </c>
      <c r="P198" s="445" t="str">
        <f>IF(O198&lt;基本!$D$9,"非常勤","常勤")</f>
        <v>常勤</v>
      </c>
      <c r="Q198" s="446">
        <f>IF(P198="非常勤",O198/基本!$D$9,1)</f>
        <v>1</v>
      </c>
      <c r="R198" s="401" t="e">
        <f>IF(DAYS360(T198,メイン!$N$3)&lt;500,"新"," ")</f>
        <v>#VALUE!</v>
      </c>
      <c r="S198" s="447"/>
      <c r="T198" s="474" t="str">
        <f>IF(COUNTA(ｺﾒﾃﾞｨｶﾙ!O197)&gt;=1,ｺﾒﾃﾞｨｶﾙ!O197,"")</f>
        <v/>
      </c>
      <c r="U198" s="475"/>
      <c r="V198" s="475"/>
      <c r="W198" s="475"/>
      <c r="X198" s="477">
        <f t="shared" si="66"/>
        <v>0</v>
      </c>
      <c r="Y198" s="477">
        <f t="shared" si="67"/>
        <v>0</v>
      </c>
      <c r="Z198" s="477">
        <f t="shared" si="68"/>
        <v>0</v>
      </c>
      <c r="AA198" s="477">
        <f t="shared" si="69"/>
        <v>0</v>
      </c>
      <c r="AB198" s="477">
        <f t="shared" si="70"/>
        <v>0</v>
      </c>
      <c r="AC198" s="477">
        <f t="shared" si="71"/>
        <v>0</v>
      </c>
      <c r="AD198" s="477">
        <f t="shared" si="72"/>
        <v>0</v>
      </c>
      <c r="AE198" s="477">
        <f t="shared" si="73"/>
        <v>0</v>
      </c>
      <c r="AF198" s="477">
        <f t="shared" si="74"/>
        <v>0</v>
      </c>
      <c r="AG198" s="477">
        <f t="shared" si="75"/>
        <v>0</v>
      </c>
      <c r="AH198" s="477">
        <f t="shared" si="76"/>
        <v>0</v>
      </c>
      <c r="AI198" s="477">
        <f t="shared" si="77"/>
        <v>0</v>
      </c>
      <c r="AJ198" s="477">
        <f t="shared" si="78"/>
        <v>0</v>
      </c>
      <c r="AK198" s="477">
        <f t="shared" si="79"/>
        <v>0</v>
      </c>
      <c r="AL198" s="477">
        <f t="shared" si="80"/>
        <v>0</v>
      </c>
      <c r="AM198" s="477">
        <f t="shared" si="81"/>
        <v>0</v>
      </c>
      <c r="AN198" s="477">
        <f t="shared" si="82"/>
        <v>0</v>
      </c>
      <c r="AO198" s="477">
        <f t="shared" si="83"/>
        <v>0</v>
      </c>
      <c r="AP198" s="477">
        <f t="shared" si="84"/>
        <v>0</v>
      </c>
      <c r="AQ198" s="477">
        <f t="shared" si="85"/>
        <v>0</v>
      </c>
      <c r="AR198" s="477">
        <f t="shared" si="86"/>
        <v>0</v>
      </c>
      <c r="AS198" s="477">
        <f t="shared" si="87"/>
        <v>0</v>
      </c>
      <c r="AT198" s="477">
        <f t="shared" si="88"/>
        <v>0</v>
      </c>
      <c r="AU198" s="477">
        <f t="shared" si="89"/>
        <v>0</v>
      </c>
      <c r="AV198" s="477">
        <f t="shared" si="90"/>
        <v>0</v>
      </c>
      <c r="AW198" s="477">
        <f t="shared" si="91"/>
        <v>0</v>
      </c>
      <c r="AX198" s="477">
        <f t="shared" si="92"/>
        <v>0</v>
      </c>
      <c r="AY198" s="477">
        <f t="shared" si="93"/>
        <v>0</v>
      </c>
      <c r="AZ198" s="477">
        <f t="shared" si="94"/>
        <v>0</v>
      </c>
      <c r="BA198" s="477">
        <f t="shared" si="95"/>
        <v>0</v>
      </c>
      <c r="BB198" s="477">
        <f t="shared" si="96"/>
        <v>0</v>
      </c>
      <c r="BC198" s="477">
        <f t="shared" si="97"/>
        <v>0</v>
      </c>
      <c r="BD198" s="477">
        <f t="shared" si="98"/>
        <v>0</v>
      </c>
      <c r="BE198" s="477"/>
    </row>
    <row r="199" spans="1:62" ht="13.5" customHeight="1">
      <c r="A199" s="448" t="str">
        <f>IF(COUNTA(ｺﾒﾃﾞｨｶﾙ!A198)&gt;=1,ｺﾒﾃﾞｨｶﾙ!A198,"")</f>
        <v/>
      </c>
      <c r="B199" s="425" t="str">
        <f>IF(COUNTA(ｺﾒﾃﾞｨｶﾙ!B198)&gt;=1,ｺﾒﾃﾞｨｶﾙ!B198,"")</f>
        <v/>
      </c>
      <c r="C199" s="422" t="str">
        <f>IF(COUNTA(ｺﾒﾃﾞｨｶﾙ!C198)&gt;=1,ｺﾒﾃﾞｨｶﾙ!C198,"")</f>
        <v/>
      </c>
      <c r="D199" s="422" t="str">
        <f>IF(COUNTA(ｺﾒﾃﾞｨｶﾙ!D198)&gt;=1,ｺﾒﾃﾞｨｶﾙ!D198,"")</f>
        <v/>
      </c>
      <c r="E199" s="422" t="str">
        <f>IF(COUNTA(ｺﾒﾃﾞｨｶﾙ!E198)&gt;=1,ｺﾒﾃﾞｨｶﾙ!E198,"")</f>
        <v/>
      </c>
      <c r="F199" s="422" t="str">
        <f>IF(COUNTA(ｺﾒﾃﾞｨｶﾙ!F198)&gt;=1,ｺﾒﾃﾞｨｶﾙ!F198,"")</f>
        <v/>
      </c>
      <c r="G199" s="422" t="str">
        <f>IF(COUNTA(ｺﾒﾃﾞｨｶﾙ!G198)&gt;=1,ｺﾒﾃﾞｨｶﾙ!G198,"")</f>
        <v/>
      </c>
      <c r="H199" s="422" t="str">
        <f>IF(COUNTA(ｺﾒﾃﾞｨｶﾙ!H198)&gt;=1,ｺﾒﾃﾞｨｶﾙ!H198,"")</f>
        <v/>
      </c>
      <c r="I199" s="422" t="str">
        <f>IF(COUNTA(ｺﾒﾃﾞｨｶﾙ!I198)&gt;=1,ｺﾒﾃﾞｨｶﾙ!I198,"")</f>
        <v/>
      </c>
      <c r="J199" s="422" t="str">
        <f>IF(COUNTA(ｺﾒﾃﾞｨｶﾙ!J198)&gt;=1,ｺﾒﾃﾞｨｶﾙ!J198,"")</f>
        <v/>
      </c>
      <c r="K199" s="422" t="str">
        <f>IF(COUNTA(ｺﾒﾃﾞｨｶﾙ!K198)&gt;=1,ｺﾒﾃﾞｨｶﾙ!K198,"")</f>
        <v/>
      </c>
      <c r="L199" s="426" t="str">
        <f>IF(COUNTA(ｺﾒﾃﾞｨｶﾙ!L198)&gt;=1,ｺﾒﾃﾞｨｶﾙ!L198,"")</f>
        <v/>
      </c>
      <c r="M199" s="449" t="str">
        <f>IF(COUNTA(ｺﾒﾃﾞｨｶﾙ!M198)&gt;=1,ｺﾒﾃﾞｨｶﾙ!M198,"")</f>
        <v/>
      </c>
      <c r="N199" s="443" t="str">
        <f>IF(COUNTA(ｺﾒﾃﾞｨｶﾙ!N198)&gt;=1,ｺﾒﾃﾞｨｶﾙ!N198,"")</f>
        <v/>
      </c>
      <c r="O199" s="444">
        <f>SUM(ｺﾒﾃﾞｨｶﾙ!P198:V198)</f>
        <v>0</v>
      </c>
      <c r="P199" s="445" t="str">
        <f>IF(O199&lt;基本!$D$9,"非常勤","常勤")</f>
        <v>常勤</v>
      </c>
      <c r="Q199" s="446">
        <f>IF(P199="非常勤",O199/基本!$D$9,1)</f>
        <v>1</v>
      </c>
      <c r="R199" s="401" t="e">
        <f>IF(DAYS360(T199,メイン!$N$3)&lt;500,"新"," ")</f>
        <v>#VALUE!</v>
      </c>
      <c r="S199" s="447"/>
      <c r="T199" s="474" t="str">
        <f>IF(COUNTA(ｺﾒﾃﾞｨｶﾙ!O198)&gt;=1,ｺﾒﾃﾞｨｶﾙ!O198,"")</f>
        <v/>
      </c>
      <c r="U199" s="475"/>
      <c r="V199" s="475"/>
      <c r="W199" s="475"/>
      <c r="X199" s="477">
        <f t="shared" ref="X199:X200" si="99">IF(AND(COUNTBLANK($B199)=0,$P199="常勤"),1,0)</f>
        <v>0</v>
      </c>
      <c r="Y199" s="477">
        <f t="shared" ref="Y199:Y200" si="100">IF(Z199&gt;0,1,0)</f>
        <v>0</v>
      </c>
      <c r="Z199" s="477">
        <f t="shared" ref="Z199:Z200" si="101">IF(AND(COUNTBLANK($B199)=0,$P199="非常勤"),$Q199,0)</f>
        <v>0</v>
      </c>
      <c r="AA199" s="477">
        <f t="shared" ref="AA199:AA200" si="102">IF(AND(COUNTBLANK($C199)=0,$P199="常勤"),1,0)</f>
        <v>0</v>
      </c>
      <c r="AB199" s="477">
        <f t="shared" ref="AB199:AB200" si="103">IF(AC199&gt;0,1,0)</f>
        <v>0</v>
      </c>
      <c r="AC199" s="477">
        <f t="shared" ref="AC199:AC200" si="104">IF(AND(COUNTBLANK($C199)=0,$P199="非常勤"),$Q199,0)</f>
        <v>0</v>
      </c>
      <c r="AD199" s="477">
        <f t="shared" ref="AD199:AD200" si="105">IF(AND(COUNTBLANK($D199)=0,$P199="常勤"),1,0)</f>
        <v>0</v>
      </c>
      <c r="AE199" s="477">
        <f t="shared" ref="AE199:AE200" si="106">IF(AF199&gt;0,1,0)</f>
        <v>0</v>
      </c>
      <c r="AF199" s="477">
        <f t="shared" ref="AF199:AF200" si="107">IF(AND(COUNTBLANK($D199)=0,$P199="非常勤"),$Q199,0)</f>
        <v>0</v>
      </c>
      <c r="AG199" s="477">
        <f t="shared" ref="AG199:AG200" si="108">IF(AND(COUNTBLANK($E199)=0,$P199="常勤"),1,0)</f>
        <v>0</v>
      </c>
      <c r="AH199" s="477">
        <f t="shared" ref="AH199:AH200" si="109">IF(AI199&gt;0,1,0)</f>
        <v>0</v>
      </c>
      <c r="AI199" s="477">
        <f t="shared" ref="AI199:AI200" si="110">IF(AND(COUNTBLANK($E199)=0,$P199="非常勤"),$Q199,0)</f>
        <v>0</v>
      </c>
      <c r="AJ199" s="477">
        <f t="shared" ref="AJ199:AJ200" si="111">IF(AND(COUNTBLANK($F199)=0,$P199="常勤"),1,0)</f>
        <v>0</v>
      </c>
      <c r="AK199" s="477">
        <f t="shared" ref="AK199:AK200" si="112">IF(AL199&gt;0,1,0)</f>
        <v>0</v>
      </c>
      <c r="AL199" s="477">
        <f t="shared" ref="AL199:AL200" si="113">IF(AND(COUNTBLANK($F199)=0,$P199="非常勤"),$Q199,0)</f>
        <v>0</v>
      </c>
      <c r="AM199" s="477">
        <f t="shared" ref="AM199:AM200" si="114">IF(AND(COUNTBLANK($G199)=0,$P199="常勤"),1,0)</f>
        <v>0</v>
      </c>
      <c r="AN199" s="477">
        <f t="shared" ref="AN199:AN200" si="115">IF(AO199&gt;0,1,0)</f>
        <v>0</v>
      </c>
      <c r="AO199" s="477">
        <f t="shared" ref="AO199:AO200" si="116">IF(AND(COUNTBLANK($G199)=0,$P199="非常勤"),$Q199,0)</f>
        <v>0</v>
      </c>
      <c r="AP199" s="477">
        <f t="shared" ref="AP199:AP200" si="117">IF(AND(COUNTBLANK($H199)=0,$P199="常勤"),1,0)</f>
        <v>0</v>
      </c>
      <c r="AQ199" s="477">
        <f t="shared" ref="AQ199:AQ200" si="118">IF(AR199&gt;0,1,0)</f>
        <v>0</v>
      </c>
      <c r="AR199" s="477">
        <f t="shared" ref="AR199:AR200" si="119">IF(AND(COUNTBLANK($H199)=0,$P199="非常勤"),$Q199,0)</f>
        <v>0</v>
      </c>
      <c r="AS199" s="477">
        <f t="shared" ref="AS199:AS200" si="120">IF(AND(COUNTBLANK($I199)=0,$P199="常勤"),1,0)</f>
        <v>0</v>
      </c>
      <c r="AT199" s="477">
        <f t="shared" ref="AT199:AT200" si="121">IF(AU199&gt;0,1,0)</f>
        <v>0</v>
      </c>
      <c r="AU199" s="477">
        <f t="shared" ref="AU199:AU200" si="122">IF(AND(COUNTBLANK($I199)=0,$P199="非常勤"),$Q199,0)</f>
        <v>0</v>
      </c>
      <c r="AV199" s="477">
        <f t="shared" ref="AV199:AV200" si="123">IF(AND(COUNTBLANK($J199)=0,$P199="常勤"),1,0)</f>
        <v>0</v>
      </c>
      <c r="AW199" s="477">
        <f t="shared" ref="AW199:AW200" si="124">IF(AX199&gt;0,1,0)</f>
        <v>0</v>
      </c>
      <c r="AX199" s="477">
        <f t="shared" ref="AX199:AX200" si="125">IF(AND(COUNTBLANK($J199)=0,$P199="非常勤"),$Q199,0)</f>
        <v>0</v>
      </c>
      <c r="AY199" s="477">
        <f t="shared" ref="AY199:AY200" si="126">IF(AND(COUNTBLANK($K199)=0,$P199="常勤"),1,0)</f>
        <v>0</v>
      </c>
      <c r="AZ199" s="477">
        <f t="shared" ref="AZ199:AZ200" si="127">IF(BA199&gt;0,1,0)</f>
        <v>0</v>
      </c>
      <c r="BA199" s="477">
        <f t="shared" ref="BA199:BA200" si="128">IF(AND(COUNTBLANK($K199)=0,$P199="非常勤"),$Q199,0)</f>
        <v>0</v>
      </c>
      <c r="BB199" s="477">
        <f t="shared" ref="BB199:BB200" si="129">IF(AND(COUNTBLANK($L199)=0,$P199="常勤"),1,0)</f>
        <v>0</v>
      </c>
      <c r="BC199" s="477">
        <f t="shared" ref="BC199:BC200" si="130">IF(BD199&gt;0,1,0)</f>
        <v>0</v>
      </c>
      <c r="BD199" s="477">
        <f t="shared" ref="BD199:BD200" si="131">IF(AND(COUNTBLANK($L199)=0,$P199="非常勤"),$Q199,0)</f>
        <v>0</v>
      </c>
      <c r="BE199" s="477"/>
    </row>
    <row r="200" spans="1:62" ht="13.5" customHeight="1" thickBot="1">
      <c r="A200" s="460" t="str">
        <f>IF(COUNTA(ｺﾒﾃﾞｨｶﾙ!A199)&gt;=1,ｺﾒﾃﾞｨｶﾙ!A199,"")</f>
        <v/>
      </c>
      <c r="B200" s="427" t="str">
        <f>IF(COUNTA(ｺﾒﾃﾞｨｶﾙ!B199)&gt;=1,ｺﾒﾃﾞｨｶﾙ!B199,"")</f>
        <v/>
      </c>
      <c r="C200" s="428" t="str">
        <f>IF(COUNTA(ｺﾒﾃﾞｨｶﾙ!C199)&gt;=1,ｺﾒﾃﾞｨｶﾙ!C199,"")</f>
        <v/>
      </c>
      <c r="D200" s="428" t="str">
        <f>IF(COUNTA(ｺﾒﾃﾞｨｶﾙ!D199)&gt;=1,ｺﾒﾃﾞｨｶﾙ!D199,"")</f>
        <v/>
      </c>
      <c r="E200" s="428" t="str">
        <f>IF(COUNTA(ｺﾒﾃﾞｨｶﾙ!E199)&gt;=1,ｺﾒﾃﾞｨｶﾙ!E199,"")</f>
        <v/>
      </c>
      <c r="F200" s="428" t="str">
        <f>IF(COUNTA(ｺﾒﾃﾞｨｶﾙ!F199)&gt;=1,ｺﾒﾃﾞｨｶﾙ!F199,"")</f>
        <v/>
      </c>
      <c r="G200" s="428" t="str">
        <f>IF(COUNTA(ｺﾒﾃﾞｨｶﾙ!G199)&gt;=1,ｺﾒﾃﾞｨｶﾙ!G199,"")</f>
        <v/>
      </c>
      <c r="H200" s="428" t="str">
        <f>IF(COUNTA(ｺﾒﾃﾞｨｶﾙ!H199)&gt;=1,ｺﾒﾃﾞｨｶﾙ!H199,"")</f>
        <v/>
      </c>
      <c r="I200" s="428" t="str">
        <f>IF(COUNTA(ｺﾒﾃﾞｨｶﾙ!I199)&gt;=1,ｺﾒﾃﾞｨｶﾙ!I199,"")</f>
        <v/>
      </c>
      <c r="J200" s="428" t="str">
        <f>IF(COUNTA(ｺﾒﾃﾞｨｶﾙ!J199)&gt;=1,ｺﾒﾃﾞｨｶﾙ!J199,"")</f>
        <v/>
      </c>
      <c r="K200" s="428" t="str">
        <f>IF(COUNTA(ｺﾒﾃﾞｨｶﾙ!K199)&gt;=1,ｺﾒﾃﾞｨｶﾙ!K199,"")</f>
        <v/>
      </c>
      <c r="L200" s="429" t="str">
        <f>IF(COUNTA(ｺﾒﾃﾞｨｶﾙ!L199)&gt;=1,ｺﾒﾃﾞｨｶﾙ!L199,"")</f>
        <v/>
      </c>
      <c r="M200" s="461" t="str">
        <f>IF(COUNTA(ｺﾒﾃﾞｨｶﾙ!M199)&gt;=1,ｺﾒﾃﾞｨｶﾙ!M199,"")</f>
        <v/>
      </c>
      <c r="N200" s="462" t="str">
        <f>IF(COUNTA(ｺﾒﾃﾞｨｶﾙ!N199)&gt;=1,ｺﾒﾃﾞｨｶﾙ!N199,"")</f>
        <v/>
      </c>
      <c r="O200" s="463">
        <f>SUM(ｺﾒﾃﾞｨｶﾙ!P199:V199)</f>
        <v>0</v>
      </c>
      <c r="P200" s="464" t="str">
        <f>IF(O200&lt;基本!$D$9,"非常勤","常勤")</f>
        <v>常勤</v>
      </c>
      <c r="Q200" s="465">
        <f>IF(P200="非常勤",O200/基本!$D$9,1)</f>
        <v>1</v>
      </c>
      <c r="R200" s="466" t="e">
        <f>IF(DAYS360(T200,メイン!$N$3)&lt;500,"新"," ")</f>
        <v>#VALUE!</v>
      </c>
      <c r="S200" s="467"/>
      <c r="T200" s="474" t="str">
        <f>IF(COUNTA(ｺﾒﾃﾞｨｶﾙ!O199)&gt;=1,ｺﾒﾃﾞｨｶﾙ!O199,"")</f>
        <v/>
      </c>
      <c r="U200" s="475"/>
      <c r="V200" s="475"/>
      <c r="W200" s="475"/>
      <c r="X200" s="477">
        <f t="shared" si="99"/>
        <v>0</v>
      </c>
      <c r="Y200" s="477">
        <f t="shared" si="100"/>
        <v>0</v>
      </c>
      <c r="Z200" s="477">
        <f t="shared" si="101"/>
        <v>0</v>
      </c>
      <c r="AA200" s="477">
        <f t="shared" si="102"/>
        <v>0</v>
      </c>
      <c r="AB200" s="477">
        <f t="shared" si="103"/>
        <v>0</v>
      </c>
      <c r="AC200" s="477">
        <f t="shared" si="104"/>
        <v>0</v>
      </c>
      <c r="AD200" s="477">
        <f t="shared" si="105"/>
        <v>0</v>
      </c>
      <c r="AE200" s="477">
        <f t="shared" si="106"/>
        <v>0</v>
      </c>
      <c r="AF200" s="477">
        <f t="shared" si="107"/>
        <v>0</v>
      </c>
      <c r="AG200" s="477">
        <f t="shared" si="108"/>
        <v>0</v>
      </c>
      <c r="AH200" s="477">
        <f t="shared" si="109"/>
        <v>0</v>
      </c>
      <c r="AI200" s="477">
        <f t="shared" si="110"/>
        <v>0</v>
      </c>
      <c r="AJ200" s="477">
        <f t="shared" si="111"/>
        <v>0</v>
      </c>
      <c r="AK200" s="477">
        <f t="shared" si="112"/>
        <v>0</v>
      </c>
      <c r="AL200" s="477">
        <f t="shared" si="113"/>
        <v>0</v>
      </c>
      <c r="AM200" s="477">
        <f t="shared" si="114"/>
        <v>0</v>
      </c>
      <c r="AN200" s="477">
        <f t="shared" si="115"/>
        <v>0</v>
      </c>
      <c r="AO200" s="477">
        <f t="shared" si="116"/>
        <v>0</v>
      </c>
      <c r="AP200" s="477">
        <f t="shared" si="117"/>
        <v>0</v>
      </c>
      <c r="AQ200" s="477">
        <f t="shared" si="118"/>
        <v>0</v>
      </c>
      <c r="AR200" s="477">
        <f t="shared" si="119"/>
        <v>0</v>
      </c>
      <c r="AS200" s="477">
        <f t="shared" si="120"/>
        <v>0</v>
      </c>
      <c r="AT200" s="477">
        <f t="shared" si="121"/>
        <v>0</v>
      </c>
      <c r="AU200" s="477">
        <f t="shared" si="122"/>
        <v>0</v>
      </c>
      <c r="AV200" s="477">
        <f t="shared" si="123"/>
        <v>0</v>
      </c>
      <c r="AW200" s="477">
        <f t="shared" si="124"/>
        <v>0</v>
      </c>
      <c r="AX200" s="477">
        <f t="shared" si="125"/>
        <v>0</v>
      </c>
      <c r="AY200" s="477">
        <f t="shared" si="126"/>
        <v>0</v>
      </c>
      <c r="AZ200" s="477">
        <f t="shared" si="127"/>
        <v>0</v>
      </c>
      <c r="BA200" s="477">
        <f t="shared" si="128"/>
        <v>0</v>
      </c>
      <c r="BB200" s="477">
        <f t="shared" si="129"/>
        <v>0</v>
      </c>
      <c r="BC200" s="477">
        <f t="shared" si="130"/>
        <v>0</v>
      </c>
      <c r="BD200" s="477">
        <f t="shared" si="131"/>
        <v>0</v>
      </c>
      <c r="BE200" s="477"/>
    </row>
    <row r="201" spans="1:62" s="395" customFormat="1">
      <c r="A201" s="402"/>
      <c r="B201" s="403"/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17"/>
      <c r="N201" s="414"/>
      <c r="O201" s="404"/>
      <c r="P201" s="404"/>
      <c r="Q201" s="402"/>
      <c r="R201" s="402"/>
      <c r="S201" s="402"/>
      <c r="T201" s="478"/>
      <c r="U201" s="420"/>
      <c r="V201" s="420"/>
      <c r="W201" s="420"/>
      <c r="X201" s="479">
        <f t="shared" ref="X201:BD201" si="132">SUM(X6:X200)</f>
        <v>0</v>
      </c>
      <c r="Y201" s="479">
        <f t="shared" si="132"/>
        <v>0</v>
      </c>
      <c r="Z201" s="479">
        <f t="shared" si="132"/>
        <v>0</v>
      </c>
      <c r="AA201" s="479">
        <f t="shared" si="132"/>
        <v>0</v>
      </c>
      <c r="AB201" s="479">
        <f t="shared" si="132"/>
        <v>0</v>
      </c>
      <c r="AC201" s="479">
        <f t="shared" si="132"/>
        <v>0</v>
      </c>
      <c r="AD201" s="479">
        <f t="shared" si="132"/>
        <v>0</v>
      </c>
      <c r="AE201" s="479">
        <f t="shared" si="132"/>
        <v>0</v>
      </c>
      <c r="AF201" s="479">
        <f t="shared" si="132"/>
        <v>0</v>
      </c>
      <c r="AG201" s="479">
        <f t="shared" si="132"/>
        <v>0</v>
      </c>
      <c r="AH201" s="479">
        <f t="shared" si="132"/>
        <v>0</v>
      </c>
      <c r="AI201" s="479">
        <f t="shared" si="132"/>
        <v>0</v>
      </c>
      <c r="AJ201" s="479">
        <f t="shared" si="132"/>
        <v>0</v>
      </c>
      <c r="AK201" s="479">
        <f t="shared" si="132"/>
        <v>0</v>
      </c>
      <c r="AL201" s="479">
        <f t="shared" si="132"/>
        <v>0</v>
      </c>
      <c r="AM201" s="479">
        <f t="shared" si="132"/>
        <v>0</v>
      </c>
      <c r="AN201" s="479">
        <f t="shared" si="132"/>
        <v>0</v>
      </c>
      <c r="AO201" s="479">
        <f t="shared" si="132"/>
        <v>0</v>
      </c>
      <c r="AP201" s="479">
        <f t="shared" si="132"/>
        <v>0</v>
      </c>
      <c r="AQ201" s="479">
        <f t="shared" si="132"/>
        <v>0</v>
      </c>
      <c r="AR201" s="479">
        <f t="shared" si="132"/>
        <v>0</v>
      </c>
      <c r="AS201" s="479">
        <f t="shared" si="132"/>
        <v>0</v>
      </c>
      <c r="AT201" s="479">
        <f t="shared" si="132"/>
        <v>0</v>
      </c>
      <c r="AU201" s="479">
        <f t="shared" si="132"/>
        <v>0</v>
      </c>
      <c r="AV201" s="479">
        <f t="shared" si="132"/>
        <v>0</v>
      </c>
      <c r="AW201" s="479">
        <f t="shared" si="132"/>
        <v>0</v>
      </c>
      <c r="AX201" s="479">
        <f t="shared" si="132"/>
        <v>0</v>
      </c>
      <c r="AY201" s="479">
        <f t="shared" si="132"/>
        <v>0</v>
      </c>
      <c r="AZ201" s="479">
        <f t="shared" si="132"/>
        <v>0</v>
      </c>
      <c r="BA201" s="479">
        <f t="shared" si="132"/>
        <v>0</v>
      </c>
      <c r="BB201" s="479">
        <f t="shared" si="132"/>
        <v>0</v>
      </c>
      <c r="BC201" s="479">
        <f t="shared" si="132"/>
        <v>0</v>
      </c>
      <c r="BD201" s="479">
        <f t="shared" si="132"/>
        <v>0</v>
      </c>
      <c r="BE201" s="479"/>
      <c r="BF201" s="396"/>
      <c r="BG201" s="396"/>
      <c r="BH201" s="389"/>
      <c r="BI201" s="389"/>
      <c r="BJ201" s="389"/>
    </row>
    <row r="202" spans="1:62" s="395" customFormat="1">
      <c r="A202" s="402"/>
      <c r="B202" s="403"/>
      <c r="C202" s="403"/>
      <c r="D202" s="403"/>
      <c r="E202" s="403"/>
      <c r="F202" s="403"/>
      <c r="G202" s="403"/>
      <c r="H202" s="403"/>
      <c r="I202" s="403"/>
      <c r="J202" s="403"/>
      <c r="K202" s="403"/>
      <c r="L202" s="403"/>
      <c r="M202" s="417"/>
      <c r="N202" s="414"/>
      <c r="O202" s="402"/>
      <c r="P202" s="402"/>
      <c r="Q202" s="402"/>
      <c r="R202" s="402"/>
      <c r="S202" s="402"/>
      <c r="T202" s="478"/>
      <c r="U202" s="420"/>
      <c r="V202" s="420"/>
      <c r="W202" s="420"/>
      <c r="X202" s="479"/>
      <c r="Y202" s="479"/>
      <c r="Z202" s="479"/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79"/>
      <c r="AN202" s="479"/>
      <c r="AO202" s="479"/>
      <c r="AP202" s="479"/>
      <c r="AQ202" s="479"/>
      <c r="AR202" s="479"/>
      <c r="AS202" s="479"/>
      <c r="AT202" s="479"/>
      <c r="AU202" s="479"/>
      <c r="AV202" s="479"/>
      <c r="AW202" s="479"/>
      <c r="AX202" s="479"/>
      <c r="AY202" s="479"/>
      <c r="AZ202" s="479"/>
      <c r="BA202" s="479"/>
      <c r="BB202" s="479"/>
      <c r="BC202" s="479"/>
      <c r="BD202" s="479"/>
      <c r="BE202" s="479"/>
      <c r="BF202" s="396"/>
      <c r="BG202" s="396"/>
      <c r="BH202" s="389"/>
      <c r="BI202" s="389"/>
      <c r="BJ202" s="389"/>
    </row>
    <row r="203" spans="1:62" s="395" customFormat="1">
      <c r="A203" s="402"/>
      <c r="B203" s="402"/>
      <c r="C203" s="402"/>
      <c r="D203" s="402"/>
      <c r="E203" s="402"/>
      <c r="F203" s="402"/>
      <c r="G203" s="402"/>
      <c r="H203" s="402"/>
      <c r="I203" s="402"/>
      <c r="J203" s="402"/>
      <c r="K203" s="402"/>
      <c r="L203" s="402"/>
      <c r="M203" s="417"/>
      <c r="N203" s="414"/>
      <c r="O203" s="402"/>
      <c r="P203" s="402"/>
      <c r="Q203" s="402"/>
      <c r="R203" s="402"/>
      <c r="S203" s="402"/>
      <c r="T203" s="478"/>
      <c r="U203" s="420"/>
      <c r="V203" s="420"/>
      <c r="W203" s="420"/>
      <c r="X203" s="479">
        <f>SUM(X6:X202)</f>
        <v>0</v>
      </c>
      <c r="Y203" s="479"/>
      <c r="Z203" s="479"/>
      <c r="AA203" s="479">
        <f>SUM(AA6:AA202)</f>
        <v>0</v>
      </c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9"/>
      <c r="AL203" s="479"/>
      <c r="AM203" s="479"/>
      <c r="AN203" s="479"/>
      <c r="AO203" s="479"/>
      <c r="AP203" s="479"/>
      <c r="AQ203" s="479"/>
      <c r="AR203" s="479"/>
      <c r="AS203" s="479"/>
      <c r="AT203" s="479"/>
      <c r="AU203" s="479"/>
      <c r="AV203" s="479"/>
      <c r="AW203" s="479"/>
      <c r="AX203" s="479"/>
      <c r="AY203" s="479"/>
      <c r="AZ203" s="479"/>
      <c r="BA203" s="479"/>
      <c r="BB203" s="479"/>
      <c r="BC203" s="479"/>
      <c r="BD203" s="479"/>
      <c r="BE203" s="479"/>
      <c r="BF203" s="396"/>
      <c r="BG203" s="396"/>
      <c r="BH203" s="389"/>
      <c r="BI203" s="389"/>
      <c r="BJ203" s="389"/>
    </row>
    <row r="204" spans="1:62" s="395" customFormat="1">
      <c r="A204" s="402"/>
      <c r="B204" s="402"/>
      <c r="C204" s="402"/>
      <c r="D204" s="402"/>
      <c r="E204" s="402"/>
      <c r="F204" s="402"/>
      <c r="G204" s="402"/>
      <c r="H204" s="402"/>
      <c r="I204" s="402"/>
      <c r="J204" s="402"/>
      <c r="K204" s="402"/>
      <c r="L204" s="402"/>
      <c r="M204" s="417"/>
      <c r="N204" s="414"/>
      <c r="O204" s="404"/>
      <c r="P204" s="404"/>
      <c r="Q204" s="402"/>
      <c r="R204" s="402"/>
      <c r="S204" s="402"/>
      <c r="T204" s="390"/>
      <c r="U204" s="389"/>
      <c r="V204" s="389"/>
      <c r="W204" s="389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  <c r="BG204" s="396"/>
      <c r="BH204" s="389"/>
      <c r="BI204" s="389"/>
      <c r="BJ204" s="389"/>
    </row>
    <row r="205" spans="1:62" s="395" customFormat="1">
      <c r="A205" s="402"/>
      <c r="B205" s="402"/>
      <c r="C205" s="402"/>
      <c r="D205" s="402"/>
      <c r="E205" s="402"/>
      <c r="F205" s="402"/>
      <c r="G205" s="402"/>
      <c r="H205" s="402"/>
      <c r="I205" s="402"/>
      <c r="J205" s="402"/>
      <c r="K205" s="402"/>
      <c r="L205" s="402"/>
      <c r="M205" s="417"/>
      <c r="N205" s="414"/>
      <c r="O205" s="404"/>
      <c r="P205" s="404"/>
      <c r="Q205" s="402"/>
      <c r="R205" s="402"/>
      <c r="S205" s="402"/>
      <c r="T205" s="390"/>
      <c r="U205" s="389"/>
      <c r="V205" s="389"/>
      <c r="W205" s="389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  <c r="BG205" s="396"/>
      <c r="BH205" s="389"/>
      <c r="BI205" s="389"/>
      <c r="BJ205" s="389"/>
    </row>
    <row r="206" spans="1:62" s="395" customFormat="1">
      <c r="A206" s="402"/>
      <c r="B206" s="402"/>
      <c r="C206" s="402"/>
      <c r="D206" s="402"/>
      <c r="E206" s="402"/>
      <c r="F206" s="402"/>
      <c r="G206" s="402"/>
      <c r="H206" s="402"/>
      <c r="I206" s="402"/>
      <c r="J206" s="402"/>
      <c r="K206" s="402"/>
      <c r="L206" s="402"/>
      <c r="M206" s="417"/>
      <c r="N206" s="414"/>
      <c r="O206" s="404"/>
      <c r="P206" s="404"/>
      <c r="Q206" s="402"/>
      <c r="R206" s="402"/>
      <c r="S206" s="402"/>
      <c r="T206" s="390"/>
      <c r="U206" s="389"/>
      <c r="V206" s="389"/>
      <c r="W206" s="389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  <c r="BG206" s="396"/>
      <c r="BH206" s="389"/>
      <c r="BI206" s="389"/>
      <c r="BJ206" s="389"/>
    </row>
    <row r="207" spans="1:62" s="395" customFormat="1">
      <c r="A207" s="402"/>
      <c r="B207" s="402"/>
      <c r="C207" s="402"/>
      <c r="D207" s="402"/>
      <c r="E207" s="402"/>
      <c r="F207" s="402"/>
      <c r="G207" s="402"/>
      <c r="H207" s="402"/>
      <c r="I207" s="402"/>
      <c r="J207" s="402"/>
      <c r="K207" s="402"/>
      <c r="L207" s="402"/>
      <c r="M207" s="417"/>
      <c r="N207" s="414"/>
      <c r="O207" s="404"/>
      <c r="P207" s="404"/>
      <c r="Q207" s="402"/>
      <c r="R207" s="402"/>
      <c r="S207" s="402"/>
      <c r="T207" s="390"/>
      <c r="U207" s="389"/>
      <c r="V207" s="389"/>
      <c r="W207" s="389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  <c r="BG207" s="396"/>
      <c r="BH207" s="389"/>
      <c r="BI207" s="389"/>
      <c r="BJ207" s="389"/>
    </row>
    <row r="208" spans="1:62" s="395" customFormat="1">
      <c r="A208" s="402"/>
      <c r="B208" s="402"/>
      <c r="C208" s="402"/>
      <c r="D208" s="402"/>
      <c r="E208" s="402"/>
      <c r="F208" s="402"/>
      <c r="G208" s="402"/>
      <c r="H208" s="402"/>
      <c r="I208" s="402"/>
      <c r="J208" s="402"/>
      <c r="K208" s="402"/>
      <c r="L208" s="402"/>
      <c r="M208" s="417"/>
      <c r="N208" s="414"/>
      <c r="O208" s="404"/>
      <c r="P208" s="404"/>
      <c r="Q208" s="402"/>
      <c r="R208" s="402"/>
      <c r="S208" s="402"/>
      <c r="T208" s="390"/>
      <c r="U208" s="389"/>
      <c r="V208" s="389"/>
      <c r="W208" s="389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  <c r="BH208" s="389"/>
      <c r="BI208" s="389"/>
      <c r="BJ208" s="389"/>
    </row>
    <row r="209" spans="1:62" s="395" customFormat="1">
      <c r="A209" s="402"/>
      <c r="B209" s="402"/>
      <c r="C209" s="402"/>
      <c r="D209" s="402"/>
      <c r="E209" s="402"/>
      <c r="F209" s="402"/>
      <c r="G209" s="402"/>
      <c r="H209" s="402"/>
      <c r="I209" s="402"/>
      <c r="J209" s="402"/>
      <c r="K209" s="402"/>
      <c r="L209" s="402"/>
      <c r="M209" s="417"/>
      <c r="N209" s="414"/>
      <c r="O209" s="404"/>
      <c r="P209" s="404"/>
      <c r="Q209" s="402"/>
      <c r="R209" s="402"/>
      <c r="S209" s="402"/>
      <c r="T209" s="390"/>
      <c r="U209" s="389"/>
      <c r="V209" s="389"/>
      <c r="W209" s="389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  <c r="BG209" s="396"/>
      <c r="BH209" s="389"/>
      <c r="BI209" s="389"/>
      <c r="BJ209" s="389"/>
    </row>
    <row r="210" spans="1:62" s="395" customFormat="1">
      <c r="A210" s="402"/>
      <c r="B210" s="402"/>
      <c r="C210" s="402"/>
      <c r="D210" s="402"/>
      <c r="E210" s="402"/>
      <c r="F210" s="402"/>
      <c r="G210" s="402"/>
      <c r="H210" s="402"/>
      <c r="I210" s="402"/>
      <c r="J210" s="402"/>
      <c r="K210" s="402"/>
      <c r="L210" s="402"/>
      <c r="M210" s="417"/>
      <c r="N210" s="414"/>
      <c r="O210" s="404"/>
      <c r="P210" s="404"/>
      <c r="Q210" s="402"/>
      <c r="R210" s="402"/>
      <c r="S210" s="402"/>
      <c r="T210" s="390"/>
      <c r="U210" s="389"/>
      <c r="V210" s="389"/>
      <c r="W210" s="389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  <c r="BG210" s="396"/>
      <c r="BH210" s="389"/>
      <c r="BI210" s="389"/>
      <c r="BJ210" s="389"/>
    </row>
    <row r="211" spans="1:62" s="395" customFormat="1">
      <c r="A211" s="402"/>
      <c r="B211" s="402"/>
      <c r="C211" s="402"/>
      <c r="D211" s="402"/>
      <c r="E211" s="402"/>
      <c r="F211" s="402"/>
      <c r="G211" s="402"/>
      <c r="H211" s="402"/>
      <c r="I211" s="402"/>
      <c r="J211" s="402"/>
      <c r="K211" s="402"/>
      <c r="L211" s="402"/>
      <c r="M211" s="417"/>
      <c r="N211" s="414"/>
      <c r="O211" s="404"/>
      <c r="P211" s="404"/>
      <c r="Q211" s="402"/>
      <c r="R211" s="402"/>
      <c r="S211" s="402"/>
      <c r="T211" s="390"/>
      <c r="U211" s="389"/>
      <c r="V211" s="389"/>
      <c r="W211" s="389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  <c r="BG211" s="396"/>
      <c r="BH211" s="389"/>
      <c r="BI211" s="389"/>
      <c r="BJ211" s="389"/>
    </row>
    <row r="212" spans="1:62" s="395" customFormat="1">
      <c r="A212" s="402"/>
      <c r="B212" s="402"/>
      <c r="C212" s="402"/>
      <c r="D212" s="402"/>
      <c r="E212" s="402"/>
      <c r="F212" s="402"/>
      <c r="G212" s="402"/>
      <c r="H212" s="402"/>
      <c r="I212" s="402"/>
      <c r="J212" s="402"/>
      <c r="K212" s="402"/>
      <c r="L212" s="402"/>
      <c r="M212" s="417"/>
      <c r="N212" s="414"/>
      <c r="O212" s="404"/>
      <c r="P212" s="404"/>
      <c r="Q212" s="402"/>
      <c r="R212" s="402"/>
      <c r="S212" s="402"/>
      <c r="T212" s="390"/>
      <c r="U212" s="389"/>
      <c r="V212" s="389"/>
      <c r="W212" s="389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  <c r="AZ212" s="396"/>
      <c r="BA212" s="396"/>
      <c r="BB212" s="396"/>
      <c r="BC212" s="396"/>
      <c r="BD212" s="396"/>
      <c r="BE212" s="396"/>
      <c r="BF212" s="396"/>
      <c r="BG212" s="396"/>
      <c r="BH212" s="389"/>
      <c r="BI212" s="389"/>
      <c r="BJ212" s="389"/>
    </row>
    <row r="213" spans="1:62" s="395" customFormat="1">
      <c r="A213" s="402"/>
      <c r="B213" s="402"/>
      <c r="C213" s="402"/>
      <c r="D213" s="402"/>
      <c r="E213" s="402"/>
      <c r="F213" s="402"/>
      <c r="G213" s="402"/>
      <c r="H213" s="402"/>
      <c r="I213" s="402"/>
      <c r="J213" s="402"/>
      <c r="K213" s="402"/>
      <c r="L213" s="402"/>
      <c r="M213" s="417"/>
      <c r="N213" s="414"/>
      <c r="O213" s="404"/>
      <c r="P213" s="404"/>
      <c r="Q213" s="402"/>
      <c r="R213" s="402"/>
      <c r="S213" s="402"/>
      <c r="T213" s="390"/>
      <c r="U213" s="389"/>
      <c r="V213" s="389"/>
      <c r="W213" s="389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  <c r="AZ213" s="396"/>
      <c r="BA213" s="396"/>
      <c r="BB213" s="396"/>
      <c r="BC213" s="396"/>
      <c r="BD213" s="396"/>
      <c r="BE213" s="396"/>
      <c r="BF213" s="396"/>
      <c r="BG213" s="396"/>
      <c r="BH213" s="389"/>
      <c r="BI213" s="389"/>
      <c r="BJ213" s="389"/>
    </row>
    <row r="214" spans="1:62" s="395" customFormat="1">
      <c r="A214" s="402"/>
      <c r="B214" s="402"/>
      <c r="C214" s="402"/>
      <c r="D214" s="402"/>
      <c r="E214" s="402"/>
      <c r="F214" s="402"/>
      <c r="G214" s="402"/>
      <c r="H214" s="402"/>
      <c r="I214" s="402"/>
      <c r="J214" s="402"/>
      <c r="K214" s="402"/>
      <c r="L214" s="402"/>
      <c r="M214" s="417"/>
      <c r="N214" s="414"/>
      <c r="O214" s="404"/>
      <c r="P214" s="404"/>
      <c r="Q214" s="402"/>
      <c r="R214" s="402"/>
      <c r="S214" s="402"/>
      <c r="T214" s="390"/>
      <c r="U214" s="389"/>
      <c r="V214" s="389"/>
      <c r="W214" s="389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  <c r="BG214" s="396"/>
      <c r="BH214" s="389"/>
      <c r="BI214" s="389"/>
      <c r="BJ214" s="389"/>
    </row>
    <row r="215" spans="1:62" s="395" customFormat="1">
      <c r="A215" s="402"/>
      <c r="B215" s="402"/>
      <c r="C215" s="402"/>
      <c r="D215" s="402"/>
      <c r="E215" s="402"/>
      <c r="F215" s="402"/>
      <c r="G215" s="402"/>
      <c r="H215" s="402"/>
      <c r="I215" s="402"/>
      <c r="J215" s="402"/>
      <c r="K215" s="402"/>
      <c r="L215" s="402"/>
      <c r="M215" s="417"/>
      <c r="N215" s="414"/>
      <c r="O215" s="404"/>
      <c r="P215" s="404"/>
      <c r="Q215" s="402"/>
      <c r="R215" s="402"/>
      <c r="S215" s="402"/>
      <c r="T215" s="390"/>
      <c r="U215" s="389"/>
      <c r="V215" s="389"/>
      <c r="W215" s="389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  <c r="BG215" s="396"/>
      <c r="BH215" s="389"/>
      <c r="BI215" s="389"/>
      <c r="BJ215" s="389"/>
    </row>
    <row r="216" spans="1:62" s="395" customFormat="1">
      <c r="A216" s="402"/>
      <c r="B216" s="402"/>
      <c r="C216" s="402"/>
      <c r="D216" s="402"/>
      <c r="E216" s="402"/>
      <c r="F216" s="402"/>
      <c r="G216" s="402"/>
      <c r="H216" s="402"/>
      <c r="I216" s="402"/>
      <c r="J216" s="402"/>
      <c r="K216" s="402"/>
      <c r="L216" s="402"/>
      <c r="M216" s="417"/>
      <c r="N216" s="414"/>
      <c r="O216" s="404"/>
      <c r="P216" s="404"/>
      <c r="Q216" s="402"/>
      <c r="R216" s="402"/>
      <c r="S216" s="402"/>
      <c r="T216" s="390"/>
      <c r="U216" s="389"/>
      <c r="V216" s="389"/>
      <c r="W216" s="389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396"/>
      <c r="AY216" s="396"/>
      <c r="AZ216" s="396"/>
      <c r="BA216" s="396"/>
      <c r="BB216" s="396"/>
      <c r="BC216" s="396"/>
      <c r="BD216" s="396"/>
      <c r="BE216" s="396"/>
      <c r="BF216" s="396"/>
      <c r="BG216" s="396"/>
      <c r="BH216" s="389"/>
      <c r="BI216" s="389"/>
      <c r="BJ216" s="389"/>
    </row>
    <row r="217" spans="1:62" s="395" customFormat="1">
      <c r="A217" s="402"/>
      <c r="B217" s="402"/>
      <c r="C217" s="402"/>
      <c r="D217" s="402"/>
      <c r="E217" s="402"/>
      <c r="F217" s="402"/>
      <c r="G217" s="402"/>
      <c r="H217" s="402"/>
      <c r="I217" s="402"/>
      <c r="J217" s="402"/>
      <c r="K217" s="402"/>
      <c r="L217" s="402"/>
      <c r="M217" s="417"/>
      <c r="N217" s="414"/>
      <c r="O217" s="404"/>
      <c r="P217" s="404"/>
      <c r="Q217" s="402"/>
      <c r="R217" s="402"/>
      <c r="S217" s="402"/>
      <c r="T217" s="390"/>
      <c r="U217" s="389"/>
      <c r="V217" s="389"/>
      <c r="W217" s="389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  <c r="AZ217" s="396"/>
      <c r="BA217" s="396"/>
      <c r="BB217" s="396"/>
      <c r="BC217" s="396"/>
      <c r="BD217" s="396"/>
      <c r="BE217" s="396"/>
      <c r="BF217" s="396"/>
      <c r="BG217" s="396"/>
      <c r="BH217" s="389"/>
      <c r="BI217" s="389"/>
      <c r="BJ217" s="389"/>
    </row>
    <row r="218" spans="1:62" s="395" customFormat="1">
      <c r="A218" s="402"/>
      <c r="B218" s="402"/>
      <c r="C218" s="402"/>
      <c r="D218" s="402"/>
      <c r="E218" s="402"/>
      <c r="F218" s="402"/>
      <c r="G218" s="402"/>
      <c r="H218" s="402"/>
      <c r="I218" s="402"/>
      <c r="J218" s="402"/>
      <c r="K218" s="402"/>
      <c r="L218" s="402"/>
      <c r="M218" s="417"/>
      <c r="N218" s="414"/>
      <c r="O218" s="404"/>
      <c r="P218" s="404"/>
      <c r="Q218" s="402"/>
      <c r="R218" s="402"/>
      <c r="S218" s="402"/>
      <c r="T218" s="390"/>
      <c r="U218" s="389"/>
      <c r="V218" s="389"/>
      <c r="W218" s="389"/>
      <c r="X218" s="396"/>
      <c r="Y218" s="396"/>
      <c r="Z218" s="396"/>
      <c r="AA218" s="396"/>
      <c r="AB218" s="396"/>
      <c r="AC218" s="396"/>
      <c r="AD218" s="396"/>
      <c r="AE218" s="396"/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  <c r="AZ218" s="396"/>
      <c r="BA218" s="396"/>
      <c r="BB218" s="396"/>
      <c r="BC218" s="396"/>
      <c r="BD218" s="396"/>
      <c r="BE218" s="396"/>
      <c r="BF218" s="396"/>
      <c r="BG218" s="396"/>
      <c r="BH218" s="389"/>
      <c r="BI218" s="389"/>
      <c r="BJ218" s="389"/>
    </row>
    <row r="219" spans="1:62" s="395" customFormat="1">
      <c r="A219" s="402"/>
      <c r="B219" s="402"/>
      <c r="C219" s="402"/>
      <c r="D219" s="402"/>
      <c r="E219" s="402"/>
      <c r="F219" s="402"/>
      <c r="G219" s="402"/>
      <c r="H219" s="402"/>
      <c r="I219" s="402"/>
      <c r="J219" s="402"/>
      <c r="K219" s="402"/>
      <c r="L219" s="402"/>
      <c r="M219" s="417"/>
      <c r="N219" s="414"/>
      <c r="O219" s="404"/>
      <c r="P219" s="404"/>
      <c r="Q219" s="402"/>
      <c r="R219" s="402"/>
      <c r="S219" s="402"/>
      <c r="T219" s="390"/>
      <c r="U219" s="389"/>
      <c r="V219" s="389"/>
      <c r="W219" s="389"/>
      <c r="X219" s="396"/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6"/>
      <c r="AK219" s="396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396"/>
      <c r="AZ219" s="396"/>
      <c r="BA219" s="396"/>
      <c r="BB219" s="396"/>
      <c r="BC219" s="396"/>
      <c r="BD219" s="396"/>
      <c r="BE219" s="396"/>
      <c r="BF219" s="396"/>
      <c r="BG219" s="396"/>
      <c r="BH219" s="389"/>
      <c r="BI219" s="389"/>
      <c r="BJ219" s="389"/>
    </row>
    <row r="220" spans="1:62" s="395" customFormat="1">
      <c r="A220" s="402"/>
      <c r="B220" s="402"/>
      <c r="C220" s="402"/>
      <c r="D220" s="402"/>
      <c r="E220" s="402"/>
      <c r="F220" s="402"/>
      <c r="G220" s="402"/>
      <c r="H220" s="402"/>
      <c r="I220" s="402"/>
      <c r="J220" s="402"/>
      <c r="K220" s="402"/>
      <c r="L220" s="402"/>
      <c r="M220" s="417"/>
      <c r="N220" s="414"/>
      <c r="O220" s="404"/>
      <c r="P220" s="404"/>
      <c r="Q220" s="402"/>
      <c r="R220" s="402"/>
      <c r="S220" s="402"/>
      <c r="T220" s="390"/>
      <c r="U220" s="389"/>
      <c r="V220" s="389"/>
      <c r="W220" s="389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  <c r="AZ220" s="396"/>
      <c r="BA220" s="396"/>
      <c r="BB220" s="396"/>
      <c r="BC220" s="396"/>
      <c r="BD220" s="396"/>
      <c r="BE220" s="396"/>
      <c r="BF220" s="396"/>
      <c r="BG220" s="396"/>
      <c r="BH220" s="389"/>
      <c r="BI220" s="389"/>
      <c r="BJ220" s="389"/>
    </row>
  </sheetData>
  <sheetProtection sheet="1" selectLockedCells="1"/>
  <mergeCells count="45">
    <mergeCell ref="A2:S2"/>
    <mergeCell ref="B1:R1"/>
    <mergeCell ref="AM3:AO3"/>
    <mergeCell ref="AM4:AM5"/>
    <mergeCell ref="AN4:AO4"/>
    <mergeCell ref="X4:X5"/>
    <mergeCell ref="Y4:Z4"/>
    <mergeCell ref="T4:T5"/>
    <mergeCell ref="AJ3:AL3"/>
    <mergeCell ref="AJ4:AJ5"/>
    <mergeCell ref="AA3:AC3"/>
    <mergeCell ref="AA4:AA5"/>
    <mergeCell ref="AB4:AC4"/>
    <mergeCell ref="AG4:AG5"/>
    <mergeCell ref="AH4:AI4"/>
    <mergeCell ref="AD4:AD5"/>
    <mergeCell ref="R4:R5"/>
    <mergeCell ref="O4:O5"/>
    <mergeCell ref="A4:A5"/>
    <mergeCell ref="P4:P5"/>
    <mergeCell ref="Q4:Q5"/>
    <mergeCell ref="M4:M5"/>
    <mergeCell ref="B4:L4"/>
    <mergeCell ref="N4:N5"/>
    <mergeCell ref="AV4:AV5"/>
    <mergeCell ref="AW4:AX4"/>
    <mergeCell ref="AY4:AY5"/>
    <mergeCell ref="AZ4:BA4"/>
    <mergeCell ref="AE4:AF4"/>
    <mergeCell ref="BB3:BD3"/>
    <mergeCell ref="BB4:BB5"/>
    <mergeCell ref="BC4:BD4"/>
    <mergeCell ref="S4:S5"/>
    <mergeCell ref="AP3:AR3"/>
    <mergeCell ref="AS3:AU3"/>
    <mergeCell ref="AP4:AP5"/>
    <mergeCell ref="AQ4:AR4"/>
    <mergeCell ref="AS4:AS5"/>
    <mergeCell ref="AT4:AU4"/>
    <mergeCell ref="X3:Z3"/>
    <mergeCell ref="AD3:AF3"/>
    <mergeCell ref="AG3:AI3"/>
    <mergeCell ref="AV3:AX3"/>
    <mergeCell ref="AK4:AL4"/>
    <mergeCell ref="AY3:BA3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9"/>
  </sheetPr>
  <dimension ref="A1:AB220"/>
  <sheetViews>
    <sheetView zoomScaleNormal="100" workbookViewId="0">
      <selection activeCell="J13" sqref="J13"/>
    </sheetView>
  </sheetViews>
  <sheetFormatPr defaultRowHeight="13.5"/>
  <cols>
    <col min="1" max="1" width="18.375" style="1" customWidth="1"/>
    <col min="2" max="4" width="2.875" style="1" customWidth="1"/>
    <col min="5" max="5" width="4.5" style="4" customWidth="1"/>
    <col min="6" max="6" width="5.375" style="4" customWidth="1"/>
    <col min="7" max="7" width="3.75" style="1" customWidth="1"/>
    <col min="8" max="8" width="5.375" style="1" customWidth="1"/>
    <col min="9" max="9" width="34" style="1" customWidth="1"/>
    <col min="10" max="10" width="13.875" style="419" bestFit="1" customWidth="1"/>
    <col min="11" max="11" width="9" style="1"/>
    <col min="12" max="27" width="3.125" style="217" customWidth="1"/>
    <col min="28" max="28" width="4.25" style="1" customWidth="1"/>
    <col min="29" max="16384" width="9" style="1"/>
  </cols>
  <sheetData>
    <row r="1" spans="1:28">
      <c r="A1" s="29" t="s">
        <v>74</v>
      </c>
      <c r="B1" s="917">
        <f>メイン!C3</f>
        <v>0</v>
      </c>
      <c r="C1" s="917"/>
      <c r="D1" s="917"/>
      <c r="E1" s="917"/>
      <c r="F1" s="917"/>
      <c r="G1" s="917"/>
      <c r="H1" s="917"/>
      <c r="I1" s="9" t="s">
        <v>76</v>
      </c>
    </row>
    <row r="2" spans="1:28" ht="22.5" customHeight="1" thickBot="1">
      <c r="A2" s="919" t="s">
        <v>101</v>
      </c>
      <c r="B2" s="919"/>
      <c r="C2" s="919"/>
      <c r="D2" s="919"/>
      <c r="E2" s="919"/>
      <c r="F2" s="919"/>
      <c r="G2" s="919"/>
      <c r="H2" s="919"/>
      <c r="I2" s="919"/>
      <c r="AB2" s="220"/>
    </row>
    <row r="3" spans="1:28" ht="22.5" customHeight="1" thickBot="1">
      <c r="A3" s="222"/>
      <c r="B3" s="222"/>
      <c r="C3" s="222"/>
      <c r="D3" s="222"/>
      <c r="E3" s="222"/>
      <c r="F3" s="222"/>
      <c r="G3" s="435"/>
      <c r="H3" s="435"/>
      <c r="I3" s="435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20"/>
    </row>
    <row r="4" spans="1:28" s="4" customFormat="1" ht="15.75" customHeight="1">
      <c r="A4" s="993" t="s">
        <v>107</v>
      </c>
      <c r="B4" s="989" t="s">
        <v>20</v>
      </c>
      <c r="C4" s="991" t="s">
        <v>179</v>
      </c>
      <c r="D4" s="995" t="s">
        <v>36</v>
      </c>
      <c r="E4" s="923" t="s">
        <v>54</v>
      </c>
      <c r="F4" s="921" t="s">
        <v>68</v>
      </c>
      <c r="G4" s="942" t="s">
        <v>106</v>
      </c>
      <c r="H4" s="944" t="s">
        <v>22</v>
      </c>
      <c r="I4" s="942" t="s">
        <v>70</v>
      </c>
      <c r="J4" s="988"/>
      <c r="K4" s="250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20"/>
    </row>
    <row r="5" spans="1:28" s="4" customFormat="1" ht="18.75" customHeight="1" thickBot="1">
      <c r="A5" s="994"/>
      <c r="B5" s="990"/>
      <c r="C5" s="992"/>
      <c r="D5" s="996"/>
      <c r="E5" s="924"/>
      <c r="F5" s="922"/>
      <c r="G5" s="950"/>
      <c r="H5" s="945"/>
      <c r="I5" s="943"/>
      <c r="J5" s="988"/>
      <c r="K5" s="250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20"/>
    </row>
    <row r="6" spans="1:28" ht="13.5" customHeight="1">
      <c r="A6" s="436" t="str">
        <f>IF(COUNTA(他!A5)&gt;=1,他!A5,"")</f>
        <v/>
      </c>
      <c r="B6" s="437" t="str">
        <f>IF(COUNTA(他!B5)&gt;=1,他!B5,"")</f>
        <v/>
      </c>
      <c r="C6" s="438" t="str">
        <f>IF(COUNTA(他!C5)&gt;=1,他!C5,"")</f>
        <v/>
      </c>
      <c r="D6" s="439" t="str">
        <f>IF(COUNTA(他!D5)&gt;=1,他!D5,"")</f>
        <v/>
      </c>
      <c r="E6" s="436" t="str">
        <f>IF(COUNTA(他!F5)&gt;=1,他!F5,"")</f>
        <v/>
      </c>
      <c r="F6" s="440" t="str">
        <f>IF(E6&lt;基本!$D$9,"非常勤","常勤")</f>
        <v>常勤</v>
      </c>
      <c r="G6" s="441">
        <f>IF(F6="非常勤",E6/基本!$D$9,1)</f>
        <v>1</v>
      </c>
      <c r="H6" s="203" t="e">
        <f>IF(DAYS360(J6,メイン!$N$3)&lt;500,"新"," ")</f>
        <v>#VALUE!</v>
      </c>
      <c r="I6" s="442"/>
      <c r="J6" s="421" t="str">
        <f>IF(COUNTA(他!E5)&gt;=1,他!E5,"")</f>
        <v/>
      </c>
      <c r="K6" s="251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</row>
    <row r="7" spans="1:28" ht="13.5" customHeight="1">
      <c r="A7" s="423" t="str">
        <f>IF(COUNTA(他!A6)&gt;=1,他!A6,"")</f>
        <v/>
      </c>
      <c r="B7" s="425" t="str">
        <f>IF(COUNTA(他!B6)&gt;=1,他!B6,"")</f>
        <v/>
      </c>
      <c r="C7" s="422" t="str">
        <f>IF(COUNTA(他!C6)&gt;=1,他!C6,"")</f>
        <v/>
      </c>
      <c r="D7" s="426" t="str">
        <f>IF(COUNTA(他!D6)&gt;=1,他!D6,"")</f>
        <v/>
      </c>
      <c r="E7" s="423" t="str">
        <f>IF(COUNTA(他!F6)&gt;=1,他!F6,"")</f>
        <v/>
      </c>
      <c r="F7" s="431" t="str">
        <f>IF(E7&lt;基本!$D$9,"非常勤","常勤")</f>
        <v>常勤</v>
      </c>
      <c r="G7" s="433">
        <f>IF(F7="非常勤",E7/基本!$D$9,1)</f>
        <v>1</v>
      </c>
      <c r="H7" s="204" t="e">
        <f>IF(DAYS360(J7,メイン!$N$3)&lt;500,"新"," ")</f>
        <v>#VALUE!</v>
      </c>
      <c r="I7" s="434"/>
      <c r="J7" s="421" t="str">
        <f>IF(COUNTA(他!E6)&gt;=1,他!E6,"")</f>
        <v/>
      </c>
      <c r="K7" s="251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</row>
    <row r="8" spans="1:28" ht="13.5" customHeight="1">
      <c r="A8" s="423" t="str">
        <f>IF(COUNTA(他!A7)&gt;=1,他!A7,"")</f>
        <v/>
      </c>
      <c r="B8" s="425" t="str">
        <f>IF(COUNTA(他!B7)&gt;=1,他!B7,"")</f>
        <v/>
      </c>
      <c r="C8" s="422" t="str">
        <f>IF(COUNTA(他!C7)&gt;=1,他!C7,"")</f>
        <v/>
      </c>
      <c r="D8" s="426" t="str">
        <f>IF(COUNTA(他!D7)&gt;=1,他!D7,"")</f>
        <v/>
      </c>
      <c r="E8" s="423" t="str">
        <f>IF(COUNTA(他!F7)&gt;=1,他!F7,"")</f>
        <v/>
      </c>
      <c r="F8" s="431" t="str">
        <f>IF(E8&lt;基本!$D$9,"非常勤","常勤")</f>
        <v>常勤</v>
      </c>
      <c r="G8" s="433">
        <f>IF(F8="非常勤",E8/基本!$D$9,1)</f>
        <v>1</v>
      </c>
      <c r="H8" s="204" t="e">
        <f>IF(DAYS360(J8,メイン!$N$3)&lt;500,"新"," ")</f>
        <v>#VALUE!</v>
      </c>
      <c r="I8" s="434"/>
      <c r="J8" s="421" t="str">
        <f>IF(COUNTA(他!E7)&gt;=1,他!E7,"")</f>
        <v/>
      </c>
      <c r="K8" s="251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</row>
    <row r="9" spans="1:28" ht="13.5" customHeight="1">
      <c r="A9" s="423" t="str">
        <f>IF(COUNTA(他!A8)&gt;=1,他!A8,"")</f>
        <v/>
      </c>
      <c r="B9" s="425" t="str">
        <f>IF(COUNTA(他!B8)&gt;=1,他!B8,"")</f>
        <v/>
      </c>
      <c r="C9" s="422" t="str">
        <f>IF(COUNTA(他!C8)&gt;=1,他!C8,"")</f>
        <v/>
      </c>
      <c r="D9" s="426" t="str">
        <f>IF(COUNTA(他!D8)&gt;=1,他!D8,"")</f>
        <v/>
      </c>
      <c r="E9" s="423" t="str">
        <f>IF(COUNTA(他!F8)&gt;=1,他!F8,"")</f>
        <v/>
      </c>
      <c r="F9" s="431" t="str">
        <f>IF(E9&lt;基本!$D$9,"非常勤","常勤")</f>
        <v>常勤</v>
      </c>
      <c r="G9" s="433">
        <f>IF(F9="非常勤",E9/基本!$D$9,1)</f>
        <v>1</v>
      </c>
      <c r="H9" s="204" t="e">
        <f>IF(DAYS360(J9,メイン!$N$3)&lt;500,"新"," ")</f>
        <v>#VALUE!</v>
      </c>
      <c r="I9" s="434"/>
      <c r="J9" s="421" t="str">
        <f>IF(COUNTA(他!E8)&gt;=1,他!E8,"")</f>
        <v/>
      </c>
      <c r="K9" s="251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</row>
    <row r="10" spans="1:28" ht="13.5" customHeight="1">
      <c r="A10" s="423" t="str">
        <f>IF(COUNTA(他!A9)&gt;=1,他!A9,"")</f>
        <v/>
      </c>
      <c r="B10" s="425" t="str">
        <f>IF(COUNTA(他!B9)&gt;=1,他!B9,"")</f>
        <v/>
      </c>
      <c r="C10" s="422" t="str">
        <f>IF(COUNTA(他!C9)&gt;=1,他!C9,"")</f>
        <v/>
      </c>
      <c r="D10" s="426" t="str">
        <f>IF(COUNTA(他!D9)&gt;=1,他!D9,"")</f>
        <v/>
      </c>
      <c r="E10" s="423" t="str">
        <f>IF(COUNTA(他!F9)&gt;=1,他!F9,"")</f>
        <v/>
      </c>
      <c r="F10" s="431" t="str">
        <f>IF(E10&lt;基本!$D$9,"非常勤","常勤")</f>
        <v>常勤</v>
      </c>
      <c r="G10" s="433">
        <f>IF(F10="非常勤",E10/基本!$D$9,1)</f>
        <v>1</v>
      </c>
      <c r="H10" s="204" t="e">
        <f>IF(DAYS360(J10,メイン!$N$3)&lt;500,"新"," ")</f>
        <v>#VALUE!</v>
      </c>
      <c r="I10" s="434"/>
      <c r="J10" s="421" t="str">
        <f>IF(COUNTA(他!E9)&gt;=1,他!E9,"")</f>
        <v/>
      </c>
      <c r="K10" s="251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</row>
    <row r="11" spans="1:28" ht="13.5" customHeight="1">
      <c r="A11" s="423" t="str">
        <f>IF(COUNTA(他!A10)&gt;=1,他!A10,"")</f>
        <v/>
      </c>
      <c r="B11" s="425" t="str">
        <f>IF(COUNTA(他!B10)&gt;=1,他!B10,"")</f>
        <v/>
      </c>
      <c r="C11" s="422" t="str">
        <f>IF(COUNTA(他!C10)&gt;=1,他!C10,"")</f>
        <v/>
      </c>
      <c r="D11" s="426" t="str">
        <f>IF(COUNTA(他!D10)&gt;=1,他!D10,"")</f>
        <v/>
      </c>
      <c r="E11" s="423" t="str">
        <f>IF(COUNTA(他!F10)&gt;=1,他!F10,"")</f>
        <v/>
      </c>
      <c r="F11" s="431" t="str">
        <f>IF(E11&lt;基本!$D$9,"非常勤","常勤")</f>
        <v>常勤</v>
      </c>
      <c r="G11" s="433">
        <f>IF(F11="非常勤",E11/基本!$D$9,1)</f>
        <v>1</v>
      </c>
      <c r="H11" s="204" t="e">
        <f>IF(DAYS360(J11,メイン!$N$3)&lt;500,"新"," ")</f>
        <v>#VALUE!</v>
      </c>
      <c r="I11" s="434"/>
      <c r="J11" s="421" t="str">
        <f>IF(COUNTA(他!E10)&gt;=1,他!E10,"")</f>
        <v/>
      </c>
      <c r="K11" s="251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</row>
    <row r="12" spans="1:28" ht="13.5" customHeight="1">
      <c r="A12" s="423" t="str">
        <f>IF(COUNTA(他!A11)&gt;=1,他!A11,"")</f>
        <v/>
      </c>
      <c r="B12" s="425" t="str">
        <f>IF(COUNTA(他!B11)&gt;=1,他!B11,"")</f>
        <v/>
      </c>
      <c r="C12" s="422" t="str">
        <f>IF(COUNTA(他!C11)&gt;=1,他!C11,"")</f>
        <v/>
      </c>
      <c r="D12" s="426" t="str">
        <f>IF(COUNTA(他!D11)&gt;=1,他!D11,"")</f>
        <v/>
      </c>
      <c r="E12" s="423" t="str">
        <f>IF(COUNTA(他!F11)&gt;=1,他!F11,"")</f>
        <v/>
      </c>
      <c r="F12" s="431" t="str">
        <f>IF(E12&lt;基本!$D$9,"非常勤","常勤")</f>
        <v>常勤</v>
      </c>
      <c r="G12" s="433">
        <f>IF(F12="非常勤",E12/基本!$D$9,1)</f>
        <v>1</v>
      </c>
      <c r="H12" s="204" t="e">
        <f>IF(DAYS360(J12,メイン!$N$3)&lt;500,"新"," ")</f>
        <v>#VALUE!</v>
      </c>
      <c r="I12" s="434"/>
      <c r="J12" s="421" t="str">
        <f>IF(COUNTA(他!E11)&gt;=1,他!E11,"")</f>
        <v/>
      </c>
      <c r="K12" s="251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</row>
    <row r="13" spans="1:28" ht="13.5" customHeight="1">
      <c r="A13" s="423" t="str">
        <f>IF(COUNTA(他!A12)&gt;=1,他!A12,"")</f>
        <v/>
      </c>
      <c r="B13" s="425" t="str">
        <f>IF(COUNTA(他!B12)&gt;=1,他!B12,"")</f>
        <v/>
      </c>
      <c r="C13" s="422" t="str">
        <f>IF(COUNTA(他!C12)&gt;=1,他!C12,"")</f>
        <v/>
      </c>
      <c r="D13" s="426" t="str">
        <f>IF(COUNTA(他!D12)&gt;=1,他!D12,"")</f>
        <v/>
      </c>
      <c r="E13" s="423" t="str">
        <f>IF(COUNTA(他!F12)&gt;=1,他!F12,"")</f>
        <v/>
      </c>
      <c r="F13" s="431" t="str">
        <f>IF(E13&lt;基本!$D$9,"非常勤","常勤")</f>
        <v>常勤</v>
      </c>
      <c r="G13" s="433">
        <f>IF(F13="非常勤",E13/基本!$D$9,1)</f>
        <v>1</v>
      </c>
      <c r="H13" s="204" t="e">
        <f>IF(DAYS360(J13,メイン!$N$3)&lt;500,"新"," ")</f>
        <v>#VALUE!</v>
      </c>
      <c r="I13" s="434"/>
      <c r="J13" s="421" t="str">
        <f>IF(COUNTA(他!E12)&gt;=1,他!E12,"")</f>
        <v/>
      </c>
      <c r="K13" s="251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</row>
    <row r="14" spans="1:28" ht="13.5" customHeight="1">
      <c r="A14" s="423" t="str">
        <f>IF(COUNTA(他!A13)&gt;=1,他!A13,"")</f>
        <v/>
      </c>
      <c r="B14" s="425" t="str">
        <f>IF(COUNTA(他!B13)&gt;=1,他!B13,"")</f>
        <v/>
      </c>
      <c r="C14" s="422" t="str">
        <f>IF(COUNTA(他!C13)&gt;=1,他!C13,"")</f>
        <v/>
      </c>
      <c r="D14" s="426" t="str">
        <f>IF(COUNTA(他!D13)&gt;=1,他!D13,"")</f>
        <v/>
      </c>
      <c r="E14" s="423" t="str">
        <f>IF(COUNTA(他!F13)&gt;=1,他!F13,"")</f>
        <v/>
      </c>
      <c r="F14" s="431" t="str">
        <f>IF(E14&lt;基本!$D$9,"非常勤","常勤")</f>
        <v>常勤</v>
      </c>
      <c r="G14" s="433">
        <f>IF(F14="非常勤",E14/基本!$D$9,1)</f>
        <v>1</v>
      </c>
      <c r="H14" s="204" t="e">
        <f>IF(DAYS360(J14,メイン!$N$3)&lt;500,"新"," ")</f>
        <v>#VALUE!</v>
      </c>
      <c r="I14" s="293"/>
      <c r="J14" s="421" t="str">
        <f>IF(COUNTA(他!E13)&gt;=1,他!E13,"")</f>
        <v/>
      </c>
      <c r="K14" s="251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</row>
    <row r="15" spans="1:28" ht="13.5" customHeight="1">
      <c r="A15" s="423" t="str">
        <f>IF(COUNTA(他!A14)&gt;=1,他!A14,"")</f>
        <v/>
      </c>
      <c r="B15" s="425" t="str">
        <f>IF(COUNTA(他!B14)&gt;=1,他!B14,"")</f>
        <v/>
      </c>
      <c r="C15" s="422" t="str">
        <f>IF(COUNTA(他!C14)&gt;=1,他!C14,"")</f>
        <v/>
      </c>
      <c r="D15" s="426" t="str">
        <f>IF(COUNTA(他!D14)&gt;=1,他!D14,"")</f>
        <v/>
      </c>
      <c r="E15" s="423" t="str">
        <f>IF(COUNTA(他!F14)&gt;=1,他!F14,"")</f>
        <v/>
      </c>
      <c r="F15" s="431" t="str">
        <f>IF(E15&lt;基本!$D$9,"非常勤","常勤")</f>
        <v>常勤</v>
      </c>
      <c r="G15" s="433">
        <f>IF(F15="非常勤",E15/基本!$D$9,1)</f>
        <v>1</v>
      </c>
      <c r="H15" s="204" t="e">
        <f>IF(DAYS360(J15,メイン!$N$3)&lt;500,"新"," ")</f>
        <v>#VALUE!</v>
      </c>
      <c r="I15" s="293"/>
      <c r="J15" s="421" t="str">
        <f>IF(COUNTA(他!E14)&gt;=1,他!E14,"")</f>
        <v/>
      </c>
      <c r="K15" s="251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</row>
    <row r="16" spans="1:28" ht="13.5" customHeight="1">
      <c r="A16" s="423" t="str">
        <f>IF(COUNTA(他!A15)&gt;=1,他!A15,"")</f>
        <v/>
      </c>
      <c r="B16" s="425" t="str">
        <f>IF(COUNTA(他!B15)&gt;=1,他!B15,"")</f>
        <v/>
      </c>
      <c r="C16" s="422" t="str">
        <f>IF(COUNTA(他!C15)&gt;=1,他!C15,"")</f>
        <v/>
      </c>
      <c r="D16" s="426" t="str">
        <f>IF(COUNTA(他!D15)&gt;=1,他!D15,"")</f>
        <v/>
      </c>
      <c r="E16" s="423" t="str">
        <f>IF(COUNTA(他!F15)&gt;=1,他!F15,"")</f>
        <v/>
      </c>
      <c r="F16" s="431" t="str">
        <f>IF(E16&lt;基本!$D$9,"非常勤","常勤")</f>
        <v>常勤</v>
      </c>
      <c r="G16" s="433">
        <f>IF(F16="非常勤",E16/基本!$D$9,1)</f>
        <v>1</v>
      </c>
      <c r="H16" s="204" t="e">
        <f>IF(DAYS360(J16,メイン!$N$3)&lt;500,"新"," ")</f>
        <v>#VALUE!</v>
      </c>
      <c r="I16" s="293"/>
      <c r="J16" s="421" t="str">
        <f>IF(COUNTA(他!E15)&gt;=1,他!E15,"")</f>
        <v/>
      </c>
      <c r="K16" s="251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</row>
    <row r="17" spans="1:27" ht="13.5" customHeight="1">
      <c r="A17" s="423" t="str">
        <f>IF(COUNTA(他!A16)&gt;=1,他!A16,"")</f>
        <v/>
      </c>
      <c r="B17" s="425" t="str">
        <f>IF(COUNTA(他!B16)&gt;=1,他!B16,"")</f>
        <v/>
      </c>
      <c r="C17" s="422" t="str">
        <f>IF(COUNTA(他!C16)&gt;=1,他!C16,"")</f>
        <v/>
      </c>
      <c r="D17" s="426" t="str">
        <f>IF(COUNTA(他!D16)&gt;=1,他!D16,"")</f>
        <v/>
      </c>
      <c r="E17" s="423" t="str">
        <f>IF(COUNTA(他!F16)&gt;=1,他!F16,"")</f>
        <v/>
      </c>
      <c r="F17" s="431" t="str">
        <f>IF(E17&lt;基本!$D$9,"非常勤","常勤")</f>
        <v>常勤</v>
      </c>
      <c r="G17" s="433">
        <f>IF(F17="非常勤",E17/基本!$D$9,1)</f>
        <v>1</v>
      </c>
      <c r="H17" s="204" t="e">
        <f>IF(DAYS360(J17,メイン!$N$3)&lt;500,"新"," ")</f>
        <v>#VALUE!</v>
      </c>
      <c r="I17" s="293"/>
      <c r="J17" s="421" t="str">
        <f>IF(COUNTA(他!E16)&gt;=1,他!E16,"")</f>
        <v/>
      </c>
      <c r="K17" s="251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</row>
    <row r="18" spans="1:27" ht="13.5" customHeight="1">
      <c r="A18" s="423" t="str">
        <f>IF(COUNTA(他!A17)&gt;=1,他!A17,"")</f>
        <v/>
      </c>
      <c r="B18" s="425" t="str">
        <f>IF(COUNTA(他!B17)&gt;=1,他!B17,"")</f>
        <v/>
      </c>
      <c r="C18" s="422" t="str">
        <f>IF(COUNTA(他!C17)&gt;=1,他!C17,"")</f>
        <v/>
      </c>
      <c r="D18" s="426" t="str">
        <f>IF(COUNTA(他!D17)&gt;=1,他!D17,"")</f>
        <v/>
      </c>
      <c r="E18" s="423" t="str">
        <f>IF(COUNTA(他!F17)&gt;=1,他!F17,"")</f>
        <v/>
      </c>
      <c r="F18" s="431" t="str">
        <f>IF(E18&lt;基本!$D$9,"非常勤","常勤")</f>
        <v>常勤</v>
      </c>
      <c r="G18" s="433">
        <f>IF(F18="非常勤",E18/基本!$D$9,1)</f>
        <v>1</v>
      </c>
      <c r="H18" s="204" t="e">
        <f>IF(DAYS360(J18,メイン!$N$3)&lt;500,"新"," ")</f>
        <v>#VALUE!</v>
      </c>
      <c r="I18" s="293"/>
      <c r="J18" s="421" t="str">
        <f>IF(COUNTA(他!E17)&gt;=1,他!E17,"")</f>
        <v/>
      </c>
      <c r="K18" s="251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</row>
    <row r="19" spans="1:27" ht="13.5" customHeight="1">
      <c r="A19" s="423" t="str">
        <f>IF(COUNTA(他!A18)&gt;=1,他!A18,"")</f>
        <v/>
      </c>
      <c r="B19" s="425" t="str">
        <f>IF(COUNTA(他!B18)&gt;=1,他!B18,"")</f>
        <v/>
      </c>
      <c r="C19" s="422" t="str">
        <f>IF(COUNTA(他!C18)&gt;=1,他!C18,"")</f>
        <v/>
      </c>
      <c r="D19" s="426" t="str">
        <f>IF(COUNTA(他!D18)&gt;=1,他!D18,"")</f>
        <v/>
      </c>
      <c r="E19" s="423" t="str">
        <f>IF(COUNTA(他!F18)&gt;=1,他!F18,"")</f>
        <v/>
      </c>
      <c r="F19" s="431" t="str">
        <f>IF(E19&lt;基本!$D$9,"非常勤","常勤")</f>
        <v>常勤</v>
      </c>
      <c r="G19" s="433">
        <f>IF(F19="非常勤",E19/基本!$D$9,1)</f>
        <v>1</v>
      </c>
      <c r="H19" s="204" t="e">
        <f>IF(DAYS360(J19,メイン!$N$3)&lt;500,"新"," ")</f>
        <v>#VALUE!</v>
      </c>
      <c r="I19" s="293"/>
      <c r="J19" s="421" t="str">
        <f>IF(COUNTA(他!E18)&gt;=1,他!E18,"")</f>
        <v/>
      </c>
      <c r="K19" s="251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</row>
    <row r="20" spans="1:27" ht="13.5" customHeight="1">
      <c r="A20" s="423" t="str">
        <f>IF(COUNTA(他!A19)&gt;=1,他!A19,"")</f>
        <v/>
      </c>
      <c r="B20" s="425" t="str">
        <f>IF(COUNTA(他!B19)&gt;=1,他!B19,"")</f>
        <v/>
      </c>
      <c r="C20" s="422" t="str">
        <f>IF(COUNTA(他!C19)&gt;=1,他!C19,"")</f>
        <v/>
      </c>
      <c r="D20" s="426" t="str">
        <f>IF(COUNTA(他!D19)&gt;=1,他!D19,"")</f>
        <v/>
      </c>
      <c r="E20" s="423" t="str">
        <f>IF(COUNTA(他!F19)&gt;=1,他!F19,"")</f>
        <v/>
      </c>
      <c r="F20" s="431" t="str">
        <f>IF(E20&lt;基本!$D$9,"非常勤","常勤")</f>
        <v>常勤</v>
      </c>
      <c r="G20" s="433">
        <f>IF(F20="非常勤",E20/基本!$D$9,1)</f>
        <v>1</v>
      </c>
      <c r="H20" s="204" t="e">
        <f>IF(DAYS360(J20,メイン!$N$3)&lt;500,"新"," ")</f>
        <v>#VALUE!</v>
      </c>
      <c r="I20" s="293"/>
      <c r="J20" s="421" t="str">
        <f>IF(COUNTA(他!E19)&gt;=1,他!E19,"")</f>
        <v/>
      </c>
      <c r="K20" s="251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</row>
    <row r="21" spans="1:27" ht="13.5" customHeight="1">
      <c r="A21" s="423" t="str">
        <f>IF(COUNTA(他!A20)&gt;=1,他!A20,"")</f>
        <v/>
      </c>
      <c r="B21" s="425" t="str">
        <f>IF(COUNTA(他!B20)&gt;=1,他!B20,"")</f>
        <v/>
      </c>
      <c r="C21" s="422" t="str">
        <f>IF(COUNTA(他!C20)&gt;=1,他!C20,"")</f>
        <v/>
      </c>
      <c r="D21" s="426" t="str">
        <f>IF(COUNTA(他!D20)&gt;=1,他!D20,"")</f>
        <v/>
      </c>
      <c r="E21" s="423" t="str">
        <f>IF(COUNTA(他!F20)&gt;=1,他!F20,"")</f>
        <v/>
      </c>
      <c r="F21" s="431" t="str">
        <f>IF(E21&lt;基本!$D$9,"非常勤","常勤")</f>
        <v>常勤</v>
      </c>
      <c r="G21" s="433">
        <f>IF(F21="非常勤",E21/基本!$D$9,1)</f>
        <v>1</v>
      </c>
      <c r="H21" s="204" t="e">
        <f>IF(DAYS360(J21,メイン!$N$3)&lt;500,"新"," ")</f>
        <v>#VALUE!</v>
      </c>
      <c r="I21" s="293"/>
      <c r="J21" s="421" t="str">
        <f>IF(COUNTA(他!E20)&gt;=1,他!E20,"")</f>
        <v/>
      </c>
      <c r="K21" s="251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</row>
    <row r="22" spans="1:27" ht="13.5" customHeight="1">
      <c r="A22" s="423" t="str">
        <f>IF(COUNTA(他!A21)&gt;=1,他!A21,"")</f>
        <v/>
      </c>
      <c r="B22" s="425" t="str">
        <f>IF(COUNTA(他!B21)&gt;=1,他!B21,"")</f>
        <v/>
      </c>
      <c r="C22" s="422" t="str">
        <f>IF(COUNTA(他!C21)&gt;=1,他!C21,"")</f>
        <v/>
      </c>
      <c r="D22" s="426" t="str">
        <f>IF(COUNTA(他!D21)&gt;=1,他!D21,"")</f>
        <v/>
      </c>
      <c r="E22" s="423" t="str">
        <f>IF(COUNTA(他!F21)&gt;=1,他!F21,"")</f>
        <v/>
      </c>
      <c r="F22" s="431" t="str">
        <f>IF(E22&lt;基本!$D$9,"非常勤","常勤")</f>
        <v>常勤</v>
      </c>
      <c r="G22" s="433">
        <f>IF(F22="非常勤",E22/基本!$D$9,1)</f>
        <v>1</v>
      </c>
      <c r="H22" s="204" t="e">
        <f>IF(DAYS360(J22,メイン!$N$3)&lt;500,"新"," ")</f>
        <v>#VALUE!</v>
      </c>
      <c r="I22" s="293"/>
      <c r="J22" s="421" t="str">
        <f>IF(COUNTA(他!E21)&gt;=1,他!E21,"")</f>
        <v/>
      </c>
      <c r="K22" s="251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</row>
    <row r="23" spans="1:27" ht="13.5" customHeight="1">
      <c r="A23" s="423" t="str">
        <f>IF(COUNTA(他!A22)&gt;=1,他!A22,"")</f>
        <v/>
      </c>
      <c r="B23" s="425" t="str">
        <f>IF(COUNTA(他!B22)&gt;=1,他!B22,"")</f>
        <v/>
      </c>
      <c r="C23" s="422" t="str">
        <f>IF(COUNTA(他!C22)&gt;=1,他!C22,"")</f>
        <v/>
      </c>
      <c r="D23" s="426" t="str">
        <f>IF(COUNTA(他!D22)&gt;=1,他!D22,"")</f>
        <v/>
      </c>
      <c r="E23" s="423" t="str">
        <f>IF(COUNTA(他!F22)&gt;=1,他!F22,"")</f>
        <v/>
      </c>
      <c r="F23" s="431" t="str">
        <f>IF(E23&lt;基本!$D$9,"非常勤","常勤")</f>
        <v>常勤</v>
      </c>
      <c r="G23" s="433">
        <f>IF(F23="非常勤",E23/基本!$D$9,1)</f>
        <v>1</v>
      </c>
      <c r="H23" s="204" t="e">
        <f>IF(DAYS360(J23,メイン!$N$3)&lt;500,"新"," ")</f>
        <v>#VALUE!</v>
      </c>
      <c r="I23" s="293"/>
      <c r="J23" s="421" t="str">
        <f>IF(COUNTA(他!E22)&gt;=1,他!E22,"")</f>
        <v/>
      </c>
      <c r="K23" s="251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</row>
    <row r="24" spans="1:27" ht="13.5" customHeight="1">
      <c r="A24" s="423" t="str">
        <f>IF(COUNTA(他!A23)&gt;=1,他!A23,"")</f>
        <v/>
      </c>
      <c r="B24" s="425" t="str">
        <f>IF(COUNTA(他!B23)&gt;=1,他!B23,"")</f>
        <v/>
      </c>
      <c r="C24" s="422" t="str">
        <f>IF(COUNTA(他!C23)&gt;=1,他!C23,"")</f>
        <v/>
      </c>
      <c r="D24" s="426" t="str">
        <f>IF(COUNTA(他!D23)&gt;=1,他!D23,"")</f>
        <v/>
      </c>
      <c r="E24" s="423" t="str">
        <f>IF(COUNTA(他!F23)&gt;=1,他!F23,"")</f>
        <v/>
      </c>
      <c r="F24" s="431" t="str">
        <f>IF(E24&lt;基本!$D$9,"非常勤","常勤")</f>
        <v>常勤</v>
      </c>
      <c r="G24" s="433">
        <f>IF(F24="非常勤",E24/基本!$D$9,1)</f>
        <v>1</v>
      </c>
      <c r="H24" s="204" t="e">
        <f>IF(DAYS360(J24,メイン!$N$3)&lt;500,"新"," ")</f>
        <v>#VALUE!</v>
      </c>
      <c r="I24" s="293"/>
      <c r="J24" s="421" t="str">
        <f>IF(COUNTA(他!E23)&gt;=1,他!E23,"")</f>
        <v/>
      </c>
      <c r="K24" s="251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</row>
    <row r="25" spans="1:27" ht="13.5" customHeight="1">
      <c r="A25" s="423" t="str">
        <f>IF(COUNTA(他!A24)&gt;=1,他!A24,"")</f>
        <v/>
      </c>
      <c r="B25" s="425" t="str">
        <f>IF(COUNTA(他!B24)&gt;=1,他!B24,"")</f>
        <v/>
      </c>
      <c r="C25" s="422" t="str">
        <f>IF(COUNTA(他!C24)&gt;=1,他!C24,"")</f>
        <v/>
      </c>
      <c r="D25" s="426" t="str">
        <f>IF(COUNTA(他!D24)&gt;=1,他!D24,"")</f>
        <v/>
      </c>
      <c r="E25" s="423" t="str">
        <f>IF(COUNTA(他!F24)&gt;=1,他!F24,"")</f>
        <v/>
      </c>
      <c r="F25" s="431" t="str">
        <f>IF(E25&lt;基本!$D$9,"非常勤","常勤")</f>
        <v>常勤</v>
      </c>
      <c r="G25" s="433">
        <f>IF(F25="非常勤",E25/基本!$D$9,1)</f>
        <v>1</v>
      </c>
      <c r="H25" s="204" t="e">
        <f>IF(DAYS360(J25,メイン!$N$3)&lt;500,"新"," ")</f>
        <v>#VALUE!</v>
      </c>
      <c r="I25" s="293"/>
      <c r="J25" s="421" t="str">
        <f>IF(COUNTA(他!E24)&gt;=1,他!E24,"")</f>
        <v/>
      </c>
      <c r="K25" s="251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</row>
    <row r="26" spans="1:27" ht="13.5" customHeight="1">
      <c r="A26" s="423" t="str">
        <f>IF(COUNTA(他!A25)&gt;=1,他!A25,"")</f>
        <v/>
      </c>
      <c r="B26" s="425" t="str">
        <f>IF(COUNTA(他!B25)&gt;=1,他!B25,"")</f>
        <v/>
      </c>
      <c r="C26" s="422" t="str">
        <f>IF(COUNTA(他!C25)&gt;=1,他!C25,"")</f>
        <v/>
      </c>
      <c r="D26" s="426" t="str">
        <f>IF(COUNTA(他!D25)&gt;=1,他!D25,"")</f>
        <v/>
      </c>
      <c r="E26" s="423" t="str">
        <f>IF(COUNTA(他!F25)&gt;=1,他!F25,"")</f>
        <v/>
      </c>
      <c r="F26" s="431" t="str">
        <f>IF(E26&lt;基本!$D$9,"非常勤","常勤")</f>
        <v>常勤</v>
      </c>
      <c r="G26" s="433">
        <f>IF(F26="非常勤",E26/基本!$D$9,1)</f>
        <v>1</v>
      </c>
      <c r="H26" s="204" t="e">
        <f>IF(DAYS360(J26,メイン!$N$3)&lt;500,"新"," ")</f>
        <v>#VALUE!</v>
      </c>
      <c r="I26" s="293"/>
      <c r="J26" s="421" t="str">
        <f>IF(COUNTA(他!E25)&gt;=1,他!E25,"")</f>
        <v/>
      </c>
      <c r="K26" s="251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27" ht="13.5" customHeight="1">
      <c r="A27" s="423" t="str">
        <f>IF(COUNTA(他!A26)&gt;=1,他!A26,"")</f>
        <v/>
      </c>
      <c r="B27" s="425" t="str">
        <f>IF(COUNTA(他!B26)&gt;=1,他!B26,"")</f>
        <v/>
      </c>
      <c r="C27" s="422" t="str">
        <f>IF(COUNTA(他!C26)&gt;=1,他!C26,"")</f>
        <v/>
      </c>
      <c r="D27" s="426" t="str">
        <f>IF(COUNTA(他!D26)&gt;=1,他!D26,"")</f>
        <v/>
      </c>
      <c r="E27" s="423" t="str">
        <f>IF(COUNTA(他!F26)&gt;=1,他!F26,"")</f>
        <v/>
      </c>
      <c r="F27" s="431" t="str">
        <f>IF(E27&lt;基本!$D$9,"非常勤","常勤")</f>
        <v>常勤</v>
      </c>
      <c r="G27" s="433">
        <f>IF(F27="非常勤",E27/基本!$D$9,1)</f>
        <v>1</v>
      </c>
      <c r="H27" s="204" t="e">
        <f>IF(DAYS360(J27,メイン!$N$3)&lt;500,"新"," ")</f>
        <v>#VALUE!</v>
      </c>
      <c r="I27" s="293"/>
      <c r="J27" s="421" t="str">
        <f>IF(COUNTA(他!E26)&gt;=1,他!E26,"")</f>
        <v/>
      </c>
      <c r="K27" s="251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1:27" ht="13.5" customHeight="1">
      <c r="A28" s="423" t="str">
        <f>IF(COUNTA(他!A27)&gt;=1,他!A27,"")</f>
        <v/>
      </c>
      <c r="B28" s="425" t="str">
        <f>IF(COUNTA(他!B27)&gt;=1,他!B27,"")</f>
        <v/>
      </c>
      <c r="C28" s="422" t="str">
        <f>IF(COUNTA(他!C27)&gt;=1,他!C27,"")</f>
        <v/>
      </c>
      <c r="D28" s="426" t="str">
        <f>IF(COUNTA(他!D27)&gt;=1,他!D27,"")</f>
        <v/>
      </c>
      <c r="E28" s="423" t="str">
        <f>IF(COUNTA(他!F27)&gt;=1,他!F27,"")</f>
        <v/>
      </c>
      <c r="F28" s="431" t="str">
        <f>IF(E28&lt;基本!$D$9,"非常勤","常勤")</f>
        <v>常勤</v>
      </c>
      <c r="G28" s="433">
        <f>IF(F28="非常勤",E28/基本!$D$9,1)</f>
        <v>1</v>
      </c>
      <c r="H28" s="204" t="e">
        <f>IF(DAYS360(J28,メイン!$N$3)&lt;500,"新"," ")</f>
        <v>#VALUE!</v>
      </c>
      <c r="I28" s="293"/>
      <c r="J28" s="421" t="str">
        <f>IF(COUNTA(他!E27)&gt;=1,他!E27,"")</f>
        <v/>
      </c>
      <c r="K28" s="251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</row>
    <row r="29" spans="1:27" ht="13.5" customHeight="1">
      <c r="A29" s="423" t="str">
        <f>IF(COUNTA(他!A28)&gt;=1,他!A28,"")</f>
        <v/>
      </c>
      <c r="B29" s="425" t="str">
        <f>IF(COUNTA(他!B28)&gt;=1,他!B28,"")</f>
        <v/>
      </c>
      <c r="C29" s="422" t="str">
        <f>IF(COUNTA(他!C28)&gt;=1,他!C28,"")</f>
        <v/>
      </c>
      <c r="D29" s="426" t="str">
        <f>IF(COUNTA(他!D28)&gt;=1,他!D28,"")</f>
        <v/>
      </c>
      <c r="E29" s="423" t="str">
        <f>IF(COUNTA(他!F28)&gt;=1,他!F28,"")</f>
        <v/>
      </c>
      <c r="F29" s="431" t="str">
        <f>IF(E29&lt;基本!$D$9,"非常勤","常勤")</f>
        <v>常勤</v>
      </c>
      <c r="G29" s="433">
        <f>IF(F29="非常勤",E29/基本!$D$9,1)</f>
        <v>1</v>
      </c>
      <c r="H29" s="204" t="e">
        <f>IF(DAYS360(J29,メイン!$N$3)&lt;500,"新"," ")</f>
        <v>#VALUE!</v>
      </c>
      <c r="I29" s="293"/>
      <c r="J29" s="421" t="str">
        <f>IF(COUNTA(他!E28)&gt;=1,他!E28,"")</f>
        <v/>
      </c>
      <c r="K29" s="251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</row>
    <row r="30" spans="1:27" ht="13.5" customHeight="1">
      <c r="A30" s="423" t="str">
        <f>IF(COUNTA(他!A29)&gt;=1,他!A29,"")</f>
        <v/>
      </c>
      <c r="B30" s="425" t="str">
        <f>IF(COUNTA(他!B29)&gt;=1,他!B29,"")</f>
        <v/>
      </c>
      <c r="C30" s="422" t="str">
        <f>IF(COUNTA(他!C29)&gt;=1,他!C29,"")</f>
        <v/>
      </c>
      <c r="D30" s="426" t="str">
        <f>IF(COUNTA(他!D29)&gt;=1,他!D29,"")</f>
        <v/>
      </c>
      <c r="E30" s="423" t="str">
        <f>IF(COUNTA(他!F29)&gt;=1,他!F29,"")</f>
        <v/>
      </c>
      <c r="F30" s="431" t="str">
        <f>IF(E30&lt;基本!$D$9,"非常勤","常勤")</f>
        <v>常勤</v>
      </c>
      <c r="G30" s="433">
        <f>IF(F30="非常勤",E30/基本!$D$9,1)</f>
        <v>1</v>
      </c>
      <c r="H30" s="204" t="e">
        <f>IF(DAYS360(J30,メイン!$N$3)&lt;500,"新"," ")</f>
        <v>#VALUE!</v>
      </c>
      <c r="I30" s="293"/>
      <c r="J30" s="421" t="str">
        <f>IF(COUNTA(他!E29)&gt;=1,他!E29,"")</f>
        <v/>
      </c>
      <c r="K30" s="251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</row>
    <row r="31" spans="1:27" ht="13.5" customHeight="1">
      <c r="A31" s="423" t="str">
        <f>IF(COUNTA(他!A30)&gt;=1,他!A30,"")</f>
        <v/>
      </c>
      <c r="B31" s="425" t="str">
        <f>IF(COUNTA(他!B30)&gt;=1,他!B30,"")</f>
        <v/>
      </c>
      <c r="C31" s="422" t="str">
        <f>IF(COUNTA(他!C30)&gt;=1,他!C30,"")</f>
        <v/>
      </c>
      <c r="D31" s="426" t="str">
        <f>IF(COUNTA(他!D30)&gt;=1,他!D30,"")</f>
        <v/>
      </c>
      <c r="E31" s="423" t="str">
        <f>IF(COUNTA(他!F30)&gt;=1,他!F30,"")</f>
        <v/>
      </c>
      <c r="F31" s="431" t="str">
        <f>IF(E31&lt;基本!$D$9,"非常勤","常勤")</f>
        <v>常勤</v>
      </c>
      <c r="G31" s="433">
        <f>IF(F31="非常勤",E31/基本!$D$9,1)</f>
        <v>1</v>
      </c>
      <c r="H31" s="204" t="e">
        <f>IF(DAYS360(J31,メイン!$N$3)&lt;500,"新"," ")</f>
        <v>#VALUE!</v>
      </c>
      <c r="I31" s="293"/>
      <c r="J31" s="421" t="str">
        <f>IF(COUNTA(他!E30)&gt;=1,他!E30,"")</f>
        <v/>
      </c>
      <c r="K31" s="251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</row>
    <row r="32" spans="1:27" ht="13.5" customHeight="1">
      <c r="A32" s="423" t="str">
        <f>IF(COUNTA(他!A31)&gt;=1,他!A31,"")</f>
        <v/>
      </c>
      <c r="B32" s="425" t="str">
        <f>IF(COUNTA(他!B31)&gt;=1,他!B31,"")</f>
        <v/>
      </c>
      <c r="C32" s="422" t="str">
        <f>IF(COUNTA(他!C31)&gt;=1,他!C31,"")</f>
        <v/>
      </c>
      <c r="D32" s="426" t="str">
        <f>IF(COUNTA(他!D31)&gt;=1,他!D31,"")</f>
        <v/>
      </c>
      <c r="E32" s="423" t="str">
        <f>IF(COUNTA(他!F31)&gt;=1,他!F31,"")</f>
        <v/>
      </c>
      <c r="F32" s="431" t="str">
        <f>IF(E32&lt;基本!$D$9,"非常勤","常勤")</f>
        <v>常勤</v>
      </c>
      <c r="G32" s="433">
        <f>IF(F32="非常勤",E32/基本!$D$9,1)</f>
        <v>1</v>
      </c>
      <c r="H32" s="204" t="e">
        <f>IF(DAYS360(J32,メイン!$N$3)&lt;500,"新"," ")</f>
        <v>#VALUE!</v>
      </c>
      <c r="I32" s="293"/>
      <c r="J32" s="421" t="str">
        <f>IF(COUNTA(他!E31)&gt;=1,他!E31,"")</f>
        <v/>
      </c>
      <c r="K32" s="251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</row>
    <row r="33" spans="1:27" ht="13.5" customHeight="1">
      <c r="A33" s="423" t="str">
        <f>IF(COUNTA(他!A32)&gt;=1,他!A32,"")</f>
        <v/>
      </c>
      <c r="B33" s="425" t="str">
        <f>IF(COUNTA(他!B32)&gt;=1,他!B32,"")</f>
        <v/>
      </c>
      <c r="C33" s="422" t="str">
        <f>IF(COUNTA(他!C32)&gt;=1,他!C32,"")</f>
        <v/>
      </c>
      <c r="D33" s="426" t="str">
        <f>IF(COUNTA(他!D32)&gt;=1,他!D32,"")</f>
        <v/>
      </c>
      <c r="E33" s="423" t="str">
        <f>IF(COUNTA(他!F32)&gt;=1,他!F32,"")</f>
        <v/>
      </c>
      <c r="F33" s="431" t="str">
        <f>IF(E33&lt;基本!$D$9,"非常勤","常勤")</f>
        <v>常勤</v>
      </c>
      <c r="G33" s="433">
        <f>IF(F33="非常勤",E33/基本!$D$9,1)</f>
        <v>1</v>
      </c>
      <c r="H33" s="204" t="e">
        <f>IF(DAYS360(J33,メイン!$N$3)&lt;500,"新"," ")</f>
        <v>#VALUE!</v>
      </c>
      <c r="I33" s="293"/>
      <c r="J33" s="421" t="str">
        <f>IF(COUNTA(他!E32)&gt;=1,他!E32,"")</f>
        <v/>
      </c>
      <c r="K33" s="251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</row>
    <row r="34" spans="1:27" ht="13.5" customHeight="1">
      <c r="A34" s="423" t="str">
        <f>IF(COUNTA(他!A33)&gt;=1,他!A33,"")</f>
        <v/>
      </c>
      <c r="B34" s="425" t="str">
        <f>IF(COUNTA(他!B33)&gt;=1,他!B33,"")</f>
        <v/>
      </c>
      <c r="C34" s="422" t="str">
        <f>IF(COUNTA(他!C33)&gt;=1,他!C33,"")</f>
        <v/>
      </c>
      <c r="D34" s="426" t="str">
        <f>IF(COUNTA(他!D33)&gt;=1,他!D33,"")</f>
        <v/>
      </c>
      <c r="E34" s="423" t="str">
        <f>IF(COUNTA(他!F33)&gt;=1,他!F33,"")</f>
        <v/>
      </c>
      <c r="F34" s="431" t="str">
        <f>IF(E34&lt;基本!$D$9,"非常勤","常勤")</f>
        <v>常勤</v>
      </c>
      <c r="G34" s="433">
        <f>IF(F34="非常勤",E34/基本!$D$9,1)</f>
        <v>1</v>
      </c>
      <c r="H34" s="204" t="e">
        <f>IF(DAYS360(J34,メイン!$N$3)&lt;500,"新"," ")</f>
        <v>#VALUE!</v>
      </c>
      <c r="I34" s="293"/>
      <c r="J34" s="421" t="str">
        <f>IF(COUNTA(他!E33)&gt;=1,他!E33,"")</f>
        <v/>
      </c>
      <c r="K34" s="251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</row>
    <row r="35" spans="1:27" ht="13.5" customHeight="1">
      <c r="A35" s="423" t="str">
        <f>IF(COUNTA(他!A34)&gt;=1,他!A34,"")</f>
        <v/>
      </c>
      <c r="B35" s="425" t="str">
        <f>IF(COUNTA(他!B34)&gt;=1,他!B34,"")</f>
        <v/>
      </c>
      <c r="C35" s="422" t="str">
        <f>IF(COUNTA(他!C34)&gt;=1,他!C34,"")</f>
        <v/>
      </c>
      <c r="D35" s="426" t="str">
        <f>IF(COUNTA(他!D34)&gt;=1,他!D34,"")</f>
        <v/>
      </c>
      <c r="E35" s="423" t="str">
        <f>IF(COUNTA(他!F34)&gt;=1,他!F34,"")</f>
        <v/>
      </c>
      <c r="F35" s="431" t="str">
        <f>IF(E35&lt;基本!$D$9,"非常勤","常勤")</f>
        <v>常勤</v>
      </c>
      <c r="G35" s="433">
        <f>IF(F35="非常勤",E35/基本!$D$9,1)</f>
        <v>1</v>
      </c>
      <c r="H35" s="204" t="e">
        <f>IF(DAYS360(J35,メイン!$N$3)&lt;500,"新"," ")</f>
        <v>#VALUE!</v>
      </c>
      <c r="I35" s="293"/>
      <c r="J35" s="421" t="str">
        <f>IF(COUNTA(他!E34)&gt;=1,他!E34,"")</f>
        <v/>
      </c>
      <c r="K35" s="251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</row>
    <row r="36" spans="1:27" ht="13.5" customHeight="1">
      <c r="A36" s="423" t="str">
        <f>IF(COUNTA(他!A35)&gt;=1,他!A35,"")</f>
        <v/>
      </c>
      <c r="B36" s="425" t="str">
        <f>IF(COUNTA(他!B35)&gt;=1,他!B35,"")</f>
        <v/>
      </c>
      <c r="C36" s="422" t="str">
        <f>IF(COUNTA(他!C35)&gt;=1,他!C35,"")</f>
        <v/>
      </c>
      <c r="D36" s="426" t="str">
        <f>IF(COUNTA(他!D35)&gt;=1,他!D35,"")</f>
        <v/>
      </c>
      <c r="E36" s="423" t="str">
        <f>IF(COUNTA(他!F35)&gt;=1,他!F35,"")</f>
        <v/>
      </c>
      <c r="F36" s="431" t="str">
        <f>IF(E36&lt;基本!$D$9,"非常勤","常勤")</f>
        <v>常勤</v>
      </c>
      <c r="G36" s="433">
        <f>IF(F36="非常勤",E36/基本!$D$9,1)</f>
        <v>1</v>
      </c>
      <c r="H36" s="204" t="e">
        <f>IF(DAYS360(J36,メイン!$N$3)&lt;500,"新"," ")</f>
        <v>#VALUE!</v>
      </c>
      <c r="I36" s="293"/>
      <c r="J36" s="421" t="str">
        <f>IF(COUNTA(他!E35)&gt;=1,他!E35,"")</f>
        <v/>
      </c>
      <c r="K36" s="251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</row>
    <row r="37" spans="1:27" ht="13.5" customHeight="1">
      <c r="A37" s="423" t="str">
        <f>IF(COUNTA(他!A36)&gt;=1,他!A36,"")</f>
        <v/>
      </c>
      <c r="B37" s="425" t="str">
        <f>IF(COUNTA(他!B36)&gt;=1,他!B36,"")</f>
        <v/>
      </c>
      <c r="C37" s="422" t="str">
        <f>IF(COUNTA(他!C36)&gt;=1,他!C36,"")</f>
        <v/>
      </c>
      <c r="D37" s="426" t="str">
        <f>IF(COUNTA(他!D36)&gt;=1,他!D36,"")</f>
        <v/>
      </c>
      <c r="E37" s="423" t="str">
        <f>IF(COUNTA(他!F36)&gt;=1,他!F36,"")</f>
        <v/>
      </c>
      <c r="F37" s="431" t="str">
        <f>IF(E37&lt;基本!$D$9,"非常勤","常勤")</f>
        <v>常勤</v>
      </c>
      <c r="G37" s="433">
        <f>IF(F37="非常勤",E37/基本!$D$9,1)</f>
        <v>1</v>
      </c>
      <c r="H37" s="204" t="e">
        <f>IF(DAYS360(J37,メイン!$N$3)&lt;500,"新"," ")</f>
        <v>#VALUE!</v>
      </c>
      <c r="I37" s="293"/>
      <c r="J37" s="421" t="str">
        <f>IF(COUNTA(他!E36)&gt;=1,他!E36,"")</f>
        <v/>
      </c>
      <c r="K37" s="251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</row>
    <row r="38" spans="1:27" ht="13.5" customHeight="1">
      <c r="A38" s="423" t="str">
        <f>IF(COUNTA(他!A37)&gt;=1,他!A37,"")</f>
        <v/>
      </c>
      <c r="B38" s="425" t="str">
        <f>IF(COUNTA(他!B37)&gt;=1,他!B37,"")</f>
        <v/>
      </c>
      <c r="C38" s="422" t="str">
        <f>IF(COUNTA(他!C37)&gt;=1,他!C37,"")</f>
        <v/>
      </c>
      <c r="D38" s="426" t="str">
        <f>IF(COUNTA(他!D37)&gt;=1,他!D37,"")</f>
        <v/>
      </c>
      <c r="E38" s="423" t="str">
        <f>IF(COUNTA(他!F37)&gt;=1,他!F37,"")</f>
        <v/>
      </c>
      <c r="F38" s="431" t="str">
        <f>IF(E38&lt;基本!$D$9,"非常勤","常勤")</f>
        <v>常勤</v>
      </c>
      <c r="G38" s="433">
        <f>IF(F38="非常勤",E38/基本!$D$9,1)</f>
        <v>1</v>
      </c>
      <c r="H38" s="204" t="e">
        <f>IF(DAYS360(J38,メイン!$N$3)&lt;500,"新"," ")</f>
        <v>#VALUE!</v>
      </c>
      <c r="I38" s="293"/>
      <c r="J38" s="421" t="str">
        <f>IF(COUNTA(他!E37)&gt;=1,他!E37,"")</f>
        <v/>
      </c>
      <c r="K38" s="251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</row>
    <row r="39" spans="1:27" ht="13.5" customHeight="1">
      <c r="A39" s="423" t="str">
        <f>IF(COUNTA(他!A38)&gt;=1,他!A38,"")</f>
        <v/>
      </c>
      <c r="B39" s="425" t="str">
        <f>IF(COUNTA(他!B38)&gt;=1,他!B38,"")</f>
        <v/>
      </c>
      <c r="C39" s="422" t="str">
        <f>IF(COUNTA(他!C38)&gt;=1,他!C38,"")</f>
        <v/>
      </c>
      <c r="D39" s="426" t="str">
        <f>IF(COUNTA(他!D38)&gt;=1,他!D38,"")</f>
        <v/>
      </c>
      <c r="E39" s="423" t="str">
        <f>IF(COUNTA(他!F38)&gt;=1,他!F38,"")</f>
        <v/>
      </c>
      <c r="F39" s="431" t="str">
        <f>IF(E39&lt;基本!$D$9,"非常勤","常勤")</f>
        <v>常勤</v>
      </c>
      <c r="G39" s="433">
        <f>IF(F39="非常勤",E39/基本!$D$9,1)</f>
        <v>1</v>
      </c>
      <c r="H39" s="204" t="e">
        <f>IF(DAYS360(J39,メイン!$N$3)&lt;500,"新"," ")</f>
        <v>#VALUE!</v>
      </c>
      <c r="I39" s="293"/>
      <c r="J39" s="421" t="str">
        <f>IF(COUNTA(他!E38)&gt;=1,他!E38,"")</f>
        <v/>
      </c>
      <c r="K39" s="251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</row>
    <row r="40" spans="1:27" ht="13.5" customHeight="1">
      <c r="A40" s="423" t="str">
        <f>IF(COUNTA(他!A39)&gt;=1,他!A39,"")</f>
        <v/>
      </c>
      <c r="B40" s="425" t="str">
        <f>IF(COUNTA(他!B39)&gt;=1,他!B39,"")</f>
        <v/>
      </c>
      <c r="C40" s="422" t="str">
        <f>IF(COUNTA(他!C39)&gt;=1,他!C39,"")</f>
        <v/>
      </c>
      <c r="D40" s="426" t="str">
        <f>IF(COUNTA(他!D39)&gt;=1,他!D39,"")</f>
        <v/>
      </c>
      <c r="E40" s="423" t="str">
        <f>IF(COUNTA(他!F39)&gt;=1,他!F39,"")</f>
        <v/>
      </c>
      <c r="F40" s="431" t="str">
        <f>IF(E40&lt;基本!$D$9,"非常勤","常勤")</f>
        <v>常勤</v>
      </c>
      <c r="G40" s="433">
        <f>IF(F40="非常勤",E40/基本!$D$9,1)</f>
        <v>1</v>
      </c>
      <c r="H40" s="204" t="e">
        <f>IF(DAYS360(J40,メイン!$N$3)&lt;500,"新"," ")</f>
        <v>#VALUE!</v>
      </c>
      <c r="I40" s="293"/>
      <c r="J40" s="421" t="str">
        <f>IF(COUNTA(他!E39)&gt;=1,他!E39,"")</f>
        <v/>
      </c>
      <c r="K40" s="251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</row>
    <row r="41" spans="1:27" ht="13.5" customHeight="1">
      <c r="A41" s="423" t="str">
        <f>IF(COUNTA(他!A40)&gt;=1,他!A40,"")</f>
        <v/>
      </c>
      <c r="B41" s="425" t="str">
        <f>IF(COUNTA(他!B40)&gt;=1,他!B40,"")</f>
        <v/>
      </c>
      <c r="C41" s="422" t="str">
        <f>IF(COUNTA(他!C40)&gt;=1,他!C40,"")</f>
        <v/>
      </c>
      <c r="D41" s="426" t="str">
        <f>IF(COUNTA(他!D40)&gt;=1,他!D40,"")</f>
        <v/>
      </c>
      <c r="E41" s="423" t="str">
        <f>IF(COUNTA(他!F40)&gt;=1,他!F40,"")</f>
        <v/>
      </c>
      <c r="F41" s="431" t="str">
        <f>IF(E41&lt;基本!$D$9,"非常勤","常勤")</f>
        <v>常勤</v>
      </c>
      <c r="G41" s="433">
        <f>IF(F41="非常勤",E41/基本!$D$9,1)</f>
        <v>1</v>
      </c>
      <c r="H41" s="204" t="e">
        <f>IF(DAYS360(J41,メイン!$N$3)&lt;500,"新"," ")</f>
        <v>#VALUE!</v>
      </c>
      <c r="I41" s="293"/>
      <c r="J41" s="421" t="str">
        <f>IF(COUNTA(他!E40)&gt;=1,他!E40,"")</f>
        <v/>
      </c>
      <c r="K41" s="251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</row>
    <row r="42" spans="1:27" ht="13.5" customHeight="1">
      <c r="A42" s="423" t="str">
        <f>IF(COUNTA(他!A41)&gt;=1,他!A41,"")</f>
        <v/>
      </c>
      <c r="B42" s="425" t="str">
        <f>IF(COUNTA(他!B41)&gt;=1,他!B41,"")</f>
        <v/>
      </c>
      <c r="C42" s="422" t="str">
        <f>IF(COUNTA(他!C41)&gt;=1,他!C41,"")</f>
        <v/>
      </c>
      <c r="D42" s="426" t="str">
        <f>IF(COUNTA(他!D41)&gt;=1,他!D41,"")</f>
        <v/>
      </c>
      <c r="E42" s="423" t="str">
        <f>IF(COUNTA(他!F41)&gt;=1,他!F41,"")</f>
        <v/>
      </c>
      <c r="F42" s="431" t="str">
        <f>IF(E42&lt;基本!$D$9,"非常勤","常勤")</f>
        <v>常勤</v>
      </c>
      <c r="G42" s="433">
        <f>IF(F42="非常勤",E42/基本!$D$9,1)</f>
        <v>1</v>
      </c>
      <c r="H42" s="204" t="e">
        <f>IF(DAYS360(J42,メイン!$N$3)&lt;500,"新"," ")</f>
        <v>#VALUE!</v>
      </c>
      <c r="I42" s="293"/>
      <c r="J42" s="421" t="str">
        <f>IF(COUNTA(他!E41)&gt;=1,他!E41,"")</f>
        <v/>
      </c>
      <c r="K42" s="251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</row>
    <row r="43" spans="1:27" ht="13.5" customHeight="1">
      <c r="A43" s="423" t="str">
        <f>IF(COUNTA(他!A42)&gt;=1,他!A42,"")</f>
        <v/>
      </c>
      <c r="B43" s="425" t="str">
        <f>IF(COUNTA(他!B42)&gt;=1,他!B42,"")</f>
        <v/>
      </c>
      <c r="C43" s="422" t="str">
        <f>IF(COUNTA(他!C42)&gt;=1,他!C42,"")</f>
        <v/>
      </c>
      <c r="D43" s="426" t="str">
        <f>IF(COUNTA(他!D42)&gt;=1,他!D42,"")</f>
        <v/>
      </c>
      <c r="E43" s="423" t="str">
        <f>IF(COUNTA(他!F42)&gt;=1,他!F42,"")</f>
        <v/>
      </c>
      <c r="F43" s="431" t="str">
        <f>IF(E43&lt;基本!$D$9,"非常勤","常勤")</f>
        <v>常勤</v>
      </c>
      <c r="G43" s="433">
        <f>IF(F43="非常勤",E43/基本!$D$9,1)</f>
        <v>1</v>
      </c>
      <c r="H43" s="204" t="e">
        <f>IF(DAYS360(J43,メイン!$N$3)&lt;500,"新"," ")</f>
        <v>#VALUE!</v>
      </c>
      <c r="I43" s="293"/>
      <c r="J43" s="421" t="str">
        <f>IF(COUNTA(他!E42)&gt;=1,他!E42,"")</f>
        <v/>
      </c>
      <c r="K43" s="251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</row>
    <row r="44" spans="1:27" ht="13.5" customHeight="1">
      <c r="A44" s="423" t="str">
        <f>IF(COUNTA(他!A43)&gt;=1,他!A43,"")</f>
        <v/>
      </c>
      <c r="B44" s="425" t="str">
        <f>IF(COUNTA(他!B43)&gt;=1,他!B43,"")</f>
        <v/>
      </c>
      <c r="C44" s="422" t="str">
        <f>IF(COUNTA(他!C43)&gt;=1,他!C43,"")</f>
        <v/>
      </c>
      <c r="D44" s="426" t="str">
        <f>IF(COUNTA(他!D43)&gt;=1,他!D43,"")</f>
        <v/>
      </c>
      <c r="E44" s="423" t="str">
        <f>IF(COUNTA(他!F43)&gt;=1,他!F43,"")</f>
        <v/>
      </c>
      <c r="F44" s="431" t="str">
        <f>IF(E44&lt;基本!$D$9,"非常勤","常勤")</f>
        <v>常勤</v>
      </c>
      <c r="G44" s="433">
        <f>IF(F44="非常勤",E44/基本!$D$9,1)</f>
        <v>1</v>
      </c>
      <c r="H44" s="204" t="e">
        <f>IF(DAYS360(J44,メイン!$N$3)&lt;500,"新"," ")</f>
        <v>#VALUE!</v>
      </c>
      <c r="I44" s="293"/>
      <c r="J44" s="421" t="str">
        <f>IF(COUNTA(他!E43)&gt;=1,他!E43,"")</f>
        <v/>
      </c>
      <c r="K44" s="251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</row>
    <row r="45" spans="1:27" ht="13.5" customHeight="1">
      <c r="A45" s="423" t="str">
        <f>IF(COUNTA(他!A44)&gt;=1,他!A44,"")</f>
        <v/>
      </c>
      <c r="B45" s="425" t="str">
        <f>IF(COUNTA(他!B44)&gt;=1,他!B44,"")</f>
        <v/>
      </c>
      <c r="C45" s="422" t="str">
        <f>IF(COUNTA(他!C44)&gt;=1,他!C44,"")</f>
        <v/>
      </c>
      <c r="D45" s="426" t="str">
        <f>IF(COUNTA(他!D44)&gt;=1,他!D44,"")</f>
        <v/>
      </c>
      <c r="E45" s="423" t="str">
        <f>IF(COUNTA(他!F44)&gt;=1,他!F44,"")</f>
        <v/>
      </c>
      <c r="F45" s="431" t="str">
        <f>IF(E45&lt;基本!$D$9,"非常勤","常勤")</f>
        <v>常勤</v>
      </c>
      <c r="G45" s="433">
        <f>IF(F45="非常勤",E45/基本!$D$9,1)</f>
        <v>1</v>
      </c>
      <c r="H45" s="204" t="e">
        <f>IF(DAYS360(J45,メイン!$N$3)&lt;500,"新"," ")</f>
        <v>#VALUE!</v>
      </c>
      <c r="I45" s="293"/>
      <c r="J45" s="421" t="str">
        <f>IF(COUNTA(他!E44)&gt;=1,他!E44,"")</f>
        <v/>
      </c>
      <c r="K45" s="251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</row>
    <row r="46" spans="1:27" ht="13.5" customHeight="1">
      <c r="A46" s="423" t="str">
        <f>IF(COUNTA(他!A45)&gt;=1,他!A45,"")</f>
        <v/>
      </c>
      <c r="B46" s="425" t="str">
        <f>IF(COUNTA(他!B45)&gt;=1,他!B45,"")</f>
        <v/>
      </c>
      <c r="C46" s="422" t="str">
        <f>IF(COUNTA(他!C45)&gt;=1,他!C45,"")</f>
        <v/>
      </c>
      <c r="D46" s="426" t="str">
        <f>IF(COUNTA(他!D45)&gt;=1,他!D45,"")</f>
        <v/>
      </c>
      <c r="E46" s="423" t="str">
        <f>IF(COUNTA(他!F45)&gt;=1,他!F45,"")</f>
        <v/>
      </c>
      <c r="F46" s="431" t="str">
        <f>IF(E46&lt;基本!$D$9,"非常勤","常勤")</f>
        <v>常勤</v>
      </c>
      <c r="G46" s="433">
        <f>IF(F46="非常勤",E46/基本!$D$9,1)</f>
        <v>1</v>
      </c>
      <c r="H46" s="204" t="e">
        <f>IF(DAYS360(J46,メイン!$N$3)&lt;500,"新"," ")</f>
        <v>#VALUE!</v>
      </c>
      <c r="I46" s="293"/>
      <c r="J46" s="421" t="str">
        <f>IF(COUNTA(他!E45)&gt;=1,他!E45,"")</f>
        <v/>
      </c>
      <c r="K46" s="251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</row>
    <row r="47" spans="1:27" ht="13.5" customHeight="1">
      <c r="A47" s="423" t="str">
        <f>IF(COUNTA(他!A46)&gt;=1,他!A46,"")</f>
        <v/>
      </c>
      <c r="B47" s="425" t="str">
        <f>IF(COUNTA(他!B46)&gt;=1,他!B46,"")</f>
        <v/>
      </c>
      <c r="C47" s="422" t="str">
        <f>IF(COUNTA(他!C46)&gt;=1,他!C46,"")</f>
        <v/>
      </c>
      <c r="D47" s="426" t="str">
        <f>IF(COUNTA(他!D46)&gt;=1,他!D46,"")</f>
        <v/>
      </c>
      <c r="E47" s="423" t="str">
        <f>IF(COUNTA(他!F46)&gt;=1,他!F46,"")</f>
        <v/>
      </c>
      <c r="F47" s="431" t="str">
        <f>IF(E47&lt;基本!$D$9,"非常勤","常勤")</f>
        <v>常勤</v>
      </c>
      <c r="G47" s="433">
        <f>IF(F47="非常勤",E47/基本!$D$9,1)</f>
        <v>1</v>
      </c>
      <c r="H47" s="204" t="e">
        <f>IF(DAYS360(J47,メイン!$N$3)&lt;500,"新"," ")</f>
        <v>#VALUE!</v>
      </c>
      <c r="I47" s="293"/>
      <c r="J47" s="421" t="str">
        <f>IF(COUNTA(他!E46)&gt;=1,他!E46,"")</f>
        <v/>
      </c>
      <c r="K47" s="251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</row>
    <row r="48" spans="1:27" ht="13.5" customHeight="1">
      <c r="A48" s="423" t="str">
        <f>IF(COUNTA(他!A47)&gt;=1,他!A47,"")</f>
        <v/>
      </c>
      <c r="B48" s="425" t="str">
        <f>IF(COUNTA(他!B47)&gt;=1,他!B47,"")</f>
        <v/>
      </c>
      <c r="C48" s="422" t="str">
        <f>IF(COUNTA(他!C47)&gt;=1,他!C47,"")</f>
        <v/>
      </c>
      <c r="D48" s="426" t="str">
        <f>IF(COUNTA(他!D47)&gt;=1,他!D47,"")</f>
        <v/>
      </c>
      <c r="E48" s="423" t="str">
        <f>IF(COUNTA(他!F47)&gt;=1,他!F47,"")</f>
        <v/>
      </c>
      <c r="F48" s="431" t="str">
        <f>IF(E48&lt;基本!$D$9,"非常勤","常勤")</f>
        <v>常勤</v>
      </c>
      <c r="G48" s="433">
        <f>IF(F48="非常勤",E48/基本!$D$9,1)</f>
        <v>1</v>
      </c>
      <c r="H48" s="204" t="e">
        <f>IF(DAYS360(J48,メイン!$N$3)&lt;500,"新"," ")</f>
        <v>#VALUE!</v>
      </c>
      <c r="I48" s="293"/>
      <c r="J48" s="421" t="str">
        <f>IF(COUNTA(他!E47)&gt;=1,他!E47,"")</f>
        <v/>
      </c>
      <c r="K48" s="251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</row>
    <row r="49" spans="1:27" ht="13.5" customHeight="1">
      <c r="A49" s="423" t="str">
        <f>IF(COUNTA(他!A48)&gt;=1,他!A48,"")</f>
        <v/>
      </c>
      <c r="B49" s="425" t="str">
        <f>IF(COUNTA(他!B48)&gt;=1,他!B48,"")</f>
        <v/>
      </c>
      <c r="C49" s="422" t="str">
        <f>IF(COUNTA(他!C48)&gt;=1,他!C48,"")</f>
        <v/>
      </c>
      <c r="D49" s="426" t="str">
        <f>IF(COUNTA(他!D48)&gt;=1,他!D48,"")</f>
        <v/>
      </c>
      <c r="E49" s="423" t="str">
        <f>IF(COUNTA(他!F48)&gt;=1,他!F48,"")</f>
        <v/>
      </c>
      <c r="F49" s="431" t="str">
        <f>IF(E49&lt;基本!$D$9,"非常勤","常勤")</f>
        <v>常勤</v>
      </c>
      <c r="G49" s="433">
        <f>IF(F49="非常勤",E49/基本!$D$9,1)</f>
        <v>1</v>
      </c>
      <c r="H49" s="204" t="e">
        <f>IF(DAYS360(J49,メイン!$N$3)&lt;500,"新"," ")</f>
        <v>#VALUE!</v>
      </c>
      <c r="I49" s="293"/>
      <c r="J49" s="421" t="str">
        <f>IF(COUNTA(他!E48)&gt;=1,他!E48,"")</f>
        <v/>
      </c>
      <c r="K49" s="251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</row>
    <row r="50" spans="1:27" ht="13.5" customHeight="1">
      <c r="A50" s="423" t="str">
        <f>IF(COUNTA(他!A49)&gt;=1,他!A49,"")</f>
        <v/>
      </c>
      <c r="B50" s="425" t="str">
        <f>IF(COUNTA(他!B49)&gt;=1,他!B49,"")</f>
        <v/>
      </c>
      <c r="C50" s="422" t="str">
        <f>IF(COUNTA(他!C49)&gt;=1,他!C49,"")</f>
        <v/>
      </c>
      <c r="D50" s="426" t="str">
        <f>IF(COUNTA(他!D49)&gt;=1,他!D49,"")</f>
        <v/>
      </c>
      <c r="E50" s="423" t="str">
        <f>IF(COUNTA(他!F49)&gt;=1,他!F49,"")</f>
        <v/>
      </c>
      <c r="F50" s="431" t="str">
        <f>IF(E50&lt;基本!$D$9,"非常勤","常勤")</f>
        <v>常勤</v>
      </c>
      <c r="G50" s="433">
        <f>IF(F50="非常勤",E50/基本!$D$9,1)</f>
        <v>1</v>
      </c>
      <c r="H50" s="204" t="e">
        <f>IF(DAYS360(J50,メイン!$N$3)&lt;500,"新"," ")</f>
        <v>#VALUE!</v>
      </c>
      <c r="I50" s="293"/>
      <c r="J50" s="421" t="str">
        <f>IF(COUNTA(他!E49)&gt;=1,他!E49,"")</f>
        <v/>
      </c>
      <c r="K50" s="251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</row>
    <row r="51" spans="1:27" ht="13.5" customHeight="1">
      <c r="A51" s="423" t="str">
        <f>IF(COUNTA(他!A50)&gt;=1,他!A50,"")</f>
        <v/>
      </c>
      <c r="B51" s="425" t="str">
        <f>IF(COUNTA(他!B50)&gt;=1,他!B50,"")</f>
        <v/>
      </c>
      <c r="C51" s="422" t="str">
        <f>IF(COUNTA(他!C50)&gt;=1,他!C50,"")</f>
        <v/>
      </c>
      <c r="D51" s="426" t="str">
        <f>IF(COUNTA(他!D50)&gt;=1,他!D50,"")</f>
        <v/>
      </c>
      <c r="E51" s="423" t="str">
        <f>IF(COUNTA(他!F50)&gt;=1,他!F50,"")</f>
        <v/>
      </c>
      <c r="F51" s="431" t="str">
        <f>IF(E51&lt;基本!$D$9,"非常勤","常勤")</f>
        <v>常勤</v>
      </c>
      <c r="G51" s="433">
        <f>IF(F51="非常勤",E51/基本!$D$9,1)</f>
        <v>1</v>
      </c>
      <c r="H51" s="204" t="e">
        <f>IF(DAYS360(J51,メイン!$N$3)&lt;500,"新"," ")</f>
        <v>#VALUE!</v>
      </c>
      <c r="I51" s="293"/>
      <c r="J51" s="421" t="str">
        <f>IF(COUNTA(他!E50)&gt;=1,他!E50,"")</f>
        <v/>
      </c>
      <c r="K51" s="251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</row>
    <row r="52" spans="1:27" ht="13.5" customHeight="1">
      <c r="A52" s="423" t="str">
        <f>IF(COUNTA(他!A51)&gt;=1,他!A51,"")</f>
        <v/>
      </c>
      <c r="B52" s="425" t="str">
        <f>IF(COUNTA(他!B51)&gt;=1,他!B51,"")</f>
        <v/>
      </c>
      <c r="C52" s="422" t="str">
        <f>IF(COUNTA(他!C51)&gt;=1,他!C51,"")</f>
        <v/>
      </c>
      <c r="D52" s="426" t="str">
        <f>IF(COUNTA(他!D51)&gt;=1,他!D51,"")</f>
        <v/>
      </c>
      <c r="E52" s="423" t="str">
        <f>IF(COUNTA(他!F51)&gt;=1,他!F51,"")</f>
        <v/>
      </c>
      <c r="F52" s="431" t="str">
        <f>IF(E52&lt;基本!$D$9,"非常勤","常勤")</f>
        <v>常勤</v>
      </c>
      <c r="G52" s="433">
        <f>IF(F52="非常勤",E52/基本!$D$9,1)</f>
        <v>1</v>
      </c>
      <c r="H52" s="204" t="e">
        <f>IF(DAYS360(J52,メイン!$N$3)&lt;500,"新"," ")</f>
        <v>#VALUE!</v>
      </c>
      <c r="I52" s="293"/>
      <c r="J52" s="421" t="str">
        <f>IF(COUNTA(他!E51)&gt;=1,他!E51,"")</f>
        <v/>
      </c>
      <c r="K52" s="251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</row>
    <row r="53" spans="1:27" ht="13.5" customHeight="1">
      <c r="A53" s="423" t="str">
        <f>IF(COUNTA(他!A52)&gt;=1,他!A52,"")</f>
        <v/>
      </c>
      <c r="B53" s="425" t="str">
        <f>IF(COUNTA(他!B52)&gt;=1,他!B52,"")</f>
        <v/>
      </c>
      <c r="C53" s="422" t="str">
        <f>IF(COUNTA(他!C52)&gt;=1,他!C52,"")</f>
        <v/>
      </c>
      <c r="D53" s="426" t="str">
        <f>IF(COUNTA(他!D52)&gt;=1,他!D52,"")</f>
        <v/>
      </c>
      <c r="E53" s="423" t="str">
        <f>IF(COUNTA(他!F52)&gt;=1,他!F52,"")</f>
        <v/>
      </c>
      <c r="F53" s="431" t="str">
        <f>IF(E53&lt;基本!$D$9,"非常勤","常勤")</f>
        <v>常勤</v>
      </c>
      <c r="G53" s="433">
        <f>IF(F53="非常勤",E53/基本!$D$9,1)</f>
        <v>1</v>
      </c>
      <c r="H53" s="204" t="e">
        <f>IF(DAYS360(J53,メイン!$N$3)&lt;500,"新"," ")</f>
        <v>#VALUE!</v>
      </c>
      <c r="I53" s="293"/>
      <c r="J53" s="421" t="str">
        <f>IF(COUNTA(他!E52)&gt;=1,他!E52,"")</f>
        <v/>
      </c>
      <c r="K53" s="251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</row>
    <row r="54" spans="1:27" ht="13.5" customHeight="1">
      <c r="A54" s="423" t="str">
        <f>IF(COUNTA(他!A53)&gt;=1,他!A53,"")</f>
        <v/>
      </c>
      <c r="B54" s="425" t="str">
        <f>IF(COUNTA(他!B53)&gt;=1,他!B53,"")</f>
        <v/>
      </c>
      <c r="C54" s="422" t="str">
        <f>IF(COUNTA(他!C53)&gt;=1,他!C53,"")</f>
        <v/>
      </c>
      <c r="D54" s="426" t="str">
        <f>IF(COUNTA(他!D53)&gt;=1,他!D53,"")</f>
        <v/>
      </c>
      <c r="E54" s="423" t="str">
        <f>IF(COUNTA(他!F53)&gt;=1,他!F53,"")</f>
        <v/>
      </c>
      <c r="F54" s="431" t="str">
        <f>IF(E54&lt;基本!$D$9,"非常勤","常勤")</f>
        <v>常勤</v>
      </c>
      <c r="G54" s="433">
        <f>IF(F54="非常勤",E54/基本!$D$9,1)</f>
        <v>1</v>
      </c>
      <c r="H54" s="204" t="e">
        <f>IF(DAYS360(J54,メイン!$N$3)&lt;500,"新"," ")</f>
        <v>#VALUE!</v>
      </c>
      <c r="I54" s="293"/>
      <c r="J54" s="421" t="str">
        <f>IF(COUNTA(他!E53)&gt;=1,他!E53,"")</f>
        <v/>
      </c>
      <c r="K54" s="251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</row>
    <row r="55" spans="1:27" ht="13.5" customHeight="1">
      <c r="A55" s="423" t="str">
        <f>IF(COUNTA(他!A54)&gt;=1,他!A54,"")</f>
        <v/>
      </c>
      <c r="B55" s="425" t="str">
        <f>IF(COUNTA(他!B54)&gt;=1,他!B54,"")</f>
        <v/>
      </c>
      <c r="C55" s="422" t="str">
        <f>IF(COUNTA(他!C54)&gt;=1,他!C54,"")</f>
        <v/>
      </c>
      <c r="D55" s="426" t="str">
        <f>IF(COUNTA(他!D54)&gt;=1,他!D54,"")</f>
        <v/>
      </c>
      <c r="E55" s="423" t="str">
        <f>IF(COUNTA(他!F54)&gt;=1,他!F54,"")</f>
        <v/>
      </c>
      <c r="F55" s="431" t="str">
        <f>IF(E55&lt;基本!$D$9,"非常勤","常勤")</f>
        <v>常勤</v>
      </c>
      <c r="G55" s="433">
        <f>IF(F55="非常勤",E55/基本!$D$9,1)</f>
        <v>1</v>
      </c>
      <c r="H55" s="204" t="e">
        <f>IF(DAYS360(J55,メイン!$N$3)&lt;500,"新"," ")</f>
        <v>#VALUE!</v>
      </c>
      <c r="I55" s="293"/>
      <c r="J55" s="421" t="str">
        <f>IF(COUNTA(他!E54)&gt;=1,他!E54,"")</f>
        <v/>
      </c>
      <c r="K55" s="251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</row>
    <row r="56" spans="1:27" ht="13.5" customHeight="1">
      <c r="A56" s="423" t="str">
        <f>IF(COUNTA(他!A55)&gt;=1,他!A55,"")</f>
        <v/>
      </c>
      <c r="B56" s="425" t="str">
        <f>IF(COUNTA(他!B55)&gt;=1,他!B55,"")</f>
        <v/>
      </c>
      <c r="C56" s="422" t="str">
        <f>IF(COUNTA(他!C55)&gt;=1,他!C55,"")</f>
        <v/>
      </c>
      <c r="D56" s="426" t="str">
        <f>IF(COUNTA(他!D55)&gt;=1,他!D55,"")</f>
        <v/>
      </c>
      <c r="E56" s="423" t="str">
        <f>IF(COUNTA(他!F55)&gt;=1,他!F55,"")</f>
        <v/>
      </c>
      <c r="F56" s="431" t="str">
        <f>IF(E56&lt;基本!$D$9,"非常勤","常勤")</f>
        <v>常勤</v>
      </c>
      <c r="G56" s="433">
        <f>IF(F56="非常勤",E56/基本!$D$9,1)</f>
        <v>1</v>
      </c>
      <c r="H56" s="204" t="e">
        <f>IF(DAYS360(J56,メイン!$N$3)&lt;500,"新"," ")</f>
        <v>#VALUE!</v>
      </c>
      <c r="I56" s="293"/>
      <c r="J56" s="421" t="str">
        <f>IF(COUNTA(他!E55)&gt;=1,他!E55,"")</f>
        <v/>
      </c>
      <c r="K56" s="251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</row>
    <row r="57" spans="1:27" ht="13.5" customHeight="1">
      <c r="A57" s="423" t="str">
        <f>IF(COUNTA(他!A56)&gt;=1,他!A56,"")</f>
        <v/>
      </c>
      <c r="B57" s="425" t="str">
        <f>IF(COUNTA(他!B56)&gt;=1,他!B56,"")</f>
        <v/>
      </c>
      <c r="C57" s="422" t="str">
        <f>IF(COUNTA(他!C56)&gt;=1,他!C56,"")</f>
        <v/>
      </c>
      <c r="D57" s="426" t="str">
        <f>IF(COUNTA(他!D56)&gt;=1,他!D56,"")</f>
        <v/>
      </c>
      <c r="E57" s="423" t="str">
        <f>IF(COUNTA(他!F56)&gt;=1,他!F56,"")</f>
        <v/>
      </c>
      <c r="F57" s="431" t="str">
        <f>IF(E57&lt;基本!$D$9,"非常勤","常勤")</f>
        <v>常勤</v>
      </c>
      <c r="G57" s="433">
        <f>IF(F57="非常勤",E57/基本!$D$9,1)</f>
        <v>1</v>
      </c>
      <c r="H57" s="204" t="e">
        <f>IF(DAYS360(J57,メイン!$N$3)&lt;500,"新"," ")</f>
        <v>#VALUE!</v>
      </c>
      <c r="I57" s="293"/>
      <c r="J57" s="421" t="str">
        <f>IF(COUNTA(他!E56)&gt;=1,他!E56,"")</f>
        <v/>
      </c>
      <c r="K57" s="251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</row>
    <row r="58" spans="1:27" ht="13.5" customHeight="1">
      <c r="A58" s="423" t="str">
        <f>IF(COUNTA(他!A57)&gt;=1,他!A57,"")</f>
        <v/>
      </c>
      <c r="B58" s="425" t="str">
        <f>IF(COUNTA(他!B57)&gt;=1,他!B57,"")</f>
        <v/>
      </c>
      <c r="C58" s="422" t="str">
        <f>IF(COUNTA(他!C57)&gt;=1,他!C57,"")</f>
        <v/>
      </c>
      <c r="D58" s="426" t="str">
        <f>IF(COUNTA(他!D57)&gt;=1,他!D57,"")</f>
        <v/>
      </c>
      <c r="E58" s="423" t="str">
        <f>IF(COUNTA(他!F57)&gt;=1,他!F57,"")</f>
        <v/>
      </c>
      <c r="F58" s="431" t="str">
        <f>IF(E58&lt;基本!$D$9,"非常勤","常勤")</f>
        <v>常勤</v>
      </c>
      <c r="G58" s="433">
        <f>IF(F58="非常勤",E58/基本!$D$9,1)</f>
        <v>1</v>
      </c>
      <c r="H58" s="204" t="e">
        <f>IF(DAYS360(J58,メイン!$N$3)&lt;500,"新"," ")</f>
        <v>#VALUE!</v>
      </c>
      <c r="I58" s="293"/>
      <c r="J58" s="421" t="str">
        <f>IF(COUNTA(他!E57)&gt;=1,他!E57,"")</f>
        <v/>
      </c>
      <c r="K58" s="251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</row>
    <row r="59" spans="1:27" ht="13.5" customHeight="1">
      <c r="A59" s="423" t="str">
        <f>IF(COUNTA(他!A58)&gt;=1,他!A58,"")</f>
        <v/>
      </c>
      <c r="B59" s="425" t="str">
        <f>IF(COUNTA(他!B58)&gt;=1,他!B58,"")</f>
        <v/>
      </c>
      <c r="C59" s="422" t="str">
        <f>IF(COUNTA(他!C58)&gt;=1,他!C58,"")</f>
        <v/>
      </c>
      <c r="D59" s="426" t="str">
        <f>IF(COUNTA(他!D58)&gt;=1,他!D58,"")</f>
        <v/>
      </c>
      <c r="E59" s="423" t="str">
        <f>IF(COUNTA(他!F58)&gt;=1,他!F58,"")</f>
        <v/>
      </c>
      <c r="F59" s="431" t="str">
        <f>IF(E59&lt;基本!$D$9,"非常勤","常勤")</f>
        <v>常勤</v>
      </c>
      <c r="G59" s="433">
        <f>IF(F59="非常勤",E59/基本!$D$9,1)</f>
        <v>1</v>
      </c>
      <c r="H59" s="204" t="e">
        <f>IF(DAYS360(J59,メイン!$N$3)&lt;500,"新"," ")</f>
        <v>#VALUE!</v>
      </c>
      <c r="I59" s="293"/>
      <c r="J59" s="421" t="str">
        <f>IF(COUNTA(他!E58)&gt;=1,他!E58,"")</f>
        <v/>
      </c>
      <c r="K59" s="251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</row>
    <row r="60" spans="1:27" ht="13.5" customHeight="1">
      <c r="A60" s="423" t="str">
        <f>IF(COUNTA(他!A59)&gt;=1,他!A59,"")</f>
        <v/>
      </c>
      <c r="B60" s="425" t="str">
        <f>IF(COUNTA(他!B59)&gt;=1,他!B59,"")</f>
        <v/>
      </c>
      <c r="C60" s="422" t="str">
        <f>IF(COUNTA(他!C59)&gt;=1,他!C59,"")</f>
        <v/>
      </c>
      <c r="D60" s="426" t="str">
        <f>IF(COUNTA(他!D59)&gt;=1,他!D59,"")</f>
        <v/>
      </c>
      <c r="E60" s="423" t="str">
        <f>IF(COUNTA(他!F59)&gt;=1,他!F59,"")</f>
        <v/>
      </c>
      <c r="F60" s="431" t="str">
        <f>IF(E60&lt;基本!$D$9,"非常勤","常勤")</f>
        <v>常勤</v>
      </c>
      <c r="G60" s="433">
        <f>IF(F60="非常勤",E60/基本!$D$9,1)</f>
        <v>1</v>
      </c>
      <c r="H60" s="204" t="e">
        <f>IF(DAYS360(J60,メイン!$N$3)&lt;500,"新"," ")</f>
        <v>#VALUE!</v>
      </c>
      <c r="I60" s="293"/>
      <c r="J60" s="421" t="str">
        <f>IF(COUNTA(他!E59)&gt;=1,他!E59,"")</f>
        <v/>
      </c>
      <c r="K60" s="251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</row>
    <row r="61" spans="1:27" ht="13.5" customHeight="1">
      <c r="A61" s="423" t="str">
        <f>IF(COUNTA(他!A60)&gt;=1,他!A60,"")</f>
        <v/>
      </c>
      <c r="B61" s="425" t="str">
        <f>IF(COUNTA(他!B60)&gt;=1,他!B60,"")</f>
        <v/>
      </c>
      <c r="C61" s="422" t="str">
        <f>IF(COUNTA(他!C60)&gt;=1,他!C60,"")</f>
        <v/>
      </c>
      <c r="D61" s="426" t="str">
        <f>IF(COUNTA(他!D60)&gt;=1,他!D60,"")</f>
        <v/>
      </c>
      <c r="E61" s="423" t="str">
        <f>IF(COUNTA(他!F60)&gt;=1,他!F60,"")</f>
        <v/>
      </c>
      <c r="F61" s="431" t="str">
        <f>IF(E61&lt;基本!$D$9,"非常勤","常勤")</f>
        <v>常勤</v>
      </c>
      <c r="G61" s="433">
        <f>IF(F61="非常勤",E61/基本!$D$9,1)</f>
        <v>1</v>
      </c>
      <c r="H61" s="204" t="e">
        <f>IF(DAYS360(J61,メイン!$N$3)&lt;500,"新"," ")</f>
        <v>#VALUE!</v>
      </c>
      <c r="I61" s="293"/>
      <c r="J61" s="421" t="str">
        <f>IF(COUNTA(他!E60)&gt;=1,他!E60,"")</f>
        <v/>
      </c>
      <c r="K61" s="251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</row>
    <row r="62" spans="1:27" ht="13.5" customHeight="1">
      <c r="A62" s="423" t="str">
        <f>IF(COUNTA(他!A61)&gt;=1,他!A61,"")</f>
        <v/>
      </c>
      <c r="B62" s="425" t="str">
        <f>IF(COUNTA(他!B61)&gt;=1,他!B61,"")</f>
        <v/>
      </c>
      <c r="C62" s="422" t="str">
        <f>IF(COUNTA(他!C61)&gt;=1,他!C61,"")</f>
        <v/>
      </c>
      <c r="D62" s="426" t="str">
        <f>IF(COUNTA(他!D61)&gt;=1,他!D61,"")</f>
        <v/>
      </c>
      <c r="E62" s="423" t="str">
        <f>IF(COUNTA(他!F61)&gt;=1,他!F61,"")</f>
        <v/>
      </c>
      <c r="F62" s="431" t="str">
        <f>IF(E62&lt;基本!$D$9,"非常勤","常勤")</f>
        <v>常勤</v>
      </c>
      <c r="G62" s="433">
        <f>IF(F62="非常勤",E62/基本!$D$9,1)</f>
        <v>1</v>
      </c>
      <c r="H62" s="204" t="e">
        <f>IF(DAYS360(J62,メイン!$N$3)&lt;500,"新"," ")</f>
        <v>#VALUE!</v>
      </c>
      <c r="I62" s="293"/>
      <c r="J62" s="421" t="str">
        <f>IF(COUNTA(他!E61)&gt;=1,他!E61,"")</f>
        <v/>
      </c>
      <c r="K62" s="251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</row>
    <row r="63" spans="1:27" ht="13.5" customHeight="1">
      <c r="A63" s="423" t="str">
        <f>IF(COUNTA(他!A62)&gt;=1,他!A62,"")</f>
        <v/>
      </c>
      <c r="B63" s="425" t="str">
        <f>IF(COUNTA(他!B62)&gt;=1,他!B62,"")</f>
        <v/>
      </c>
      <c r="C63" s="422" t="str">
        <f>IF(COUNTA(他!C62)&gt;=1,他!C62,"")</f>
        <v/>
      </c>
      <c r="D63" s="426" t="str">
        <f>IF(COUNTA(他!D62)&gt;=1,他!D62,"")</f>
        <v/>
      </c>
      <c r="E63" s="423" t="str">
        <f>IF(COUNTA(他!F62)&gt;=1,他!F62,"")</f>
        <v/>
      </c>
      <c r="F63" s="431" t="str">
        <f>IF(E63&lt;基本!$D$9,"非常勤","常勤")</f>
        <v>常勤</v>
      </c>
      <c r="G63" s="433">
        <f>IF(F63="非常勤",E63/基本!$D$9,1)</f>
        <v>1</v>
      </c>
      <c r="H63" s="204" t="e">
        <f>IF(DAYS360(J63,メイン!$N$3)&lt;500,"新"," ")</f>
        <v>#VALUE!</v>
      </c>
      <c r="I63" s="293"/>
      <c r="J63" s="421" t="str">
        <f>IF(COUNTA(他!E62)&gt;=1,他!E62,"")</f>
        <v/>
      </c>
      <c r="K63" s="251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</row>
    <row r="64" spans="1:27" ht="13.5" customHeight="1">
      <c r="A64" s="423" t="str">
        <f>IF(COUNTA(他!A63)&gt;=1,他!A63,"")</f>
        <v/>
      </c>
      <c r="B64" s="425" t="str">
        <f>IF(COUNTA(他!B63)&gt;=1,他!B63,"")</f>
        <v/>
      </c>
      <c r="C64" s="422" t="str">
        <f>IF(COUNTA(他!C63)&gt;=1,他!C63,"")</f>
        <v/>
      </c>
      <c r="D64" s="426" t="str">
        <f>IF(COUNTA(他!D63)&gt;=1,他!D63,"")</f>
        <v/>
      </c>
      <c r="E64" s="423" t="str">
        <f>IF(COUNTA(他!F63)&gt;=1,他!F63,"")</f>
        <v/>
      </c>
      <c r="F64" s="431" t="str">
        <f>IF(E64&lt;基本!$D$9,"非常勤","常勤")</f>
        <v>常勤</v>
      </c>
      <c r="G64" s="433">
        <f>IF(F64="非常勤",E64/基本!$D$9,1)</f>
        <v>1</v>
      </c>
      <c r="H64" s="204" t="e">
        <f>IF(DAYS360(J64,メイン!$N$3)&lt;500,"新"," ")</f>
        <v>#VALUE!</v>
      </c>
      <c r="I64" s="293"/>
      <c r="J64" s="421" t="str">
        <f>IF(COUNTA(他!E63)&gt;=1,他!E63,"")</f>
        <v/>
      </c>
      <c r="K64" s="251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</row>
    <row r="65" spans="1:27" ht="13.5" customHeight="1">
      <c r="A65" s="423" t="str">
        <f>IF(COUNTA(他!A64)&gt;=1,他!A64,"")</f>
        <v/>
      </c>
      <c r="B65" s="425" t="str">
        <f>IF(COUNTA(他!B64)&gt;=1,他!B64,"")</f>
        <v/>
      </c>
      <c r="C65" s="422" t="str">
        <f>IF(COUNTA(他!C64)&gt;=1,他!C64,"")</f>
        <v/>
      </c>
      <c r="D65" s="426" t="str">
        <f>IF(COUNTA(他!D64)&gt;=1,他!D64,"")</f>
        <v/>
      </c>
      <c r="E65" s="423" t="str">
        <f>IF(COUNTA(他!F64)&gt;=1,他!F64,"")</f>
        <v/>
      </c>
      <c r="F65" s="431" t="str">
        <f>IF(E65&lt;基本!$D$9,"非常勤","常勤")</f>
        <v>常勤</v>
      </c>
      <c r="G65" s="433">
        <f>IF(F65="非常勤",E65/基本!$D$9,1)</f>
        <v>1</v>
      </c>
      <c r="H65" s="204" t="e">
        <f>IF(DAYS360(J65,メイン!$N$3)&lt;500,"新"," ")</f>
        <v>#VALUE!</v>
      </c>
      <c r="I65" s="293"/>
      <c r="J65" s="421" t="str">
        <f>IF(COUNTA(他!E64)&gt;=1,他!E64,"")</f>
        <v/>
      </c>
      <c r="K65" s="251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</row>
    <row r="66" spans="1:27" ht="13.5" customHeight="1">
      <c r="A66" s="423" t="str">
        <f>IF(COUNTA(他!A65)&gt;=1,他!A65,"")</f>
        <v/>
      </c>
      <c r="B66" s="425" t="str">
        <f>IF(COUNTA(他!B65)&gt;=1,他!B65,"")</f>
        <v/>
      </c>
      <c r="C66" s="422" t="str">
        <f>IF(COUNTA(他!C65)&gt;=1,他!C65,"")</f>
        <v/>
      </c>
      <c r="D66" s="426" t="str">
        <f>IF(COUNTA(他!D65)&gt;=1,他!D65,"")</f>
        <v/>
      </c>
      <c r="E66" s="423" t="str">
        <f>IF(COUNTA(他!F65)&gt;=1,他!F65,"")</f>
        <v/>
      </c>
      <c r="F66" s="431" t="str">
        <f>IF(E66&lt;基本!$D$9,"非常勤","常勤")</f>
        <v>常勤</v>
      </c>
      <c r="G66" s="433">
        <f>IF(F66="非常勤",E66/基本!$D$9,1)</f>
        <v>1</v>
      </c>
      <c r="H66" s="204" t="e">
        <f>IF(DAYS360(J66,メイン!$N$3)&lt;500,"新"," ")</f>
        <v>#VALUE!</v>
      </c>
      <c r="I66" s="293"/>
      <c r="J66" s="421" t="str">
        <f>IF(COUNTA(他!E65)&gt;=1,他!E65,"")</f>
        <v/>
      </c>
      <c r="K66" s="251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</row>
    <row r="67" spans="1:27" ht="13.5" customHeight="1">
      <c r="A67" s="423" t="str">
        <f>IF(COUNTA(他!A66)&gt;=1,他!A66,"")</f>
        <v/>
      </c>
      <c r="B67" s="425" t="str">
        <f>IF(COUNTA(他!B66)&gt;=1,他!B66,"")</f>
        <v/>
      </c>
      <c r="C67" s="422" t="str">
        <f>IF(COUNTA(他!C66)&gt;=1,他!C66,"")</f>
        <v/>
      </c>
      <c r="D67" s="426" t="str">
        <f>IF(COUNTA(他!D66)&gt;=1,他!D66,"")</f>
        <v/>
      </c>
      <c r="E67" s="423" t="str">
        <f>IF(COUNTA(他!F66)&gt;=1,他!F66,"")</f>
        <v/>
      </c>
      <c r="F67" s="431" t="str">
        <f>IF(E67&lt;基本!$D$9,"非常勤","常勤")</f>
        <v>常勤</v>
      </c>
      <c r="G67" s="433">
        <f>IF(F67="非常勤",E67/基本!$D$9,1)</f>
        <v>1</v>
      </c>
      <c r="H67" s="204" t="e">
        <f>IF(DAYS360(J67,メイン!$N$3)&lt;500,"新"," ")</f>
        <v>#VALUE!</v>
      </c>
      <c r="I67" s="293"/>
      <c r="J67" s="421" t="str">
        <f>IF(COUNTA(他!E66)&gt;=1,他!E66,"")</f>
        <v/>
      </c>
      <c r="K67" s="251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</row>
    <row r="68" spans="1:27" ht="13.5" customHeight="1">
      <c r="A68" s="423" t="str">
        <f>IF(COUNTA(他!A67)&gt;=1,他!A67,"")</f>
        <v/>
      </c>
      <c r="B68" s="425" t="str">
        <f>IF(COUNTA(他!B67)&gt;=1,他!B67,"")</f>
        <v/>
      </c>
      <c r="C68" s="422" t="str">
        <f>IF(COUNTA(他!C67)&gt;=1,他!C67,"")</f>
        <v/>
      </c>
      <c r="D68" s="426" t="str">
        <f>IF(COUNTA(他!D67)&gt;=1,他!D67,"")</f>
        <v/>
      </c>
      <c r="E68" s="423" t="str">
        <f>IF(COUNTA(他!F67)&gt;=1,他!F67,"")</f>
        <v/>
      </c>
      <c r="F68" s="431" t="str">
        <f>IF(E68&lt;基本!$D$9,"非常勤","常勤")</f>
        <v>常勤</v>
      </c>
      <c r="G68" s="433">
        <f>IF(F68="非常勤",E68/基本!$D$9,1)</f>
        <v>1</v>
      </c>
      <c r="H68" s="204" t="e">
        <f>IF(DAYS360(J68,メイン!$N$3)&lt;500,"新"," ")</f>
        <v>#VALUE!</v>
      </c>
      <c r="I68" s="293"/>
      <c r="J68" s="421" t="str">
        <f>IF(COUNTA(他!E67)&gt;=1,他!E67,"")</f>
        <v/>
      </c>
      <c r="K68" s="251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</row>
    <row r="69" spans="1:27" ht="13.5" customHeight="1">
      <c r="A69" s="423" t="str">
        <f>IF(COUNTA(他!A68)&gt;=1,他!A68,"")</f>
        <v/>
      </c>
      <c r="B69" s="425" t="str">
        <f>IF(COUNTA(他!B68)&gt;=1,他!B68,"")</f>
        <v/>
      </c>
      <c r="C69" s="422" t="str">
        <f>IF(COUNTA(他!C68)&gt;=1,他!C68,"")</f>
        <v/>
      </c>
      <c r="D69" s="426" t="str">
        <f>IF(COUNTA(他!D68)&gt;=1,他!D68,"")</f>
        <v/>
      </c>
      <c r="E69" s="423" t="str">
        <f>IF(COUNTA(他!F68)&gt;=1,他!F68,"")</f>
        <v/>
      </c>
      <c r="F69" s="431" t="str">
        <f>IF(E69&lt;基本!$D$9,"非常勤","常勤")</f>
        <v>常勤</v>
      </c>
      <c r="G69" s="433">
        <f>IF(F69="非常勤",E69/基本!$D$9,1)</f>
        <v>1</v>
      </c>
      <c r="H69" s="204" t="e">
        <f>IF(DAYS360(J69,メイン!$N$3)&lt;500,"新"," ")</f>
        <v>#VALUE!</v>
      </c>
      <c r="I69" s="293"/>
      <c r="J69" s="421" t="str">
        <f>IF(COUNTA(他!E68)&gt;=1,他!E68,"")</f>
        <v/>
      </c>
      <c r="K69" s="251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</row>
    <row r="70" spans="1:27" ht="13.5" customHeight="1">
      <c r="A70" s="423" t="str">
        <f>IF(COUNTA(他!A69)&gt;=1,他!A69,"")</f>
        <v/>
      </c>
      <c r="B70" s="425" t="str">
        <f>IF(COUNTA(他!B69)&gt;=1,他!B69,"")</f>
        <v/>
      </c>
      <c r="C70" s="422" t="str">
        <f>IF(COUNTA(他!C69)&gt;=1,他!C69,"")</f>
        <v/>
      </c>
      <c r="D70" s="426" t="str">
        <f>IF(COUNTA(他!D69)&gt;=1,他!D69,"")</f>
        <v/>
      </c>
      <c r="E70" s="423" t="str">
        <f>IF(COUNTA(他!F69)&gt;=1,他!F69,"")</f>
        <v/>
      </c>
      <c r="F70" s="431" t="str">
        <f>IF(E70&lt;基本!$D$9,"非常勤","常勤")</f>
        <v>常勤</v>
      </c>
      <c r="G70" s="433">
        <f>IF(F70="非常勤",E70/基本!$D$9,1)</f>
        <v>1</v>
      </c>
      <c r="H70" s="204" t="e">
        <f>IF(DAYS360(J70,メイン!$N$3)&lt;500,"新"," ")</f>
        <v>#VALUE!</v>
      </c>
      <c r="I70" s="293"/>
      <c r="J70" s="421" t="str">
        <f>IF(COUNTA(他!E69)&gt;=1,他!E69,"")</f>
        <v/>
      </c>
      <c r="K70" s="251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</row>
    <row r="71" spans="1:27" ht="13.5" customHeight="1">
      <c r="A71" s="423" t="str">
        <f>IF(COUNTA(他!A70)&gt;=1,他!A70,"")</f>
        <v/>
      </c>
      <c r="B71" s="425" t="str">
        <f>IF(COUNTA(他!B70)&gt;=1,他!B70,"")</f>
        <v/>
      </c>
      <c r="C71" s="422" t="str">
        <f>IF(COUNTA(他!C70)&gt;=1,他!C70,"")</f>
        <v/>
      </c>
      <c r="D71" s="426" t="str">
        <f>IF(COUNTA(他!D70)&gt;=1,他!D70,"")</f>
        <v/>
      </c>
      <c r="E71" s="423" t="str">
        <f>IF(COUNTA(他!F70)&gt;=1,他!F70,"")</f>
        <v/>
      </c>
      <c r="F71" s="431" t="str">
        <f>IF(E71&lt;基本!$D$9,"非常勤","常勤")</f>
        <v>常勤</v>
      </c>
      <c r="G71" s="433">
        <f>IF(F71="非常勤",E71/基本!$D$9,1)</f>
        <v>1</v>
      </c>
      <c r="H71" s="204" t="e">
        <f>IF(DAYS360(J71,メイン!$N$3)&lt;500,"新"," ")</f>
        <v>#VALUE!</v>
      </c>
      <c r="I71" s="293"/>
      <c r="J71" s="421" t="str">
        <f>IF(COUNTA(他!E70)&gt;=1,他!E70,"")</f>
        <v/>
      </c>
      <c r="K71" s="251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</row>
    <row r="72" spans="1:27" ht="13.5" customHeight="1">
      <c r="A72" s="423" t="str">
        <f>IF(COUNTA(他!A71)&gt;=1,他!A71,"")</f>
        <v/>
      </c>
      <c r="B72" s="425" t="str">
        <f>IF(COUNTA(他!B71)&gt;=1,他!B71,"")</f>
        <v/>
      </c>
      <c r="C72" s="422" t="str">
        <f>IF(COUNTA(他!C71)&gt;=1,他!C71,"")</f>
        <v/>
      </c>
      <c r="D72" s="426" t="str">
        <f>IF(COUNTA(他!D71)&gt;=1,他!D71,"")</f>
        <v/>
      </c>
      <c r="E72" s="423" t="str">
        <f>IF(COUNTA(他!F71)&gt;=1,他!F71,"")</f>
        <v/>
      </c>
      <c r="F72" s="431" t="str">
        <f>IF(E72&lt;基本!$D$9,"非常勤","常勤")</f>
        <v>常勤</v>
      </c>
      <c r="G72" s="433">
        <f>IF(F72="非常勤",E72/基本!$D$9,1)</f>
        <v>1</v>
      </c>
      <c r="H72" s="204" t="e">
        <f>IF(DAYS360(J72,メイン!$N$3)&lt;500,"新"," ")</f>
        <v>#VALUE!</v>
      </c>
      <c r="I72" s="293"/>
      <c r="J72" s="421" t="str">
        <f>IF(COUNTA(他!E71)&gt;=1,他!E71,"")</f>
        <v/>
      </c>
      <c r="K72" s="251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</row>
    <row r="73" spans="1:27" ht="13.5" customHeight="1">
      <c r="A73" s="423" t="str">
        <f>IF(COUNTA(他!A72)&gt;=1,他!A72,"")</f>
        <v/>
      </c>
      <c r="B73" s="425" t="str">
        <f>IF(COUNTA(他!B72)&gt;=1,他!B72,"")</f>
        <v/>
      </c>
      <c r="C73" s="422" t="str">
        <f>IF(COUNTA(他!C72)&gt;=1,他!C72,"")</f>
        <v/>
      </c>
      <c r="D73" s="426" t="str">
        <f>IF(COUNTA(他!D72)&gt;=1,他!D72,"")</f>
        <v/>
      </c>
      <c r="E73" s="423" t="str">
        <f>IF(COUNTA(他!F72)&gt;=1,他!F72,"")</f>
        <v/>
      </c>
      <c r="F73" s="431" t="str">
        <f>IF(E73&lt;基本!$D$9,"非常勤","常勤")</f>
        <v>常勤</v>
      </c>
      <c r="G73" s="433">
        <f>IF(F73="非常勤",E73/基本!$D$9,1)</f>
        <v>1</v>
      </c>
      <c r="H73" s="204" t="e">
        <f>IF(DAYS360(J73,メイン!$N$3)&lt;500,"新"," ")</f>
        <v>#VALUE!</v>
      </c>
      <c r="I73" s="293"/>
      <c r="J73" s="421" t="str">
        <f>IF(COUNTA(他!E72)&gt;=1,他!E72,"")</f>
        <v/>
      </c>
      <c r="K73" s="251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</row>
    <row r="74" spans="1:27" ht="13.5" customHeight="1">
      <c r="A74" s="423" t="str">
        <f>IF(COUNTA(他!A73)&gt;=1,他!A73,"")</f>
        <v/>
      </c>
      <c r="B74" s="425" t="str">
        <f>IF(COUNTA(他!B73)&gt;=1,他!B73,"")</f>
        <v/>
      </c>
      <c r="C74" s="422" t="str">
        <f>IF(COUNTA(他!C73)&gt;=1,他!C73,"")</f>
        <v/>
      </c>
      <c r="D74" s="426" t="str">
        <f>IF(COUNTA(他!D73)&gt;=1,他!D73,"")</f>
        <v/>
      </c>
      <c r="E74" s="423" t="str">
        <f>IF(COUNTA(他!F73)&gt;=1,他!F73,"")</f>
        <v/>
      </c>
      <c r="F74" s="431" t="str">
        <f>IF(E74&lt;基本!$D$9,"非常勤","常勤")</f>
        <v>常勤</v>
      </c>
      <c r="G74" s="433">
        <f>IF(F74="非常勤",E74/基本!$D$9,1)</f>
        <v>1</v>
      </c>
      <c r="H74" s="204" t="e">
        <f>IF(DAYS360(J74,メイン!$N$3)&lt;500,"新"," ")</f>
        <v>#VALUE!</v>
      </c>
      <c r="I74" s="293"/>
      <c r="J74" s="421" t="str">
        <f>IF(COUNTA(他!E73)&gt;=1,他!E73,"")</f>
        <v/>
      </c>
      <c r="K74" s="251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</row>
    <row r="75" spans="1:27" ht="13.5" customHeight="1">
      <c r="A75" s="423" t="str">
        <f>IF(COUNTA(他!A74)&gt;=1,他!A74,"")</f>
        <v/>
      </c>
      <c r="B75" s="425" t="str">
        <f>IF(COUNTA(他!B74)&gt;=1,他!B74,"")</f>
        <v/>
      </c>
      <c r="C75" s="422" t="str">
        <f>IF(COUNTA(他!C74)&gt;=1,他!C74,"")</f>
        <v/>
      </c>
      <c r="D75" s="426" t="str">
        <f>IF(COUNTA(他!D74)&gt;=1,他!D74,"")</f>
        <v/>
      </c>
      <c r="E75" s="423" t="str">
        <f>IF(COUNTA(他!F74)&gt;=1,他!F74,"")</f>
        <v/>
      </c>
      <c r="F75" s="431" t="str">
        <f>IF(E75&lt;基本!$D$9,"非常勤","常勤")</f>
        <v>常勤</v>
      </c>
      <c r="G75" s="433">
        <f>IF(F75="非常勤",E75/基本!$D$9,1)</f>
        <v>1</v>
      </c>
      <c r="H75" s="204" t="e">
        <f>IF(DAYS360(J75,メイン!$N$3)&lt;500,"新"," ")</f>
        <v>#VALUE!</v>
      </c>
      <c r="I75" s="293"/>
      <c r="J75" s="421" t="str">
        <f>IF(COUNTA(他!E74)&gt;=1,他!E74,"")</f>
        <v/>
      </c>
      <c r="K75" s="251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</row>
    <row r="76" spans="1:27" ht="13.5" customHeight="1">
      <c r="A76" s="423" t="str">
        <f>IF(COUNTA(他!A75)&gt;=1,他!A75,"")</f>
        <v/>
      </c>
      <c r="B76" s="425" t="str">
        <f>IF(COUNTA(他!B75)&gt;=1,他!B75,"")</f>
        <v/>
      </c>
      <c r="C76" s="422" t="str">
        <f>IF(COUNTA(他!C75)&gt;=1,他!C75,"")</f>
        <v/>
      </c>
      <c r="D76" s="426" t="str">
        <f>IF(COUNTA(他!D75)&gt;=1,他!D75,"")</f>
        <v/>
      </c>
      <c r="E76" s="423" t="str">
        <f>IF(COUNTA(他!F75)&gt;=1,他!F75,"")</f>
        <v/>
      </c>
      <c r="F76" s="431" t="str">
        <f>IF(E76&lt;基本!$D$9,"非常勤","常勤")</f>
        <v>常勤</v>
      </c>
      <c r="G76" s="433">
        <f>IF(F76="非常勤",E76/基本!$D$9,1)</f>
        <v>1</v>
      </c>
      <c r="H76" s="204" t="e">
        <f>IF(DAYS360(J76,メイン!$N$3)&lt;500,"新"," ")</f>
        <v>#VALUE!</v>
      </c>
      <c r="I76" s="293"/>
      <c r="J76" s="421" t="str">
        <f>IF(COUNTA(他!E75)&gt;=1,他!E75,"")</f>
        <v/>
      </c>
      <c r="K76" s="251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</row>
    <row r="77" spans="1:27" ht="13.5" customHeight="1">
      <c r="A77" s="423" t="str">
        <f>IF(COUNTA(他!A76)&gt;=1,他!A76,"")</f>
        <v/>
      </c>
      <c r="B77" s="425" t="str">
        <f>IF(COUNTA(他!B76)&gt;=1,他!B76,"")</f>
        <v/>
      </c>
      <c r="C77" s="422" t="str">
        <f>IF(COUNTA(他!C76)&gt;=1,他!C76,"")</f>
        <v/>
      </c>
      <c r="D77" s="426" t="str">
        <f>IF(COUNTA(他!D76)&gt;=1,他!D76,"")</f>
        <v/>
      </c>
      <c r="E77" s="423" t="str">
        <f>IF(COUNTA(他!F76)&gt;=1,他!F76,"")</f>
        <v/>
      </c>
      <c r="F77" s="431" t="str">
        <f>IF(E77&lt;基本!$D$9,"非常勤","常勤")</f>
        <v>常勤</v>
      </c>
      <c r="G77" s="433">
        <f>IF(F77="非常勤",E77/基本!$D$9,1)</f>
        <v>1</v>
      </c>
      <c r="H77" s="204" t="e">
        <f>IF(DAYS360(J77,メイン!$N$3)&lt;500,"新"," ")</f>
        <v>#VALUE!</v>
      </c>
      <c r="I77" s="293"/>
      <c r="J77" s="421" t="str">
        <f>IF(COUNTA(他!E76)&gt;=1,他!E76,"")</f>
        <v/>
      </c>
      <c r="K77" s="251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</row>
    <row r="78" spans="1:27" ht="13.5" customHeight="1">
      <c r="A78" s="423" t="str">
        <f>IF(COUNTA(他!A77)&gt;=1,他!A77,"")</f>
        <v/>
      </c>
      <c r="B78" s="425" t="str">
        <f>IF(COUNTA(他!B77)&gt;=1,他!B77,"")</f>
        <v/>
      </c>
      <c r="C78" s="422" t="str">
        <f>IF(COUNTA(他!C77)&gt;=1,他!C77,"")</f>
        <v/>
      </c>
      <c r="D78" s="426" t="str">
        <f>IF(COUNTA(他!D77)&gt;=1,他!D77,"")</f>
        <v/>
      </c>
      <c r="E78" s="423" t="str">
        <f>IF(COUNTA(他!F77)&gt;=1,他!F77,"")</f>
        <v/>
      </c>
      <c r="F78" s="431" t="str">
        <f>IF(E78&lt;基本!$D$9,"非常勤","常勤")</f>
        <v>常勤</v>
      </c>
      <c r="G78" s="433">
        <f>IF(F78="非常勤",E78/基本!$D$9,1)</f>
        <v>1</v>
      </c>
      <c r="H78" s="204" t="e">
        <f>IF(DAYS360(J78,メイン!$N$3)&lt;500,"新"," ")</f>
        <v>#VALUE!</v>
      </c>
      <c r="I78" s="293"/>
      <c r="J78" s="421" t="str">
        <f>IF(COUNTA(他!E77)&gt;=1,他!E77,"")</f>
        <v/>
      </c>
      <c r="K78" s="251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</row>
    <row r="79" spans="1:27" ht="13.5" customHeight="1">
      <c r="A79" s="423" t="str">
        <f>IF(COUNTA(他!A78)&gt;=1,他!A78,"")</f>
        <v/>
      </c>
      <c r="B79" s="425" t="str">
        <f>IF(COUNTA(他!B78)&gt;=1,他!B78,"")</f>
        <v/>
      </c>
      <c r="C79" s="422" t="str">
        <f>IF(COUNTA(他!C78)&gt;=1,他!C78,"")</f>
        <v/>
      </c>
      <c r="D79" s="426" t="str">
        <f>IF(COUNTA(他!D78)&gt;=1,他!D78,"")</f>
        <v/>
      </c>
      <c r="E79" s="423" t="str">
        <f>IF(COUNTA(他!F78)&gt;=1,他!F78,"")</f>
        <v/>
      </c>
      <c r="F79" s="431" t="str">
        <f>IF(E79&lt;基本!$D$9,"非常勤","常勤")</f>
        <v>常勤</v>
      </c>
      <c r="G79" s="433">
        <f>IF(F79="非常勤",E79/基本!$D$9,1)</f>
        <v>1</v>
      </c>
      <c r="H79" s="204" t="e">
        <f>IF(DAYS360(J79,メイン!$N$3)&lt;500,"新"," ")</f>
        <v>#VALUE!</v>
      </c>
      <c r="I79" s="293"/>
      <c r="J79" s="421" t="str">
        <f>IF(COUNTA(他!E78)&gt;=1,他!E78,"")</f>
        <v/>
      </c>
      <c r="K79" s="251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</row>
    <row r="80" spans="1:27" ht="13.5" customHeight="1">
      <c r="A80" s="423" t="str">
        <f>IF(COUNTA(他!A79)&gt;=1,他!A79,"")</f>
        <v/>
      </c>
      <c r="B80" s="425" t="str">
        <f>IF(COUNTA(他!B79)&gt;=1,他!B79,"")</f>
        <v/>
      </c>
      <c r="C80" s="422" t="str">
        <f>IF(COUNTA(他!C79)&gt;=1,他!C79,"")</f>
        <v/>
      </c>
      <c r="D80" s="426" t="str">
        <f>IF(COUNTA(他!D79)&gt;=1,他!D79,"")</f>
        <v/>
      </c>
      <c r="E80" s="423" t="str">
        <f>IF(COUNTA(他!F79)&gt;=1,他!F79,"")</f>
        <v/>
      </c>
      <c r="F80" s="431" t="str">
        <f>IF(E80&lt;基本!$D$9,"非常勤","常勤")</f>
        <v>常勤</v>
      </c>
      <c r="G80" s="433">
        <f>IF(F80="非常勤",E80/基本!$D$9,1)</f>
        <v>1</v>
      </c>
      <c r="H80" s="204" t="e">
        <f>IF(DAYS360(J80,メイン!$N$3)&lt;500,"新"," ")</f>
        <v>#VALUE!</v>
      </c>
      <c r="I80" s="293"/>
      <c r="J80" s="421" t="str">
        <f>IF(COUNTA(他!E79)&gt;=1,他!E79,"")</f>
        <v/>
      </c>
      <c r="K80" s="251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</row>
    <row r="81" spans="1:27" ht="13.5" customHeight="1">
      <c r="A81" s="423" t="str">
        <f>IF(COUNTA(他!A80)&gt;=1,他!A80,"")</f>
        <v/>
      </c>
      <c r="B81" s="425" t="str">
        <f>IF(COUNTA(他!B80)&gt;=1,他!B80,"")</f>
        <v/>
      </c>
      <c r="C81" s="422" t="str">
        <f>IF(COUNTA(他!C80)&gt;=1,他!C80,"")</f>
        <v/>
      </c>
      <c r="D81" s="426" t="str">
        <f>IF(COUNTA(他!D80)&gt;=1,他!D80,"")</f>
        <v/>
      </c>
      <c r="E81" s="423" t="str">
        <f>IF(COUNTA(他!F80)&gt;=1,他!F80,"")</f>
        <v/>
      </c>
      <c r="F81" s="431" t="str">
        <f>IF(E81&lt;基本!$D$9,"非常勤","常勤")</f>
        <v>常勤</v>
      </c>
      <c r="G81" s="433">
        <f>IF(F81="非常勤",E81/基本!$D$9,1)</f>
        <v>1</v>
      </c>
      <c r="H81" s="204" t="e">
        <f>IF(DAYS360(J81,メイン!$N$3)&lt;500,"新"," ")</f>
        <v>#VALUE!</v>
      </c>
      <c r="I81" s="293"/>
      <c r="J81" s="421" t="str">
        <f>IF(COUNTA(他!E80)&gt;=1,他!E80,"")</f>
        <v/>
      </c>
      <c r="K81" s="251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</row>
    <row r="82" spans="1:27" ht="13.5" customHeight="1">
      <c r="A82" s="423" t="str">
        <f>IF(COUNTA(他!A81)&gt;=1,他!A81,"")</f>
        <v/>
      </c>
      <c r="B82" s="425" t="str">
        <f>IF(COUNTA(他!B81)&gt;=1,他!B81,"")</f>
        <v/>
      </c>
      <c r="C82" s="422" t="str">
        <f>IF(COUNTA(他!C81)&gt;=1,他!C81,"")</f>
        <v/>
      </c>
      <c r="D82" s="426" t="str">
        <f>IF(COUNTA(他!D81)&gt;=1,他!D81,"")</f>
        <v/>
      </c>
      <c r="E82" s="423" t="str">
        <f>IF(COUNTA(他!F81)&gt;=1,他!F81,"")</f>
        <v/>
      </c>
      <c r="F82" s="431" t="str">
        <f>IF(E82&lt;基本!$D$9,"非常勤","常勤")</f>
        <v>常勤</v>
      </c>
      <c r="G82" s="433">
        <f>IF(F82="非常勤",E82/基本!$D$9,1)</f>
        <v>1</v>
      </c>
      <c r="H82" s="204" t="e">
        <f>IF(DAYS360(J82,メイン!$N$3)&lt;500,"新"," ")</f>
        <v>#VALUE!</v>
      </c>
      <c r="I82" s="293"/>
      <c r="J82" s="421" t="str">
        <f>IF(COUNTA(他!E81)&gt;=1,他!E81,"")</f>
        <v/>
      </c>
      <c r="K82" s="251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</row>
    <row r="83" spans="1:27" ht="13.5" customHeight="1">
      <c r="A83" s="423" t="str">
        <f>IF(COUNTA(他!A82)&gt;=1,他!A82,"")</f>
        <v/>
      </c>
      <c r="B83" s="425" t="str">
        <f>IF(COUNTA(他!B82)&gt;=1,他!B82,"")</f>
        <v/>
      </c>
      <c r="C83" s="422" t="str">
        <f>IF(COUNTA(他!C82)&gt;=1,他!C82,"")</f>
        <v/>
      </c>
      <c r="D83" s="426" t="str">
        <f>IF(COUNTA(他!D82)&gt;=1,他!D82,"")</f>
        <v/>
      </c>
      <c r="E83" s="423" t="str">
        <f>IF(COUNTA(他!F82)&gt;=1,他!F82,"")</f>
        <v/>
      </c>
      <c r="F83" s="431" t="str">
        <f>IF(E83&lt;基本!$D$9,"非常勤","常勤")</f>
        <v>常勤</v>
      </c>
      <c r="G83" s="433">
        <f>IF(F83="非常勤",E83/基本!$D$9,1)</f>
        <v>1</v>
      </c>
      <c r="H83" s="204" t="e">
        <f>IF(DAYS360(J83,メイン!$N$3)&lt;500,"新"," ")</f>
        <v>#VALUE!</v>
      </c>
      <c r="I83" s="293"/>
      <c r="J83" s="421" t="str">
        <f>IF(COUNTA(他!E82)&gt;=1,他!E82,"")</f>
        <v/>
      </c>
      <c r="K83" s="251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</row>
    <row r="84" spans="1:27" ht="13.5" customHeight="1">
      <c r="A84" s="423" t="str">
        <f>IF(COUNTA(他!A83)&gt;=1,他!A83,"")</f>
        <v/>
      </c>
      <c r="B84" s="425" t="str">
        <f>IF(COUNTA(他!B83)&gt;=1,他!B83,"")</f>
        <v/>
      </c>
      <c r="C84" s="422" t="str">
        <f>IF(COUNTA(他!C83)&gt;=1,他!C83,"")</f>
        <v/>
      </c>
      <c r="D84" s="426" t="str">
        <f>IF(COUNTA(他!D83)&gt;=1,他!D83,"")</f>
        <v/>
      </c>
      <c r="E84" s="423" t="str">
        <f>IF(COUNTA(他!F83)&gt;=1,他!F83,"")</f>
        <v/>
      </c>
      <c r="F84" s="431" t="str">
        <f>IF(E84&lt;基本!$D$9,"非常勤","常勤")</f>
        <v>常勤</v>
      </c>
      <c r="G84" s="433">
        <f>IF(F84="非常勤",E84/基本!$D$9,1)</f>
        <v>1</v>
      </c>
      <c r="H84" s="204" t="e">
        <f>IF(DAYS360(J84,メイン!$N$3)&lt;500,"新"," ")</f>
        <v>#VALUE!</v>
      </c>
      <c r="I84" s="293"/>
      <c r="J84" s="421" t="str">
        <f>IF(COUNTA(他!E83)&gt;=1,他!E83,"")</f>
        <v/>
      </c>
      <c r="K84" s="251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</row>
    <row r="85" spans="1:27" ht="13.5" customHeight="1">
      <c r="A85" s="423" t="str">
        <f>IF(COUNTA(他!A84)&gt;=1,他!A84,"")</f>
        <v/>
      </c>
      <c r="B85" s="425" t="str">
        <f>IF(COUNTA(他!B84)&gt;=1,他!B84,"")</f>
        <v/>
      </c>
      <c r="C85" s="422" t="str">
        <f>IF(COUNTA(他!C84)&gt;=1,他!C84,"")</f>
        <v/>
      </c>
      <c r="D85" s="426" t="str">
        <f>IF(COUNTA(他!D84)&gt;=1,他!D84,"")</f>
        <v/>
      </c>
      <c r="E85" s="423" t="str">
        <f>IF(COUNTA(他!F84)&gt;=1,他!F84,"")</f>
        <v/>
      </c>
      <c r="F85" s="431" t="str">
        <f>IF(E85&lt;基本!$D$9,"非常勤","常勤")</f>
        <v>常勤</v>
      </c>
      <c r="G85" s="433">
        <f>IF(F85="非常勤",E85/基本!$D$9,1)</f>
        <v>1</v>
      </c>
      <c r="H85" s="204" t="e">
        <f>IF(DAYS360(J85,メイン!$N$3)&lt;500,"新"," ")</f>
        <v>#VALUE!</v>
      </c>
      <c r="I85" s="293"/>
      <c r="J85" s="421" t="str">
        <f>IF(COUNTA(他!E84)&gt;=1,他!E84,"")</f>
        <v/>
      </c>
      <c r="K85" s="251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</row>
    <row r="86" spans="1:27" ht="13.5" customHeight="1">
      <c r="A86" s="423" t="str">
        <f>IF(COUNTA(他!A85)&gt;=1,他!A85,"")</f>
        <v/>
      </c>
      <c r="B86" s="425" t="str">
        <f>IF(COUNTA(他!B85)&gt;=1,他!B85,"")</f>
        <v/>
      </c>
      <c r="C86" s="422" t="str">
        <f>IF(COUNTA(他!C85)&gt;=1,他!C85,"")</f>
        <v/>
      </c>
      <c r="D86" s="426" t="str">
        <f>IF(COUNTA(他!D85)&gt;=1,他!D85,"")</f>
        <v/>
      </c>
      <c r="E86" s="423" t="str">
        <f>IF(COUNTA(他!F85)&gt;=1,他!F85,"")</f>
        <v/>
      </c>
      <c r="F86" s="431" t="str">
        <f>IF(E86&lt;基本!$D$9,"非常勤","常勤")</f>
        <v>常勤</v>
      </c>
      <c r="G86" s="433">
        <f>IF(F86="非常勤",E86/基本!$D$9,1)</f>
        <v>1</v>
      </c>
      <c r="H86" s="204" t="e">
        <f>IF(DAYS360(J86,メイン!$N$3)&lt;500,"新"," ")</f>
        <v>#VALUE!</v>
      </c>
      <c r="I86" s="293"/>
      <c r="J86" s="421" t="str">
        <f>IF(COUNTA(他!E85)&gt;=1,他!E85,"")</f>
        <v/>
      </c>
      <c r="K86" s="251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</row>
    <row r="87" spans="1:27" ht="13.5" customHeight="1">
      <c r="A87" s="423" t="str">
        <f>IF(COUNTA(他!A86)&gt;=1,他!A86,"")</f>
        <v/>
      </c>
      <c r="B87" s="425" t="str">
        <f>IF(COUNTA(他!B86)&gt;=1,他!B86,"")</f>
        <v/>
      </c>
      <c r="C87" s="422" t="str">
        <f>IF(COUNTA(他!C86)&gt;=1,他!C86,"")</f>
        <v/>
      </c>
      <c r="D87" s="426" t="str">
        <f>IF(COUNTA(他!D86)&gt;=1,他!D86,"")</f>
        <v/>
      </c>
      <c r="E87" s="423" t="str">
        <f>IF(COUNTA(他!F86)&gt;=1,他!F86,"")</f>
        <v/>
      </c>
      <c r="F87" s="431" t="str">
        <f>IF(E87&lt;基本!$D$9,"非常勤","常勤")</f>
        <v>常勤</v>
      </c>
      <c r="G87" s="433">
        <f>IF(F87="非常勤",E87/基本!$D$9,1)</f>
        <v>1</v>
      </c>
      <c r="H87" s="204" t="e">
        <f>IF(DAYS360(J87,メイン!$N$3)&lt;500,"新"," ")</f>
        <v>#VALUE!</v>
      </c>
      <c r="I87" s="293"/>
      <c r="J87" s="421" t="str">
        <f>IF(COUNTA(他!E86)&gt;=1,他!E86,"")</f>
        <v/>
      </c>
      <c r="K87" s="251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</row>
    <row r="88" spans="1:27" ht="13.5" customHeight="1">
      <c r="A88" s="423" t="str">
        <f>IF(COUNTA(他!A87)&gt;=1,他!A87,"")</f>
        <v/>
      </c>
      <c r="B88" s="425" t="str">
        <f>IF(COUNTA(他!B87)&gt;=1,他!B87,"")</f>
        <v/>
      </c>
      <c r="C88" s="422" t="str">
        <f>IF(COUNTA(他!C87)&gt;=1,他!C87,"")</f>
        <v/>
      </c>
      <c r="D88" s="426" t="str">
        <f>IF(COUNTA(他!D87)&gt;=1,他!D87,"")</f>
        <v/>
      </c>
      <c r="E88" s="423" t="str">
        <f>IF(COUNTA(他!F87)&gt;=1,他!F87,"")</f>
        <v/>
      </c>
      <c r="F88" s="431" t="str">
        <f>IF(E88&lt;基本!$D$9,"非常勤","常勤")</f>
        <v>常勤</v>
      </c>
      <c r="G88" s="433">
        <f>IF(F88="非常勤",E88/基本!$D$9,1)</f>
        <v>1</v>
      </c>
      <c r="H88" s="204" t="e">
        <f>IF(DAYS360(J88,メイン!$N$3)&lt;500,"新"," ")</f>
        <v>#VALUE!</v>
      </c>
      <c r="I88" s="293"/>
      <c r="J88" s="421" t="str">
        <f>IF(COUNTA(他!E87)&gt;=1,他!E87,"")</f>
        <v/>
      </c>
      <c r="K88" s="251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</row>
    <row r="89" spans="1:27" ht="13.5" customHeight="1">
      <c r="A89" s="423" t="str">
        <f>IF(COUNTA(他!A88)&gt;=1,他!A88,"")</f>
        <v/>
      </c>
      <c r="B89" s="425" t="str">
        <f>IF(COUNTA(他!B88)&gt;=1,他!B88,"")</f>
        <v/>
      </c>
      <c r="C89" s="422" t="str">
        <f>IF(COUNTA(他!C88)&gt;=1,他!C88,"")</f>
        <v/>
      </c>
      <c r="D89" s="426" t="str">
        <f>IF(COUNTA(他!D88)&gt;=1,他!D88,"")</f>
        <v/>
      </c>
      <c r="E89" s="423" t="str">
        <f>IF(COUNTA(他!F88)&gt;=1,他!F88,"")</f>
        <v/>
      </c>
      <c r="F89" s="431" t="str">
        <f>IF(E89&lt;基本!$D$9,"非常勤","常勤")</f>
        <v>常勤</v>
      </c>
      <c r="G89" s="433">
        <f>IF(F89="非常勤",E89/基本!$D$9,1)</f>
        <v>1</v>
      </c>
      <c r="H89" s="204" t="e">
        <f>IF(DAYS360(J89,メイン!$N$3)&lt;500,"新"," ")</f>
        <v>#VALUE!</v>
      </c>
      <c r="I89" s="293"/>
      <c r="J89" s="421" t="str">
        <f>IF(COUNTA(他!E88)&gt;=1,他!E88,"")</f>
        <v/>
      </c>
      <c r="K89" s="251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</row>
    <row r="90" spans="1:27" ht="13.5" customHeight="1">
      <c r="A90" s="423" t="str">
        <f>IF(COUNTA(他!A89)&gt;=1,他!A89,"")</f>
        <v/>
      </c>
      <c r="B90" s="425" t="str">
        <f>IF(COUNTA(他!B89)&gt;=1,他!B89,"")</f>
        <v/>
      </c>
      <c r="C90" s="422" t="str">
        <f>IF(COUNTA(他!C89)&gt;=1,他!C89,"")</f>
        <v/>
      </c>
      <c r="D90" s="426" t="str">
        <f>IF(COUNTA(他!D89)&gt;=1,他!D89,"")</f>
        <v/>
      </c>
      <c r="E90" s="423" t="str">
        <f>IF(COUNTA(他!F89)&gt;=1,他!F89,"")</f>
        <v/>
      </c>
      <c r="F90" s="431" t="str">
        <f>IF(E90&lt;基本!$D$9,"非常勤","常勤")</f>
        <v>常勤</v>
      </c>
      <c r="G90" s="433">
        <f>IF(F90="非常勤",E90/基本!$D$9,1)</f>
        <v>1</v>
      </c>
      <c r="H90" s="204" t="e">
        <f>IF(DAYS360(J90,メイン!$N$3)&lt;500,"新"," ")</f>
        <v>#VALUE!</v>
      </c>
      <c r="I90" s="293"/>
      <c r="J90" s="421" t="str">
        <f>IF(COUNTA(他!E89)&gt;=1,他!E89,"")</f>
        <v/>
      </c>
      <c r="K90" s="251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</row>
    <row r="91" spans="1:27" ht="13.5" customHeight="1">
      <c r="A91" s="423" t="str">
        <f>IF(COUNTA(他!A90)&gt;=1,他!A90,"")</f>
        <v/>
      </c>
      <c r="B91" s="425" t="str">
        <f>IF(COUNTA(他!B90)&gt;=1,他!B90,"")</f>
        <v/>
      </c>
      <c r="C91" s="422" t="str">
        <f>IF(COUNTA(他!C90)&gt;=1,他!C90,"")</f>
        <v/>
      </c>
      <c r="D91" s="426" t="str">
        <f>IF(COUNTA(他!D90)&gt;=1,他!D90,"")</f>
        <v/>
      </c>
      <c r="E91" s="423" t="str">
        <f>IF(COUNTA(他!F90)&gt;=1,他!F90,"")</f>
        <v/>
      </c>
      <c r="F91" s="431" t="str">
        <f>IF(E91&lt;基本!$D$9,"非常勤","常勤")</f>
        <v>常勤</v>
      </c>
      <c r="G91" s="433">
        <f>IF(F91="非常勤",E91/基本!$D$9,1)</f>
        <v>1</v>
      </c>
      <c r="H91" s="204" t="e">
        <f>IF(DAYS360(J91,メイン!$N$3)&lt;500,"新"," ")</f>
        <v>#VALUE!</v>
      </c>
      <c r="I91" s="293"/>
      <c r="J91" s="421" t="str">
        <f>IF(COUNTA(他!E90)&gt;=1,他!E90,"")</f>
        <v/>
      </c>
      <c r="K91" s="251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</row>
    <row r="92" spans="1:27" ht="13.5" customHeight="1">
      <c r="A92" s="423" t="str">
        <f>IF(COUNTA(他!A91)&gt;=1,他!A91,"")</f>
        <v/>
      </c>
      <c r="B92" s="425" t="str">
        <f>IF(COUNTA(他!B91)&gt;=1,他!B91,"")</f>
        <v/>
      </c>
      <c r="C92" s="422" t="str">
        <f>IF(COUNTA(他!C91)&gt;=1,他!C91,"")</f>
        <v/>
      </c>
      <c r="D92" s="426" t="str">
        <f>IF(COUNTA(他!D91)&gt;=1,他!D91,"")</f>
        <v/>
      </c>
      <c r="E92" s="423" t="str">
        <f>IF(COUNTA(他!F91)&gt;=1,他!F91,"")</f>
        <v/>
      </c>
      <c r="F92" s="431" t="str">
        <f>IF(E92&lt;基本!$D$9,"非常勤","常勤")</f>
        <v>常勤</v>
      </c>
      <c r="G92" s="433">
        <f>IF(F92="非常勤",E92/基本!$D$9,1)</f>
        <v>1</v>
      </c>
      <c r="H92" s="204" t="e">
        <f>IF(DAYS360(J92,メイン!$N$3)&lt;500,"新"," ")</f>
        <v>#VALUE!</v>
      </c>
      <c r="I92" s="293"/>
      <c r="J92" s="421" t="str">
        <f>IF(COUNTA(他!E91)&gt;=1,他!E91,"")</f>
        <v/>
      </c>
      <c r="K92" s="251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</row>
    <row r="93" spans="1:27" ht="13.5" customHeight="1">
      <c r="A93" s="423" t="str">
        <f>IF(COUNTA(他!A92)&gt;=1,他!A92,"")</f>
        <v/>
      </c>
      <c r="B93" s="425" t="str">
        <f>IF(COUNTA(他!B92)&gt;=1,他!B92,"")</f>
        <v/>
      </c>
      <c r="C93" s="422" t="str">
        <f>IF(COUNTA(他!C92)&gt;=1,他!C92,"")</f>
        <v/>
      </c>
      <c r="D93" s="426" t="str">
        <f>IF(COUNTA(他!D92)&gt;=1,他!D92,"")</f>
        <v/>
      </c>
      <c r="E93" s="423" t="str">
        <f>IF(COUNTA(他!F92)&gt;=1,他!F92,"")</f>
        <v/>
      </c>
      <c r="F93" s="431" t="str">
        <f>IF(E93&lt;基本!$D$9,"非常勤","常勤")</f>
        <v>常勤</v>
      </c>
      <c r="G93" s="433">
        <f>IF(F93="非常勤",E93/基本!$D$9,1)</f>
        <v>1</v>
      </c>
      <c r="H93" s="204" t="e">
        <f>IF(DAYS360(J93,メイン!$N$3)&lt;500,"新"," ")</f>
        <v>#VALUE!</v>
      </c>
      <c r="I93" s="293"/>
      <c r="J93" s="421" t="str">
        <f>IF(COUNTA(他!E92)&gt;=1,他!E92,"")</f>
        <v/>
      </c>
      <c r="K93" s="251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</row>
    <row r="94" spans="1:27" ht="13.5" customHeight="1">
      <c r="A94" s="423" t="str">
        <f>IF(COUNTA(他!A93)&gt;=1,他!A93,"")</f>
        <v/>
      </c>
      <c r="B94" s="425" t="str">
        <f>IF(COUNTA(他!B93)&gt;=1,他!B93,"")</f>
        <v/>
      </c>
      <c r="C94" s="422" t="str">
        <f>IF(COUNTA(他!C93)&gt;=1,他!C93,"")</f>
        <v/>
      </c>
      <c r="D94" s="426" t="str">
        <f>IF(COUNTA(他!D93)&gt;=1,他!D93,"")</f>
        <v/>
      </c>
      <c r="E94" s="423" t="str">
        <f>IF(COUNTA(他!F93)&gt;=1,他!F93,"")</f>
        <v/>
      </c>
      <c r="F94" s="431" t="str">
        <f>IF(E94&lt;基本!$D$9,"非常勤","常勤")</f>
        <v>常勤</v>
      </c>
      <c r="G94" s="433">
        <f>IF(F94="非常勤",E94/基本!$D$9,1)</f>
        <v>1</v>
      </c>
      <c r="H94" s="204" t="e">
        <f>IF(DAYS360(J94,メイン!$N$3)&lt;500,"新"," ")</f>
        <v>#VALUE!</v>
      </c>
      <c r="I94" s="293"/>
      <c r="J94" s="421" t="str">
        <f>IF(COUNTA(他!E93)&gt;=1,他!E93,"")</f>
        <v/>
      </c>
      <c r="K94" s="251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</row>
    <row r="95" spans="1:27" ht="13.5" customHeight="1">
      <c r="A95" s="423" t="str">
        <f>IF(COUNTA(他!A94)&gt;=1,他!A94,"")</f>
        <v/>
      </c>
      <c r="B95" s="425" t="str">
        <f>IF(COUNTA(他!B94)&gt;=1,他!B94,"")</f>
        <v/>
      </c>
      <c r="C95" s="422" t="str">
        <f>IF(COUNTA(他!C94)&gt;=1,他!C94,"")</f>
        <v/>
      </c>
      <c r="D95" s="426" t="str">
        <f>IF(COUNTA(他!D94)&gt;=1,他!D94,"")</f>
        <v/>
      </c>
      <c r="E95" s="423" t="str">
        <f>IF(COUNTA(他!F94)&gt;=1,他!F94,"")</f>
        <v/>
      </c>
      <c r="F95" s="431" t="str">
        <f>IF(E95&lt;基本!$D$9,"非常勤","常勤")</f>
        <v>常勤</v>
      </c>
      <c r="G95" s="433">
        <f>IF(F95="非常勤",E95/基本!$D$9,1)</f>
        <v>1</v>
      </c>
      <c r="H95" s="204" t="e">
        <f>IF(DAYS360(J95,メイン!$N$3)&lt;500,"新"," ")</f>
        <v>#VALUE!</v>
      </c>
      <c r="I95" s="293"/>
      <c r="J95" s="421" t="str">
        <f>IF(COUNTA(他!E94)&gt;=1,他!E94,"")</f>
        <v/>
      </c>
      <c r="K95" s="251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</row>
    <row r="96" spans="1:27" ht="13.5" customHeight="1">
      <c r="A96" s="423" t="str">
        <f>IF(COUNTA(他!A95)&gt;=1,他!A95,"")</f>
        <v/>
      </c>
      <c r="B96" s="425" t="str">
        <f>IF(COUNTA(他!B95)&gt;=1,他!B95,"")</f>
        <v/>
      </c>
      <c r="C96" s="422" t="str">
        <f>IF(COUNTA(他!C95)&gt;=1,他!C95,"")</f>
        <v/>
      </c>
      <c r="D96" s="426" t="str">
        <f>IF(COUNTA(他!D95)&gt;=1,他!D95,"")</f>
        <v/>
      </c>
      <c r="E96" s="423" t="str">
        <f>IF(COUNTA(他!F95)&gt;=1,他!F95,"")</f>
        <v/>
      </c>
      <c r="F96" s="431" t="str">
        <f>IF(E96&lt;基本!$D$9,"非常勤","常勤")</f>
        <v>常勤</v>
      </c>
      <c r="G96" s="433">
        <f>IF(F96="非常勤",E96/基本!$D$9,1)</f>
        <v>1</v>
      </c>
      <c r="H96" s="204" t="e">
        <f>IF(DAYS360(J96,メイン!$N$3)&lt;500,"新"," ")</f>
        <v>#VALUE!</v>
      </c>
      <c r="I96" s="293"/>
      <c r="J96" s="421" t="str">
        <f>IF(COUNTA(他!E95)&gt;=1,他!E95,"")</f>
        <v/>
      </c>
      <c r="K96" s="251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</row>
    <row r="97" spans="1:27" ht="13.5" customHeight="1">
      <c r="A97" s="423" t="str">
        <f>IF(COUNTA(他!A96)&gt;=1,他!A96,"")</f>
        <v/>
      </c>
      <c r="B97" s="425" t="str">
        <f>IF(COUNTA(他!B96)&gt;=1,他!B96,"")</f>
        <v/>
      </c>
      <c r="C97" s="422" t="str">
        <f>IF(COUNTA(他!C96)&gt;=1,他!C96,"")</f>
        <v/>
      </c>
      <c r="D97" s="426" t="str">
        <f>IF(COUNTA(他!D96)&gt;=1,他!D96,"")</f>
        <v/>
      </c>
      <c r="E97" s="423" t="str">
        <f>IF(COUNTA(他!F96)&gt;=1,他!F96,"")</f>
        <v/>
      </c>
      <c r="F97" s="431" t="str">
        <f>IF(E97&lt;基本!$D$9,"非常勤","常勤")</f>
        <v>常勤</v>
      </c>
      <c r="G97" s="433">
        <f>IF(F97="非常勤",E97/基本!$D$9,1)</f>
        <v>1</v>
      </c>
      <c r="H97" s="204" t="e">
        <f>IF(DAYS360(J97,メイン!$N$3)&lt;500,"新"," ")</f>
        <v>#VALUE!</v>
      </c>
      <c r="I97" s="293"/>
      <c r="J97" s="421" t="str">
        <f>IF(COUNTA(他!E96)&gt;=1,他!E96,"")</f>
        <v/>
      </c>
      <c r="K97" s="251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</row>
    <row r="98" spans="1:27" ht="13.5" customHeight="1">
      <c r="A98" s="423" t="str">
        <f>IF(COUNTA(他!A97)&gt;=1,他!A97,"")</f>
        <v/>
      </c>
      <c r="B98" s="425" t="str">
        <f>IF(COUNTA(他!B97)&gt;=1,他!B97,"")</f>
        <v/>
      </c>
      <c r="C98" s="422" t="str">
        <f>IF(COUNTA(他!C97)&gt;=1,他!C97,"")</f>
        <v/>
      </c>
      <c r="D98" s="426" t="str">
        <f>IF(COUNTA(他!D97)&gt;=1,他!D97,"")</f>
        <v/>
      </c>
      <c r="E98" s="423" t="str">
        <f>IF(COUNTA(他!F97)&gt;=1,他!F97,"")</f>
        <v/>
      </c>
      <c r="F98" s="431" t="str">
        <f>IF(E98&lt;基本!$D$9,"非常勤","常勤")</f>
        <v>常勤</v>
      </c>
      <c r="G98" s="433">
        <f>IF(F98="非常勤",E98/基本!$D$9,1)</f>
        <v>1</v>
      </c>
      <c r="H98" s="204" t="e">
        <f>IF(DAYS360(J98,メイン!$N$3)&lt;500,"新"," ")</f>
        <v>#VALUE!</v>
      </c>
      <c r="I98" s="293"/>
      <c r="J98" s="421" t="str">
        <f>IF(COUNTA(他!E97)&gt;=1,他!E97,"")</f>
        <v/>
      </c>
      <c r="K98" s="251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</row>
    <row r="99" spans="1:27" ht="13.5" customHeight="1">
      <c r="A99" s="423" t="str">
        <f>IF(COUNTA(他!A98)&gt;=1,他!A98,"")</f>
        <v/>
      </c>
      <c r="B99" s="425" t="str">
        <f>IF(COUNTA(他!B98)&gt;=1,他!B98,"")</f>
        <v/>
      </c>
      <c r="C99" s="422" t="str">
        <f>IF(COUNTA(他!C98)&gt;=1,他!C98,"")</f>
        <v/>
      </c>
      <c r="D99" s="426" t="str">
        <f>IF(COUNTA(他!D98)&gt;=1,他!D98,"")</f>
        <v/>
      </c>
      <c r="E99" s="423" t="str">
        <f>IF(COUNTA(他!F98)&gt;=1,他!F98,"")</f>
        <v/>
      </c>
      <c r="F99" s="431" t="str">
        <f>IF(E99&lt;基本!$D$9,"非常勤","常勤")</f>
        <v>常勤</v>
      </c>
      <c r="G99" s="433">
        <f>IF(F99="非常勤",E99/基本!$D$9,1)</f>
        <v>1</v>
      </c>
      <c r="H99" s="204" t="e">
        <f>IF(DAYS360(J99,メイン!$N$3)&lt;500,"新"," ")</f>
        <v>#VALUE!</v>
      </c>
      <c r="I99" s="293"/>
      <c r="J99" s="421" t="str">
        <f>IF(COUNTA(他!E98)&gt;=1,他!E98,"")</f>
        <v/>
      </c>
      <c r="K99" s="251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</row>
    <row r="100" spans="1:27" ht="13.5" customHeight="1">
      <c r="A100" s="423" t="str">
        <f>IF(COUNTA(他!A99)&gt;=1,他!A99,"")</f>
        <v/>
      </c>
      <c r="B100" s="425" t="str">
        <f>IF(COUNTA(他!B99)&gt;=1,他!B99,"")</f>
        <v/>
      </c>
      <c r="C100" s="422" t="str">
        <f>IF(COUNTA(他!C99)&gt;=1,他!C99,"")</f>
        <v/>
      </c>
      <c r="D100" s="426" t="str">
        <f>IF(COUNTA(他!D99)&gt;=1,他!D99,"")</f>
        <v/>
      </c>
      <c r="E100" s="423" t="str">
        <f>IF(COUNTA(他!F99)&gt;=1,他!F99,"")</f>
        <v/>
      </c>
      <c r="F100" s="431" t="str">
        <f>IF(E100&lt;基本!$D$9,"非常勤","常勤")</f>
        <v>常勤</v>
      </c>
      <c r="G100" s="433">
        <f>IF(F100="非常勤",E100/基本!$D$9,1)</f>
        <v>1</v>
      </c>
      <c r="H100" s="204" t="e">
        <f>IF(DAYS360(J100,メイン!$N$3)&lt;500,"新"," ")</f>
        <v>#VALUE!</v>
      </c>
      <c r="I100" s="293"/>
      <c r="J100" s="421" t="str">
        <f>IF(COUNTA(他!E99)&gt;=1,他!E99,"")</f>
        <v/>
      </c>
      <c r="K100" s="251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</row>
    <row r="101" spans="1:27" ht="13.5" customHeight="1">
      <c r="A101" s="423" t="str">
        <f>IF(COUNTA(他!A100)&gt;=1,他!A100,"")</f>
        <v/>
      </c>
      <c r="B101" s="425" t="str">
        <f>IF(COUNTA(他!B100)&gt;=1,他!B100,"")</f>
        <v/>
      </c>
      <c r="C101" s="422" t="str">
        <f>IF(COUNTA(他!C100)&gt;=1,他!C100,"")</f>
        <v/>
      </c>
      <c r="D101" s="426" t="str">
        <f>IF(COUNTA(他!D100)&gt;=1,他!D100,"")</f>
        <v/>
      </c>
      <c r="E101" s="423" t="str">
        <f>IF(COUNTA(他!F100)&gt;=1,他!F100,"")</f>
        <v/>
      </c>
      <c r="F101" s="431" t="str">
        <f>IF(E101&lt;基本!$D$9,"非常勤","常勤")</f>
        <v>常勤</v>
      </c>
      <c r="G101" s="433">
        <f>IF(F101="非常勤",E101/基本!$D$9,1)</f>
        <v>1</v>
      </c>
      <c r="H101" s="204" t="e">
        <f>IF(DAYS360(J101,メイン!$N$3)&lt;500,"新"," ")</f>
        <v>#VALUE!</v>
      </c>
      <c r="I101" s="293"/>
      <c r="J101" s="421" t="str">
        <f>IF(COUNTA(他!E100)&gt;=1,他!E100,"")</f>
        <v/>
      </c>
      <c r="K101" s="251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</row>
    <row r="102" spans="1:27" ht="13.5" customHeight="1">
      <c r="A102" s="423" t="str">
        <f>IF(COUNTA(他!A101)&gt;=1,他!A101,"")</f>
        <v/>
      </c>
      <c r="B102" s="425" t="str">
        <f>IF(COUNTA(他!B101)&gt;=1,他!B101,"")</f>
        <v/>
      </c>
      <c r="C102" s="422" t="str">
        <f>IF(COUNTA(他!C101)&gt;=1,他!C101,"")</f>
        <v/>
      </c>
      <c r="D102" s="426" t="str">
        <f>IF(COUNTA(他!D101)&gt;=1,他!D101,"")</f>
        <v/>
      </c>
      <c r="E102" s="423" t="str">
        <f>IF(COUNTA(他!F101)&gt;=1,他!F101,"")</f>
        <v/>
      </c>
      <c r="F102" s="431" t="str">
        <f>IF(E102&lt;基本!$D$9,"非常勤","常勤")</f>
        <v>常勤</v>
      </c>
      <c r="G102" s="433">
        <f>IF(F102="非常勤",E102/基本!$D$9,1)</f>
        <v>1</v>
      </c>
      <c r="H102" s="204" t="e">
        <f>IF(DAYS360(J102,メイン!$N$3)&lt;500,"新"," ")</f>
        <v>#VALUE!</v>
      </c>
      <c r="I102" s="293"/>
      <c r="J102" s="421" t="str">
        <f>IF(COUNTA(他!E101)&gt;=1,他!E101,"")</f>
        <v/>
      </c>
      <c r="K102" s="251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</row>
    <row r="103" spans="1:27" ht="13.5" customHeight="1">
      <c r="A103" s="423" t="str">
        <f>IF(COUNTA(他!A102)&gt;=1,他!A102,"")</f>
        <v/>
      </c>
      <c r="B103" s="425" t="str">
        <f>IF(COUNTA(他!B102)&gt;=1,他!B102,"")</f>
        <v/>
      </c>
      <c r="C103" s="422" t="str">
        <f>IF(COUNTA(他!C102)&gt;=1,他!C102,"")</f>
        <v/>
      </c>
      <c r="D103" s="426" t="str">
        <f>IF(COUNTA(他!D102)&gt;=1,他!D102,"")</f>
        <v/>
      </c>
      <c r="E103" s="423" t="str">
        <f>IF(COUNTA(他!F102)&gt;=1,他!F102,"")</f>
        <v/>
      </c>
      <c r="F103" s="431" t="str">
        <f>IF(E103&lt;基本!$D$9,"非常勤","常勤")</f>
        <v>常勤</v>
      </c>
      <c r="G103" s="433">
        <f>IF(F103="非常勤",E103/基本!$D$9,1)</f>
        <v>1</v>
      </c>
      <c r="H103" s="204" t="e">
        <f>IF(DAYS360(J103,メイン!$N$3)&lt;500,"新"," ")</f>
        <v>#VALUE!</v>
      </c>
      <c r="I103" s="293"/>
      <c r="J103" s="421" t="str">
        <f>IF(COUNTA(他!E102)&gt;=1,他!E102,"")</f>
        <v/>
      </c>
      <c r="K103" s="251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</row>
    <row r="104" spans="1:27" ht="13.5" customHeight="1">
      <c r="A104" s="423" t="str">
        <f>IF(COUNTA(他!A103)&gt;=1,他!A103,"")</f>
        <v/>
      </c>
      <c r="B104" s="425" t="str">
        <f>IF(COUNTA(他!B103)&gt;=1,他!B103,"")</f>
        <v/>
      </c>
      <c r="C104" s="422" t="str">
        <f>IF(COUNTA(他!C103)&gt;=1,他!C103,"")</f>
        <v/>
      </c>
      <c r="D104" s="426" t="str">
        <f>IF(COUNTA(他!D103)&gt;=1,他!D103,"")</f>
        <v/>
      </c>
      <c r="E104" s="423" t="str">
        <f>IF(COUNTA(他!F103)&gt;=1,他!F103,"")</f>
        <v/>
      </c>
      <c r="F104" s="431" t="str">
        <f>IF(E104&lt;基本!$D$9,"非常勤","常勤")</f>
        <v>常勤</v>
      </c>
      <c r="G104" s="433">
        <f>IF(F104="非常勤",E104/基本!$D$9,1)</f>
        <v>1</v>
      </c>
      <c r="H104" s="204" t="e">
        <f>IF(DAYS360(J104,メイン!$N$3)&lt;500,"新"," ")</f>
        <v>#VALUE!</v>
      </c>
      <c r="I104" s="293"/>
      <c r="J104" s="421" t="str">
        <f>IF(COUNTA(他!E103)&gt;=1,他!E103,"")</f>
        <v/>
      </c>
      <c r="K104" s="251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</row>
    <row r="105" spans="1:27" ht="13.5" customHeight="1">
      <c r="A105" s="423" t="str">
        <f>IF(COUNTA(他!A104)&gt;=1,他!A104,"")</f>
        <v/>
      </c>
      <c r="B105" s="425" t="str">
        <f>IF(COUNTA(他!B104)&gt;=1,他!B104,"")</f>
        <v/>
      </c>
      <c r="C105" s="422" t="str">
        <f>IF(COUNTA(他!C104)&gt;=1,他!C104,"")</f>
        <v/>
      </c>
      <c r="D105" s="426" t="str">
        <f>IF(COUNTA(他!D104)&gt;=1,他!D104,"")</f>
        <v/>
      </c>
      <c r="E105" s="423" t="str">
        <f>IF(COUNTA(他!F104)&gt;=1,他!F104,"")</f>
        <v/>
      </c>
      <c r="F105" s="431" t="str">
        <f>IF(E105&lt;基本!$D$9,"非常勤","常勤")</f>
        <v>常勤</v>
      </c>
      <c r="G105" s="433">
        <f>IF(F105="非常勤",E105/基本!$D$9,1)</f>
        <v>1</v>
      </c>
      <c r="H105" s="204" t="e">
        <f>IF(DAYS360(J105,メイン!$N$3)&lt;500,"新"," ")</f>
        <v>#VALUE!</v>
      </c>
      <c r="I105" s="293"/>
      <c r="J105" s="421" t="str">
        <f>IF(COUNTA(他!E104)&gt;=1,他!E104,"")</f>
        <v/>
      </c>
      <c r="K105" s="251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</row>
    <row r="106" spans="1:27" ht="13.5" customHeight="1">
      <c r="A106" s="423" t="str">
        <f>IF(COUNTA(他!A105)&gt;=1,他!A105,"")</f>
        <v/>
      </c>
      <c r="B106" s="425" t="str">
        <f>IF(COUNTA(他!B105)&gt;=1,他!B105,"")</f>
        <v/>
      </c>
      <c r="C106" s="422" t="str">
        <f>IF(COUNTA(他!C105)&gt;=1,他!C105,"")</f>
        <v/>
      </c>
      <c r="D106" s="426" t="str">
        <f>IF(COUNTA(他!D105)&gt;=1,他!D105,"")</f>
        <v/>
      </c>
      <c r="E106" s="423" t="str">
        <f>IF(COUNTA(他!F105)&gt;=1,他!F105,"")</f>
        <v/>
      </c>
      <c r="F106" s="431" t="str">
        <f>IF(E106&lt;基本!$D$9,"非常勤","常勤")</f>
        <v>常勤</v>
      </c>
      <c r="G106" s="433">
        <f>IF(F106="非常勤",E106/基本!$D$9,1)</f>
        <v>1</v>
      </c>
      <c r="H106" s="204" t="e">
        <f>IF(DAYS360(J106,メイン!$N$3)&lt;500,"新"," ")</f>
        <v>#VALUE!</v>
      </c>
      <c r="I106" s="293"/>
      <c r="J106" s="421" t="str">
        <f>IF(COUNTA(他!E105)&gt;=1,他!E105,"")</f>
        <v/>
      </c>
      <c r="K106" s="251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</row>
    <row r="107" spans="1:27" ht="13.5" customHeight="1">
      <c r="A107" s="423" t="str">
        <f>IF(COUNTA(他!A106)&gt;=1,他!A106,"")</f>
        <v/>
      </c>
      <c r="B107" s="425" t="str">
        <f>IF(COUNTA(他!B106)&gt;=1,他!B106,"")</f>
        <v/>
      </c>
      <c r="C107" s="422" t="str">
        <f>IF(COUNTA(他!C106)&gt;=1,他!C106,"")</f>
        <v/>
      </c>
      <c r="D107" s="426" t="str">
        <f>IF(COUNTA(他!D106)&gt;=1,他!D106,"")</f>
        <v/>
      </c>
      <c r="E107" s="423" t="str">
        <f>IF(COUNTA(他!F106)&gt;=1,他!F106,"")</f>
        <v/>
      </c>
      <c r="F107" s="431" t="str">
        <f>IF(E107&lt;基本!$D$9,"非常勤","常勤")</f>
        <v>常勤</v>
      </c>
      <c r="G107" s="433">
        <f>IF(F107="非常勤",E107/基本!$D$9,1)</f>
        <v>1</v>
      </c>
      <c r="H107" s="204" t="e">
        <f>IF(DAYS360(J107,メイン!$N$3)&lt;500,"新"," ")</f>
        <v>#VALUE!</v>
      </c>
      <c r="I107" s="293"/>
      <c r="J107" s="421" t="str">
        <f>IF(COUNTA(他!E106)&gt;=1,他!E106,"")</f>
        <v/>
      </c>
      <c r="K107" s="251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</row>
    <row r="108" spans="1:27" ht="13.5" customHeight="1">
      <c r="A108" s="423" t="str">
        <f>IF(COUNTA(他!A107)&gt;=1,他!A107,"")</f>
        <v/>
      </c>
      <c r="B108" s="425" t="str">
        <f>IF(COUNTA(他!B107)&gt;=1,他!B107,"")</f>
        <v/>
      </c>
      <c r="C108" s="422" t="str">
        <f>IF(COUNTA(他!C107)&gt;=1,他!C107,"")</f>
        <v/>
      </c>
      <c r="D108" s="426" t="str">
        <f>IF(COUNTA(他!D107)&gt;=1,他!D107,"")</f>
        <v/>
      </c>
      <c r="E108" s="423" t="str">
        <f>IF(COUNTA(他!F107)&gt;=1,他!F107,"")</f>
        <v/>
      </c>
      <c r="F108" s="431" t="str">
        <f>IF(E108&lt;基本!$D$9,"非常勤","常勤")</f>
        <v>常勤</v>
      </c>
      <c r="G108" s="433">
        <f>IF(F108="非常勤",E108/基本!$D$9,1)</f>
        <v>1</v>
      </c>
      <c r="H108" s="204" t="e">
        <f>IF(DAYS360(J108,メイン!$N$3)&lt;500,"新"," ")</f>
        <v>#VALUE!</v>
      </c>
      <c r="I108" s="293"/>
      <c r="J108" s="421" t="str">
        <f>IF(COUNTA(他!E107)&gt;=1,他!E107,"")</f>
        <v/>
      </c>
      <c r="K108" s="251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</row>
    <row r="109" spans="1:27" ht="13.5" customHeight="1">
      <c r="A109" s="423" t="str">
        <f>IF(COUNTA(他!A108)&gt;=1,他!A108,"")</f>
        <v/>
      </c>
      <c r="B109" s="425" t="str">
        <f>IF(COUNTA(他!B108)&gt;=1,他!B108,"")</f>
        <v/>
      </c>
      <c r="C109" s="422" t="str">
        <f>IF(COUNTA(他!C108)&gt;=1,他!C108,"")</f>
        <v/>
      </c>
      <c r="D109" s="426" t="str">
        <f>IF(COUNTA(他!D108)&gt;=1,他!D108,"")</f>
        <v/>
      </c>
      <c r="E109" s="423" t="str">
        <f>IF(COUNTA(他!F108)&gt;=1,他!F108,"")</f>
        <v/>
      </c>
      <c r="F109" s="431" t="str">
        <f>IF(E109&lt;基本!$D$9,"非常勤","常勤")</f>
        <v>常勤</v>
      </c>
      <c r="G109" s="433">
        <f>IF(F109="非常勤",E109/基本!$D$9,1)</f>
        <v>1</v>
      </c>
      <c r="H109" s="204" t="e">
        <f>IF(DAYS360(J109,メイン!$N$3)&lt;500,"新"," ")</f>
        <v>#VALUE!</v>
      </c>
      <c r="I109" s="293"/>
      <c r="J109" s="421" t="str">
        <f>IF(COUNTA(他!E108)&gt;=1,他!E108,"")</f>
        <v/>
      </c>
      <c r="K109" s="251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</row>
    <row r="110" spans="1:27" ht="13.5" customHeight="1">
      <c r="A110" s="423" t="str">
        <f>IF(COUNTA(他!A109)&gt;=1,他!A109,"")</f>
        <v/>
      </c>
      <c r="B110" s="425" t="str">
        <f>IF(COUNTA(他!B109)&gt;=1,他!B109,"")</f>
        <v/>
      </c>
      <c r="C110" s="422" t="str">
        <f>IF(COUNTA(他!C109)&gt;=1,他!C109,"")</f>
        <v/>
      </c>
      <c r="D110" s="426" t="str">
        <f>IF(COUNTA(他!D109)&gt;=1,他!D109,"")</f>
        <v/>
      </c>
      <c r="E110" s="423" t="str">
        <f>IF(COUNTA(他!F109)&gt;=1,他!F109,"")</f>
        <v/>
      </c>
      <c r="F110" s="431" t="str">
        <f>IF(E110&lt;基本!$D$9,"非常勤","常勤")</f>
        <v>常勤</v>
      </c>
      <c r="G110" s="433">
        <f>IF(F110="非常勤",E110/基本!$D$9,1)</f>
        <v>1</v>
      </c>
      <c r="H110" s="204" t="e">
        <f>IF(DAYS360(J110,メイン!$N$3)&lt;500,"新"," ")</f>
        <v>#VALUE!</v>
      </c>
      <c r="I110" s="293"/>
      <c r="J110" s="421" t="str">
        <f>IF(COUNTA(他!E109)&gt;=1,他!E109,"")</f>
        <v/>
      </c>
      <c r="K110" s="251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</row>
    <row r="111" spans="1:27" ht="13.5" customHeight="1">
      <c r="A111" s="423" t="str">
        <f>IF(COUNTA(他!A110)&gt;=1,他!A110,"")</f>
        <v/>
      </c>
      <c r="B111" s="425" t="str">
        <f>IF(COUNTA(他!B110)&gt;=1,他!B110,"")</f>
        <v/>
      </c>
      <c r="C111" s="422" t="str">
        <f>IF(COUNTA(他!C110)&gt;=1,他!C110,"")</f>
        <v/>
      </c>
      <c r="D111" s="426" t="str">
        <f>IF(COUNTA(他!D110)&gt;=1,他!D110,"")</f>
        <v/>
      </c>
      <c r="E111" s="423" t="str">
        <f>IF(COUNTA(他!F110)&gt;=1,他!F110,"")</f>
        <v/>
      </c>
      <c r="F111" s="431" t="str">
        <f>IF(E111&lt;基本!$D$9,"非常勤","常勤")</f>
        <v>常勤</v>
      </c>
      <c r="G111" s="433">
        <f>IF(F111="非常勤",E111/基本!$D$9,1)</f>
        <v>1</v>
      </c>
      <c r="H111" s="204" t="e">
        <f>IF(DAYS360(J111,メイン!$N$3)&lt;500,"新"," ")</f>
        <v>#VALUE!</v>
      </c>
      <c r="I111" s="293"/>
      <c r="J111" s="421" t="str">
        <f>IF(COUNTA(他!E110)&gt;=1,他!E110,"")</f>
        <v/>
      </c>
      <c r="K111" s="251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</row>
    <row r="112" spans="1:27" ht="13.5" customHeight="1">
      <c r="A112" s="423" t="str">
        <f>IF(COUNTA(他!A111)&gt;=1,他!A111,"")</f>
        <v/>
      </c>
      <c r="B112" s="425" t="str">
        <f>IF(COUNTA(他!B111)&gt;=1,他!B111,"")</f>
        <v/>
      </c>
      <c r="C112" s="422" t="str">
        <f>IF(COUNTA(他!C111)&gt;=1,他!C111,"")</f>
        <v/>
      </c>
      <c r="D112" s="426" t="str">
        <f>IF(COUNTA(他!D111)&gt;=1,他!D111,"")</f>
        <v/>
      </c>
      <c r="E112" s="423" t="str">
        <f>IF(COUNTA(他!F111)&gt;=1,他!F111,"")</f>
        <v/>
      </c>
      <c r="F112" s="431" t="str">
        <f>IF(E112&lt;基本!$D$9,"非常勤","常勤")</f>
        <v>常勤</v>
      </c>
      <c r="G112" s="433">
        <f>IF(F112="非常勤",E112/基本!$D$9,1)</f>
        <v>1</v>
      </c>
      <c r="H112" s="204" t="e">
        <f>IF(DAYS360(J112,メイン!$N$3)&lt;500,"新"," ")</f>
        <v>#VALUE!</v>
      </c>
      <c r="I112" s="293"/>
      <c r="J112" s="421" t="str">
        <f>IF(COUNTA(他!E111)&gt;=1,他!E111,"")</f>
        <v/>
      </c>
      <c r="K112" s="251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</row>
    <row r="113" spans="1:27" ht="13.5" customHeight="1">
      <c r="A113" s="423" t="str">
        <f>IF(COUNTA(他!A112)&gt;=1,他!A112,"")</f>
        <v/>
      </c>
      <c r="B113" s="425" t="str">
        <f>IF(COUNTA(他!B112)&gt;=1,他!B112,"")</f>
        <v/>
      </c>
      <c r="C113" s="422" t="str">
        <f>IF(COUNTA(他!C112)&gt;=1,他!C112,"")</f>
        <v/>
      </c>
      <c r="D113" s="426" t="str">
        <f>IF(COUNTA(他!D112)&gt;=1,他!D112,"")</f>
        <v/>
      </c>
      <c r="E113" s="423" t="str">
        <f>IF(COUNTA(他!F112)&gt;=1,他!F112,"")</f>
        <v/>
      </c>
      <c r="F113" s="431" t="str">
        <f>IF(E113&lt;基本!$D$9,"非常勤","常勤")</f>
        <v>常勤</v>
      </c>
      <c r="G113" s="433">
        <f>IF(F113="非常勤",E113/基本!$D$9,1)</f>
        <v>1</v>
      </c>
      <c r="H113" s="204" t="e">
        <f>IF(DAYS360(J113,メイン!$N$3)&lt;500,"新"," ")</f>
        <v>#VALUE!</v>
      </c>
      <c r="I113" s="293"/>
      <c r="J113" s="421" t="str">
        <f>IF(COUNTA(他!E112)&gt;=1,他!E112,"")</f>
        <v/>
      </c>
      <c r="K113" s="251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</row>
    <row r="114" spans="1:27" ht="13.5" customHeight="1">
      <c r="A114" s="423" t="str">
        <f>IF(COUNTA(他!A113)&gt;=1,他!A113,"")</f>
        <v/>
      </c>
      <c r="B114" s="425" t="str">
        <f>IF(COUNTA(他!B113)&gt;=1,他!B113,"")</f>
        <v/>
      </c>
      <c r="C114" s="422" t="str">
        <f>IF(COUNTA(他!C113)&gt;=1,他!C113,"")</f>
        <v/>
      </c>
      <c r="D114" s="426" t="str">
        <f>IF(COUNTA(他!D113)&gt;=1,他!D113,"")</f>
        <v/>
      </c>
      <c r="E114" s="423" t="str">
        <f>IF(COUNTA(他!F113)&gt;=1,他!F113,"")</f>
        <v/>
      </c>
      <c r="F114" s="431" t="str">
        <f>IF(E114&lt;基本!$D$9,"非常勤","常勤")</f>
        <v>常勤</v>
      </c>
      <c r="G114" s="433">
        <f>IF(F114="非常勤",E114/基本!$D$9,1)</f>
        <v>1</v>
      </c>
      <c r="H114" s="204" t="e">
        <f>IF(DAYS360(J114,メイン!$N$3)&lt;500,"新"," ")</f>
        <v>#VALUE!</v>
      </c>
      <c r="I114" s="293"/>
      <c r="J114" s="421" t="str">
        <f>IF(COUNTA(他!E113)&gt;=1,他!E113,"")</f>
        <v/>
      </c>
      <c r="K114" s="251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</row>
    <row r="115" spans="1:27" ht="13.5" customHeight="1">
      <c r="A115" s="423" t="str">
        <f>IF(COUNTA(他!A114)&gt;=1,他!A114,"")</f>
        <v/>
      </c>
      <c r="B115" s="425" t="str">
        <f>IF(COUNTA(他!B114)&gt;=1,他!B114,"")</f>
        <v/>
      </c>
      <c r="C115" s="422" t="str">
        <f>IF(COUNTA(他!C114)&gt;=1,他!C114,"")</f>
        <v/>
      </c>
      <c r="D115" s="426" t="str">
        <f>IF(COUNTA(他!D114)&gt;=1,他!D114,"")</f>
        <v/>
      </c>
      <c r="E115" s="423" t="str">
        <f>IF(COUNTA(他!F114)&gt;=1,他!F114,"")</f>
        <v/>
      </c>
      <c r="F115" s="431" t="str">
        <f>IF(E115&lt;基本!$D$9,"非常勤","常勤")</f>
        <v>常勤</v>
      </c>
      <c r="G115" s="433">
        <f>IF(F115="非常勤",E115/基本!$D$9,1)</f>
        <v>1</v>
      </c>
      <c r="H115" s="204" t="e">
        <f>IF(DAYS360(J115,メイン!$N$3)&lt;500,"新"," ")</f>
        <v>#VALUE!</v>
      </c>
      <c r="I115" s="293"/>
      <c r="J115" s="421" t="str">
        <f>IF(COUNTA(他!E114)&gt;=1,他!E114,"")</f>
        <v/>
      </c>
      <c r="K115" s="251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</row>
    <row r="116" spans="1:27" ht="13.5" customHeight="1">
      <c r="A116" s="423" t="str">
        <f>IF(COUNTA(他!A115)&gt;=1,他!A115,"")</f>
        <v/>
      </c>
      <c r="B116" s="425" t="str">
        <f>IF(COUNTA(他!B115)&gt;=1,他!B115,"")</f>
        <v/>
      </c>
      <c r="C116" s="422" t="str">
        <f>IF(COUNTA(他!C115)&gt;=1,他!C115,"")</f>
        <v/>
      </c>
      <c r="D116" s="426" t="str">
        <f>IF(COUNTA(他!D115)&gt;=1,他!D115,"")</f>
        <v/>
      </c>
      <c r="E116" s="423" t="str">
        <f>IF(COUNTA(他!F115)&gt;=1,他!F115,"")</f>
        <v/>
      </c>
      <c r="F116" s="431" t="str">
        <f>IF(E116&lt;基本!$D$9,"非常勤","常勤")</f>
        <v>常勤</v>
      </c>
      <c r="G116" s="433">
        <f>IF(F116="非常勤",E116/基本!$D$9,1)</f>
        <v>1</v>
      </c>
      <c r="H116" s="204" t="e">
        <f>IF(DAYS360(J116,メイン!$N$3)&lt;500,"新"," ")</f>
        <v>#VALUE!</v>
      </c>
      <c r="I116" s="293"/>
      <c r="J116" s="421" t="str">
        <f>IF(COUNTA(他!E115)&gt;=1,他!E115,"")</f>
        <v/>
      </c>
      <c r="K116" s="251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</row>
    <row r="117" spans="1:27" ht="13.5" customHeight="1">
      <c r="A117" s="423" t="str">
        <f>IF(COUNTA(他!A116)&gt;=1,他!A116,"")</f>
        <v/>
      </c>
      <c r="B117" s="425" t="str">
        <f>IF(COUNTA(他!B116)&gt;=1,他!B116,"")</f>
        <v/>
      </c>
      <c r="C117" s="422" t="str">
        <f>IF(COUNTA(他!C116)&gt;=1,他!C116,"")</f>
        <v/>
      </c>
      <c r="D117" s="426" t="str">
        <f>IF(COUNTA(他!D116)&gt;=1,他!D116,"")</f>
        <v/>
      </c>
      <c r="E117" s="423" t="str">
        <f>IF(COUNTA(他!F116)&gt;=1,他!F116,"")</f>
        <v/>
      </c>
      <c r="F117" s="431" t="str">
        <f>IF(E117&lt;基本!$D$9,"非常勤","常勤")</f>
        <v>常勤</v>
      </c>
      <c r="G117" s="433">
        <f>IF(F117="非常勤",E117/基本!$D$9,1)</f>
        <v>1</v>
      </c>
      <c r="H117" s="204" t="e">
        <f>IF(DAYS360(J117,メイン!$N$3)&lt;500,"新"," ")</f>
        <v>#VALUE!</v>
      </c>
      <c r="I117" s="293"/>
      <c r="J117" s="421" t="str">
        <f>IF(COUNTA(他!E116)&gt;=1,他!E116,"")</f>
        <v/>
      </c>
      <c r="K117" s="251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</row>
    <row r="118" spans="1:27" ht="13.5" customHeight="1">
      <c r="A118" s="423" t="str">
        <f>IF(COUNTA(他!A117)&gt;=1,他!A117,"")</f>
        <v/>
      </c>
      <c r="B118" s="425" t="str">
        <f>IF(COUNTA(他!B117)&gt;=1,他!B117,"")</f>
        <v/>
      </c>
      <c r="C118" s="422" t="str">
        <f>IF(COUNTA(他!C117)&gt;=1,他!C117,"")</f>
        <v/>
      </c>
      <c r="D118" s="426" t="str">
        <f>IF(COUNTA(他!D117)&gt;=1,他!D117,"")</f>
        <v/>
      </c>
      <c r="E118" s="423" t="str">
        <f>IF(COUNTA(他!F117)&gt;=1,他!F117,"")</f>
        <v/>
      </c>
      <c r="F118" s="431" t="str">
        <f>IF(E118&lt;基本!$D$9,"非常勤","常勤")</f>
        <v>常勤</v>
      </c>
      <c r="G118" s="433">
        <f>IF(F118="非常勤",E118/基本!$D$9,1)</f>
        <v>1</v>
      </c>
      <c r="H118" s="204" t="e">
        <f>IF(DAYS360(J118,メイン!$N$3)&lt;500,"新"," ")</f>
        <v>#VALUE!</v>
      </c>
      <c r="I118" s="293"/>
      <c r="J118" s="421" t="str">
        <f>IF(COUNTA(他!E117)&gt;=1,他!E117,"")</f>
        <v/>
      </c>
      <c r="K118" s="251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</row>
    <row r="119" spans="1:27" ht="13.5" customHeight="1">
      <c r="A119" s="423" t="str">
        <f>IF(COUNTA(他!A118)&gt;=1,他!A118,"")</f>
        <v/>
      </c>
      <c r="B119" s="425" t="str">
        <f>IF(COUNTA(他!B118)&gt;=1,他!B118,"")</f>
        <v/>
      </c>
      <c r="C119" s="422" t="str">
        <f>IF(COUNTA(他!C118)&gt;=1,他!C118,"")</f>
        <v/>
      </c>
      <c r="D119" s="426" t="str">
        <f>IF(COUNTA(他!D118)&gt;=1,他!D118,"")</f>
        <v/>
      </c>
      <c r="E119" s="423" t="str">
        <f>IF(COUNTA(他!F118)&gt;=1,他!F118,"")</f>
        <v/>
      </c>
      <c r="F119" s="431" t="str">
        <f>IF(E119&lt;基本!$D$9,"非常勤","常勤")</f>
        <v>常勤</v>
      </c>
      <c r="G119" s="433">
        <f>IF(F119="非常勤",E119/基本!$D$9,1)</f>
        <v>1</v>
      </c>
      <c r="H119" s="204" t="e">
        <f>IF(DAYS360(J119,メイン!$N$3)&lt;500,"新"," ")</f>
        <v>#VALUE!</v>
      </c>
      <c r="I119" s="293"/>
      <c r="J119" s="421" t="str">
        <f>IF(COUNTA(他!E118)&gt;=1,他!E118,"")</f>
        <v/>
      </c>
      <c r="K119" s="251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</row>
    <row r="120" spans="1:27" ht="13.5" customHeight="1">
      <c r="A120" s="423" t="str">
        <f>IF(COUNTA(他!A119)&gt;=1,他!A119,"")</f>
        <v/>
      </c>
      <c r="B120" s="425" t="str">
        <f>IF(COUNTA(他!B119)&gt;=1,他!B119,"")</f>
        <v/>
      </c>
      <c r="C120" s="422" t="str">
        <f>IF(COUNTA(他!C119)&gt;=1,他!C119,"")</f>
        <v/>
      </c>
      <c r="D120" s="426" t="str">
        <f>IF(COUNTA(他!D119)&gt;=1,他!D119,"")</f>
        <v/>
      </c>
      <c r="E120" s="423" t="str">
        <f>IF(COUNTA(他!F119)&gt;=1,他!F119,"")</f>
        <v/>
      </c>
      <c r="F120" s="431" t="str">
        <f>IF(E120&lt;基本!$D$9,"非常勤","常勤")</f>
        <v>常勤</v>
      </c>
      <c r="G120" s="433">
        <f>IF(F120="非常勤",E120/基本!$D$9,1)</f>
        <v>1</v>
      </c>
      <c r="H120" s="204" t="e">
        <f>IF(DAYS360(J120,メイン!$N$3)&lt;500,"新"," ")</f>
        <v>#VALUE!</v>
      </c>
      <c r="I120" s="293"/>
      <c r="J120" s="421" t="str">
        <f>IF(COUNTA(他!E119)&gt;=1,他!E119,"")</f>
        <v/>
      </c>
      <c r="K120" s="251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</row>
    <row r="121" spans="1:27" ht="13.5" customHeight="1">
      <c r="A121" s="423" t="str">
        <f>IF(COUNTA(他!A120)&gt;=1,他!A120,"")</f>
        <v/>
      </c>
      <c r="B121" s="425" t="str">
        <f>IF(COUNTA(他!B120)&gt;=1,他!B120,"")</f>
        <v/>
      </c>
      <c r="C121" s="422" t="str">
        <f>IF(COUNTA(他!C120)&gt;=1,他!C120,"")</f>
        <v/>
      </c>
      <c r="D121" s="426" t="str">
        <f>IF(COUNTA(他!D120)&gt;=1,他!D120,"")</f>
        <v/>
      </c>
      <c r="E121" s="423" t="str">
        <f>IF(COUNTA(他!F120)&gt;=1,他!F120,"")</f>
        <v/>
      </c>
      <c r="F121" s="431" t="str">
        <f>IF(E121&lt;基本!$D$9,"非常勤","常勤")</f>
        <v>常勤</v>
      </c>
      <c r="G121" s="433">
        <f>IF(F121="非常勤",E121/基本!$D$9,1)</f>
        <v>1</v>
      </c>
      <c r="H121" s="204" t="e">
        <f>IF(DAYS360(J121,メイン!$N$3)&lt;500,"新"," ")</f>
        <v>#VALUE!</v>
      </c>
      <c r="I121" s="293"/>
      <c r="J121" s="421" t="str">
        <f>IF(COUNTA(他!E120)&gt;=1,他!E120,"")</f>
        <v/>
      </c>
      <c r="K121" s="251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</row>
    <row r="122" spans="1:27" ht="13.5" customHeight="1">
      <c r="A122" s="423" t="str">
        <f>IF(COUNTA(他!A121)&gt;=1,他!A121,"")</f>
        <v/>
      </c>
      <c r="B122" s="425" t="str">
        <f>IF(COUNTA(他!B121)&gt;=1,他!B121,"")</f>
        <v/>
      </c>
      <c r="C122" s="422" t="str">
        <f>IF(COUNTA(他!C121)&gt;=1,他!C121,"")</f>
        <v/>
      </c>
      <c r="D122" s="426" t="str">
        <f>IF(COUNTA(他!D121)&gt;=1,他!D121,"")</f>
        <v/>
      </c>
      <c r="E122" s="423" t="str">
        <f>IF(COUNTA(他!F121)&gt;=1,他!F121,"")</f>
        <v/>
      </c>
      <c r="F122" s="431" t="str">
        <f>IF(E122&lt;基本!$D$9,"非常勤","常勤")</f>
        <v>常勤</v>
      </c>
      <c r="G122" s="433">
        <f>IF(F122="非常勤",E122/基本!$D$9,1)</f>
        <v>1</v>
      </c>
      <c r="H122" s="204" t="e">
        <f>IF(DAYS360(J122,メイン!$N$3)&lt;500,"新"," ")</f>
        <v>#VALUE!</v>
      </c>
      <c r="I122" s="293"/>
      <c r="J122" s="421" t="str">
        <f>IF(COUNTA(他!E121)&gt;=1,他!E121,"")</f>
        <v/>
      </c>
      <c r="K122" s="251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</row>
    <row r="123" spans="1:27" ht="13.5" customHeight="1">
      <c r="A123" s="423" t="str">
        <f>IF(COUNTA(他!A122)&gt;=1,他!A122,"")</f>
        <v/>
      </c>
      <c r="B123" s="425" t="str">
        <f>IF(COUNTA(他!B122)&gt;=1,他!B122,"")</f>
        <v/>
      </c>
      <c r="C123" s="422" t="str">
        <f>IF(COUNTA(他!C122)&gt;=1,他!C122,"")</f>
        <v/>
      </c>
      <c r="D123" s="426" t="str">
        <f>IF(COUNTA(他!D122)&gt;=1,他!D122,"")</f>
        <v/>
      </c>
      <c r="E123" s="423" t="str">
        <f>IF(COUNTA(他!F122)&gt;=1,他!F122,"")</f>
        <v/>
      </c>
      <c r="F123" s="431" t="str">
        <f>IF(E123&lt;基本!$D$9,"非常勤","常勤")</f>
        <v>常勤</v>
      </c>
      <c r="G123" s="433">
        <f>IF(F123="非常勤",E123/基本!$D$9,1)</f>
        <v>1</v>
      </c>
      <c r="H123" s="204" t="e">
        <f>IF(DAYS360(J123,メイン!$N$3)&lt;500,"新"," ")</f>
        <v>#VALUE!</v>
      </c>
      <c r="I123" s="293"/>
      <c r="J123" s="421" t="str">
        <f>IF(COUNTA(他!E122)&gt;=1,他!E122,"")</f>
        <v/>
      </c>
      <c r="K123" s="251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</row>
    <row r="124" spans="1:27" ht="13.5" customHeight="1">
      <c r="A124" s="423" t="str">
        <f>IF(COUNTA(他!A123)&gt;=1,他!A123,"")</f>
        <v/>
      </c>
      <c r="B124" s="425" t="str">
        <f>IF(COUNTA(他!B123)&gt;=1,他!B123,"")</f>
        <v/>
      </c>
      <c r="C124" s="422" t="str">
        <f>IF(COUNTA(他!C123)&gt;=1,他!C123,"")</f>
        <v/>
      </c>
      <c r="D124" s="426" t="str">
        <f>IF(COUNTA(他!D123)&gt;=1,他!D123,"")</f>
        <v/>
      </c>
      <c r="E124" s="423" t="str">
        <f>IF(COUNTA(他!F123)&gt;=1,他!F123,"")</f>
        <v/>
      </c>
      <c r="F124" s="431" t="str">
        <f>IF(E124&lt;基本!$D$9,"非常勤","常勤")</f>
        <v>常勤</v>
      </c>
      <c r="G124" s="433">
        <f>IF(F124="非常勤",E124/基本!$D$9,1)</f>
        <v>1</v>
      </c>
      <c r="H124" s="204" t="e">
        <f>IF(DAYS360(J124,メイン!$N$3)&lt;500,"新"," ")</f>
        <v>#VALUE!</v>
      </c>
      <c r="I124" s="293"/>
      <c r="J124" s="421" t="str">
        <f>IF(COUNTA(他!E123)&gt;=1,他!E123,"")</f>
        <v/>
      </c>
      <c r="K124" s="251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</row>
    <row r="125" spans="1:27" ht="13.5" customHeight="1">
      <c r="A125" s="423" t="str">
        <f>IF(COUNTA(他!A124)&gt;=1,他!A124,"")</f>
        <v/>
      </c>
      <c r="B125" s="425" t="str">
        <f>IF(COUNTA(他!B124)&gt;=1,他!B124,"")</f>
        <v/>
      </c>
      <c r="C125" s="422" t="str">
        <f>IF(COUNTA(他!C124)&gt;=1,他!C124,"")</f>
        <v/>
      </c>
      <c r="D125" s="426" t="str">
        <f>IF(COUNTA(他!D124)&gt;=1,他!D124,"")</f>
        <v/>
      </c>
      <c r="E125" s="423" t="str">
        <f>IF(COUNTA(他!F124)&gt;=1,他!F124,"")</f>
        <v/>
      </c>
      <c r="F125" s="431" t="str">
        <f>IF(E125&lt;基本!$D$9,"非常勤","常勤")</f>
        <v>常勤</v>
      </c>
      <c r="G125" s="433">
        <f>IF(F125="非常勤",E125/基本!$D$9,1)</f>
        <v>1</v>
      </c>
      <c r="H125" s="204" t="e">
        <f>IF(DAYS360(J125,メイン!$N$3)&lt;500,"新"," ")</f>
        <v>#VALUE!</v>
      </c>
      <c r="I125" s="293"/>
      <c r="J125" s="421" t="str">
        <f>IF(COUNTA(他!E124)&gt;=1,他!E124,"")</f>
        <v/>
      </c>
      <c r="K125" s="251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</row>
    <row r="126" spans="1:27" ht="13.5" customHeight="1">
      <c r="A126" s="423" t="str">
        <f>IF(COUNTA(他!A125)&gt;=1,他!A125,"")</f>
        <v/>
      </c>
      <c r="B126" s="425" t="str">
        <f>IF(COUNTA(他!B125)&gt;=1,他!B125,"")</f>
        <v/>
      </c>
      <c r="C126" s="422" t="str">
        <f>IF(COUNTA(他!C125)&gt;=1,他!C125,"")</f>
        <v/>
      </c>
      <c r="D126" s="426" t="str">
        <f>IF(COUNTA(他!D125)&gt;=1,他!D125,"")</f>
        <v/>
      </c>
      <c r="E126" s="423" t="str">
        <f>IF(COUNTA(他!F125)&gt;=1,他!F125,"")</f>
        <v/>
      </c>
      <c r="F126" s="431" t="str">
        <f>IF(E126&lt;基本!$D$9,"非常勤","常勤")</f>
        <v>常勤</v>
      </c>
      <c r="G126" s="433">
        <f>IF(F126="非常勤",E126/基本!$D$9,1)</f>
        <v>1</v>
      </c>
      <c r="H126" s="204" t="e">
        <f>IF(DAYS360(J126,メイン!$N$3)&lt;500,"新"," ")</f>
        <v>#VALUE!</v>
      </c>
      <c r="I126" s="293"/>
      <c r="J126" s="421" t="str">
        <f>IF(COUNTA(他!E125)&gt;=1,他!E125,"")</f>
        <v/>
      </c>
      <c r="K126" s="251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</row>
    <row r="127" spans="1:27" ht="13.5" customHeight="1">
      <c r="A127" s="423" t="str">
        <f>IF(COUNTA(他!A126)&gt;=1,他!A126,"")</f>
        <v/>
      </c>
      <c r="B127" s="425" t="str">
        <f>IF(COUNTA(他!B126)&gt;=1,他!B126,"")</f>
        <v/>
      </c>
      <c r="C127" s="422" t="str">
        <f>IF(COUNTA(他!C126)&gt;=1,他!C126,"")</f>
        <v/>
      </c>
      <c r="D127" s="426" t="str">
        <f>IF(COUNTA(他!D126)&gt;=1,他!D126,"")</f>
        <v/>
      </c>
      <c r="E127" s="423" t="str">
        <f>IF(COUNTA(他!F126)&gt;=1,他!F126,"")</f>
        <v/>
      </c>
      <c r="F127" s="431" t="str">
        <f>IF(E127&lt;基本!$D$9,"非常勤","常勤")</f>
        <v>常勤</v>
      </c>
      <c r="G127" s="433">
        <f>IF(F127="非常勤",E127/基本!$D$9,1)</f>
        <v>1</v>
      </c>
      <c r="H127" s="204" t="e">
        <f>IF(DAYS360(J127,メイン!$N$3)&lt;500,"新"," ")</f>
        <v>#VALUE!</v>
      </c>
      <c r="I127" s="293"/>
      <c r="J127" s="421" t="str">
        <f>IF(COUNTA(他!E126)&gt;=1,他!E126,"")</f>
        <v/>
      </c>
      <c r="K127" s="251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</row>
    <row r="128" spans="1:27" ht="13.5" customHeight="1">
      <c r="A128" s="423" t="str">
        <f>IF(COUNTA(他!A127)&gt;=1,他!A127,"")</f>
        <v/>
      </c>
      <c r="B128" s="425" t="str">
        <f>IF(COUNTA(他!B127)&gt;=1,他!B127,"")</f>
        <v/>
      </c>
      <c r="C128" s="422" t="str">
        <f>IF(COUNTA(他!C127)&gt;=1,他!C127,"")</f>
        <v/>
      </c>
      <c r="D128" s="426" t="str">
        <f>IF(COUNTA(他!D127)&gt;=1,他!D127,"")</f>
        <v/>
      </c>
      <c r="E128" s="423" t="str">
        <f>IF(COUNTA(他!F127)&gt;=1,他!F127,"")</f>
        <v/>
      </c>
      <c r="F128" s="431" t="str">
        <f>IF(E128&lt;基本!$D$9,"非常勤","常勤")</f>
        <v>常勤</v>
      </c>
      <c r="G128" s="433">
        <f>IF(F128="非常勤",E128/基本!$D$9,1)</f>
        <v>1</v>
      </c>
      <c r="H128" s="204" t="e">
        <f>IF(DAYS360(J128,メイン!$N$3)&lt;500,"新"," ")</f>
        <v>#VALUE!</v>
      </c>
      <c r="I128" s="293"/>
      <c r="J128" s="421" t="str">
        <f>IF(COUNTA(他!E127)&gt;=1,他!E127,"")</f>
        <v/>
      </c>
      <c r="K128" s="251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</row>
    <row r="129" spans="1:27" ht="13.5" customHeight="1">
      <c r="A129" s="423" t="str">
        <f>IF(COUNTA(他!A128)&gt;=1,他!A128,"")</f>
        <v/>
      </c>
      <c r="B129" s="425" t="str">
        <f>IF(COUNTA(他!B128)&gt;=1,他!B128,"")</f>
        <v/>
      </c>
      <c r="C129" s="422" t="str">
        <f>IF(COUNTA(他!C128)&gt;=1,他!C128,"")</f>
        <v/>
      </c>
      <c r="D129" s="426" t="str">
        <f>IF(COUNTA(他!D128)&gt;=1,他!D128,"")</f>
        <v/>
      </c>
      <c r="E129" s="423" t="str">
        <f>IF(COUNTA(他!F128)&gt;=1,他!F128,"")</f>
        <v/>
      </c>
      <c r="F129" s="431" t="str">
        <f>IF(E129&lt;基本!$D$9,"非常勤","常勤")</f>
        <v>常勤</v>
      </c>
      <c r="G129" s="433">
        <f>IF(F129="非常勤",E129/基本!$D$9,1)</f>
        <v>1</v>
      </c>
      <c r="H129" s="204" t="e">
        <f>IF(DAYS360(J129,メイン!$N$3)&lt;500,"新"," ")</f>
        <v>#VALUE!</v>
      </c>
      <c r="I129" s="293"/>
      <c r="J129" s="421" t="str">
        <f>IF(COUNTA(他!E128)&gt;=1,他!E128,"")</f>
        <v/>
      </c>
      <c r="K129" s="251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</row>
    <row r="130" spans="1:27" ht="13.5" customHeight="1">
      <c r="A130" s="423" t="str">
        <f>IF(COUNTA(他!A129)&gt;=1,他!A129,"")</f>
        <v/>
      </c>
      <c r="B130" s="425" t="str">
        <f>IF(COUNTA(他!B129)&gt;=1,他!B129,"")</f>
        <v/>
      </c>
      <c r="C130" s="422" t="str">
        <f>IF(COUNTA(他!C129)&gt;=1,他!C129,"")</f>
        <v/>
      </c>
      <c r="D130" s="426" t="str">
        <f>IF(COUNTA(他!D129)&gt;=1,他!D129,"")</f>
        <v/>
      </c>
      <c r="E130" s="423" t="str">
        <f>IF(COUNTA(他!F129)&gt;=1,他!F129,"")</f>
        <v/>
      </c>
      <c r="F130" s="431" t="str">
        <f>IF(E130&lt;基本!$D$9,"非常勤","常勤")</f>
        <v>常勤</v>
      </c>
      <c r="G130" s="433">
        <f>IF(F130="非常勤",E130/基本!$D$9,1)</f>
        <v>1</v>
      </c>
      <c r="H130" s="204" t="e">
        <f>IF(DAYS360(J130,メイン!$N$3)&lt;500,"新"," ")</f>
        <v>#VALUE!</v>
      </c>
      <c r="I130" s="293"/>
      <c r="J130" s="421" t="str">
        <f>IF(COUNTA(他!E129)&gt;=1,他!E129,"")</f>
        <v/>
      </c>
      <c r="K130" s="251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</row>
    <row r="131" spans="1:27" ht="13.5" customHeight="1">
      <c r="A131" s="423" t="str">
        <f>IF(COUNTA(他!A130)&gt;=1,他!A130,"")</f>
        <v/>
      </c>
      <c r="B131" s="425" t="str">
        <f>IF(COUNTA(他!B130)&gt;=1,他!B130,"")</f>
        <v/>
      </c>
      <c r="C131" s="422" t="str">
        <f>IF(COUNTA(他!C130)&gt;=1,他!C130,"")</f>
        <v/>
      </c>
      <c r="D131" s="426" t="str">
        <f>IF(COUNTA(他!D130)&gt;=1,他!D130,"")</f>
        <v/>
      </c>
      <c r="E131" s="423" t="str">
        <f>IF(COUNTA(他!F130)&gt;=1,他!F130,"")</f>
        <v/>
      </c>
      <c r="F131" s="431" t="str">
        <f>IF(E131&lt;基本!$D$9,"非常勤","常勤")</f>
        <v>常勤</v>
      </c>
      <c r="G131" s="433">
        <f>IF(F131="非常勤",E131/基本!$D$9,1)</f>
        <v>1</v>
      </c>
      <c r="H131" s="204" t="e">
        <f>IF(DAYS360(J131,メイン!$N$3)&lt;500,"新"," ")</f>
        <v>#VALUE!</v>
      </c>
      <c r="I131" s="293"/>
      <c r="J131" s="421" t="str">
        <f>IF(COUNTA(他!E130)&gt;=1,他!E130,"")</f>
        <v/>
      </c>
      <c r="K131" s="251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</row>
    <row r="132" spans="1:27" ht="13.5" customHeight="1">
      <c r="A132" s="423" t="str">
        <f>IF(COUNTA(他!A131)&gt;=1,他!A131,"")</f>
        <v/>
      </c>
      <c r="B132" s="425" t="str">
        <f>IF(COUNTA(他!B131)&gt;=1,他!B131,"")</f>
        <v/>
      </c>
      <c r="C132" s="422" t="str">
        <f>IF(COUNTA(他!C131)&gt;=1,他!C131,"")</f>
        <v/>
      </c>
      <c r="D132" s="426" t="str">
        <f>IF(COUNTA(他!D131)&gt;=1,他!D131,"")</f>
        <v/>
      </c>
      <c r="E132" s="423" t="str">
        <f>IF(COUNTA(他!F131)&gt;=1,他!F131,"")</f>
        <v/>
      </c>
      <c r="F132" s="431" t="str">
        <f>IF(E132&lt;基本!$D$9,"非常勤","常勤")</f>
        <v>常勤</v>
      </c>
      <c r="G132" s="433">
        <f>IF(F132="非常勤",E132/基本!$D$9,1)</f>
        <v>1</v>
      </c>
      <c r="H132" s="204" t="e">
        <f>IF(DAYS360(J132,メイン!$N$3)&lt;500,"新"," ")</f>
        <v>#VALUE!</v>
      </c>
      <c r="I132" s="293"/>
      <c r="J132" s="421" t="str">
        <f>IF(COUNTA(他!E131)&gt;=1,他!E131,"")</f>
        <v/>
      </c>
      <c r="K132" s="251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</row>
    <row r="133" spans="1:27" ht="13.5" customHeight="1">
      <c r="A133" s="423" t="str">
        <f>IF(COUNTA(他!A132)&gt;=1,他!A132,"")</f>
        <v/>
      </c>
      <c r="B133" s="425" t="str">
        <f>IF(COUNTA(他!B132)&gt;=1,他!B132,"")</f>
        <v/>
      </c>
      <c r="C133" s="422" t="str">
        <f>IF(COUNTA(他!C132)&gt;=1,他!C132,"")</f>
        <v/>
      </c>
      <c r="D133" s="426" t="str">
        <f>IF(COUNTA(他!D132)&gt;=1,他!D132,"")</f>
        <v/>
      </c>
      <c r="E133" s="423" t="str">
        <f>IF(COUNTA(他!F132)&gt;=1,他!F132,"")</f>
        <v/>
      </c>
      <c r="F133" s="431" t="str">
        <f>IF(E133&lt;基本!$D$9,"非常勤","常勤")</f>
        <v>常勤</v>
      </c>
      <c r="G133" s="433">
        <f>IF(F133="非常勤",E133/基本!$D$9,1)</f>
        <v>1</v>
      </c>
      <c r="H133" s="204" t="e">
        <f>IF(DAYS360(J133,メイン!$N$3)&lt;500,"新"," ")</f>
        <v>#VALUE!</v>
      </c>
      <c r="I133" s="293"/>
      <c r="J133" s="421" t="str">
        <f>IF(COUNTA(他!E132)&gt;=1,他!E132,"")</f>
        <v/>
      </c>
      <c r="K133" s="251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</row>
    <row r="134" spans="1:27" ht="13.5" customHeight="1">
      <c r="A134" s="423" t="str">
        <f>IF(COUNTA(他!A133)&gt;=1,他!A133,"")</f>
        <v/>
      </c>
      <c r="B134" s="425" t="str">
        <f>IF(COUNTA(他!B133)&gt;=1,他!B133,"")</f>
        <v/>
      </c>
      <c r="C134" s="422" t="str">
        <f>IF(COUNTA(他!C133)&gt;=1,他!C133,"")</f>
        <v/>
      </c>
      <c r="D134" s="426" t="str">
        <f>IF(COUNTA(他!D133)&gt;=1,他!D133,"")</f>
        <v/>
      </c>
      <c r="E134" s="423" t="str">
        <f>IF(COUNTA(他!F133)&gt;=1,他!F133,"")</f>
        <v/>
      </c>
      <c r="F134" s="431" t="str">
        <f>IF(E134&lt;基本!$D$9,"非常勤","常勤")</f>
        <v>常勤</v>
      </c>
      <c r="G134" s="433">
        <f>IF(F134="非常勤",E134/基本!$D$9,1)</f>
        <v>1</v>
      </c>
      <c r="H134" s="204" t="e">
        <f>IF(DAYS360(J134,メイン!$N$3)&lt;500,"新"," ")</f>
        <v>#VALUE!</v>
      </c>
      <c r="I134" s="293"/>
      <c r="J134" s="421" t="str">
        <f>IF(COUNTA(他!E133)&gt;=1,他!E133,"")</f>
        <v/>
      </c>
      <c r="K134" s="251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</row>
    <row r="135" spans="1:27" ht="13.5" customHeight="1">
      <c r="A135" s="423" t="str">
        <f>IF(COUNTA(他!A134)&gt;=1,他!A134,"")</f>
        <v/>
      </c>
      <c r="B135" s="425" t="str">
        <f>IF(COUNTA(他!B134)&gt;=1,他!B134,"")</f>
        <v/>
      </c>
      <c r="C135" s="422" t="str">
        <f>IF(COUNTA(他!C134)&gt;=1,他!C134,"")</f>
        <v/>
      </c>
      <c r="D135" s="426" t="str">
        <f>IF(COUNTA(他!D134)&gt;=1,他!D134,"")</f>
        <v/>
      </c>
      <c r="E135" s="423" t="str">
        <f>IF(COUNTA(他!F134)&gt;=1,他!F134,"")</f>
        <v/>
      </c>
      <c r="F135" s="431" t="str">
        <f>IF(E135&lt;基本!$D$9,"非常勤","常勤")</f>
        <v>常勤</v>
      </c>
      <c r="G135" s="433">
        <f>IF(F135="非常勤",E135/基本!$D$9,1)</f>
        <v>1</v>
      </c>
      <c r="H135" s="204" t="e">
        <f>IF(DAYS360(J135,メイン!$N$3)&lt;500,"新"," ")</f>
        <v>#VALUE!</v>
      </c>
      <c r="I135" s="293"/>
      <c r="J135" s="421" t="str">
        <f>IF(COUNTA(他!E134)&gt;=1,他!E134,"")</f>
        <v/>
      </c>
      <c r="K135" s="251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</row>
    <row r="136" spans="1:27" ht="13.5" customHeight="1">
      <c r="A136" s="423" t="str">
        <f>IF(COUNTA(他!A135)&gt;=1,他!A135,"")</f>
        <v/>
      </c>
      <c r="B136" s="425" t="str">
        <f>IF(COUNTA(他!B135)&gt;=1,他!B135,"")</f>
        <v/>
      </c>
      <c r="C136" s="422" t="str">
        <f>IF(COUNTA(他!C135)&gt;=1,他!C135,"")</f>
        <v/>
      </c>
      <c r="D136" s="426" t="str">
        <f>IF(COUNTA(他!D135)&gt;=1,他!D135,"")</f>
        <v/>
      </c>
      <c r="E136" s="423" t="str">
        <f>IF(COUNTA(他!F135)&gt;=1,他!F135,"")</f>
        <v/>
      </c>
      <c r="F136" s="431" t="str">
        <f>IF(E136&lt;基本!$D$9,"非常勤","常勤")</f>
        <v>常勤</v>
      </c>
      <c r="G136" s="433">
        <f>IF(F136="非常勤",E136/基本!$D$9,1)</f>
        <v>1</v>
      </c>
      <c r="H136" s="204" t="e">
        <f>IF(DAYS360(J136,メイン!$N$3)&lt;500,"新"," ")</f>
        <v>#VALUE!</v>
      </c>
      <c r="I136" s="293"/>
      <c r="J136" s="421" t="str">
        <f>IF(COUNTA(他!E135)&gt;=1,他!E135,"")</f>
        <v/>
      </c>
      <c r="K136" s="251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</row>
    <row r="137" spans="1:27" ht="13.5" customHeight="1">
      <c r="A137" s="423" t="str">
        <f>IF(COUNTA(他!A136)&gt;=1,他!A136,"")</f>
        <v/>
      </c>
      <c r="B137" s="425" t="str">
        <f>IF(COUNTA(他!B136)&gt;=1,他!B136,"")</f>
        <v/>
      </c>
      <c r="C137" s="422" t="str">
        <f>IF(COUNTA(他!C136)&gt;=1,他!C136,"")</f>
        <v/>
      </c>
      <c r="D137" s="426" t="str">
        <f>IF(COUNTA(他!D136)&gt;=1,他!D136,"")</f>
        <v/>
      </c>
      <c r="E137" s="423" t="str">
        <f>IF(COUNTA(他!F136)&gt;=1,他!F136,"")</f>
        <v/>
      </c>
      <c r="F137" s="431" t="str">
        <f>IF(E137&lt;基本!$D$9,"非常勤","常勤")</f>
        <v>常勤</v>
      </c>
      <c r="G137" s="433">
        <f>IF(F137="非常勤",E137/基本!$D$9,1)</f>
        <v>1</v>
      </c>
      <c r="H137" s="204" t="e">
        <f>IF(DAYS360(J137,メイン!$N$3)&lt;500,"新"," ")</f>
        <v>#VALUE!</v>
      </c>
      <c r="I137" s="293"/>
      <c r="J137" s="421" t="str">
        <f>IF(COUNTA(他!E136)&gt;=1,他!E136,"")</f>
        <v/>
      </c>
      <c r="K137" s="251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</row>
    <row r="138" spans="1:27" ht="13.5" customHeight="1">
      <c r="A138" s="423" t="str">
        <f>IF(COUNTA(他!A137)&gt;=1,他!A137,"")</f>
        <v/>
      </c>
      <c r="B138" s="425" t="str">
        <f>IF(COUNTA(他!B137)&gt;=1,他!B137,"")</f>
        <v/>
      </c>
      <c r="C138" s="422" t="str">
        <f>IF(COUNTA(他!C137)&gt;=1,他!C137,"")</f>
        <v/>
      </c>
      <c r="D138" s="426" t="str">
        <f>IF(COUNTA(他!D137)&gt;=1,他!D137,"")</f>
        <v/>
      </c>
      <c r="E138" s="423" t="str">
        <f>IF(COUNTA(他!F137)&gt;=1,他!F137,"")</f>
        <v/>
      </c>
      <c r="F138" s="431" t="str">
        <f>IF(E138&lt;基本!$D$9,"非常勤","常勤")</f>
        <v>常勤</v>
      </c>
      <c r="G138" s="433">
        <f>IF(F138="非常勤",E138/基本!$D$9,1)</f>
        <v>1</v>
      </c>
      <c r="H138" s="204" t="e">
        <f>IF(DAYS360(J138,メイン!$N$3)&lt;500,"新"," ")</f>
        <v>#VALUE!</v>
      </c>
      <c r="I138" s="293"/>
      <c r="J138" s="421" t="str">
        <f>IF(COUNTA(他!E137)&gt;=1,他!E137,"")</f>
        <v/>
      </c>
      <c r="K138" s="251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</row>
    <row r="139" spans="1:27" ht="13.5" customHeight="1">
      <c r="A139" s="423" t="str">
        <f>IF(COUNTA(他!A138)&gt;=1,他!A138,"")</f>
        <v/>
      </c>
      <c r="B139" s="425" t="str">
        <f>IF(COUNTA(他!B138)&gt;=1,他!B138,"")</f>
        <v/>
      </c>
      <c r="C139" s="422" t="str">
        <f>IF(COUNTA(他!C138)&gt;=1,他!C138,"")</f>
        <v/>
      </c>
      <c r="D139" s="426" t="str">
        <f>IF(COUNTA(他!D138)&gt;=1,他!D138,"")</f>
        <v/>
      </c>
      <c r="E139" s="423" t="str">
        <f>IF(COUNTA(他!F138)&gt;=1,他!F138,"")</f>
        <v/>
      </c>
      <c r="F139" s="431" t="str">
        <f>IF(E139&lt;基本!$D$9,"非常勤","常勤")</f>
        <v>常勤</v>
      </c>
      <c r="G139" s="433">
        <f>IF(F139="非常勤",E139/基本!$D$9,1)</f>
        <v>1</v>
      </c>
      <c r="H139" s="204" t="e">
        <f>IF(DAYS360(J139,メイン!$N$3)&lt;500,"新"," ")</f>
        <v>#VALUE!</v>
      </c>
      <c r="I139" s="293"/>
      <c r="J139" s="421" t="str">
        <f>IF(COUNTA(他!E138)&gt;=1,他!E138,"")</f>
        <v/>
      </c>
      <c r="K139" s="251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</row>
    <row r="140" spans="1:27" ht="13.5" customHeight="1">
      <c r="A140" s="423" t="str">
        <f>IF(COUNTA(他!A139)&gt;=1,他!A139,"")</f>
        <v/>
      </c>
      <c r="B140" s="425" t="str">
        <f>IF(COUNTA(他!B139)&gt;=1,他!B139,"")</f>
        <v/>
      </c>
      <c r="C140" s="422" t="str">
        <f>IF(COUNTA(他!C139)&gt;=1,他!C139,"")</f>
        <v/>
      </c>
      <c r="D140" s="426" t="str">
        <f>IF(COUNTA(他!D139)&gt;=1,他!D139,"")</f>
        <v/>
      </c>
      <c r="E140" s="423" t="str">
        <f>IF(COUNTA(他!F139)&gt;=1,他!F139,"")</f>
        <v/>
      </c>
      <c r="F140" s="431" t="str">
        <f>IF(E140&lt;基本!$D$9,"非常勤","常勤")</f>
        <v>常勤</v>
      </c>
      <c r="G140" s="433">
        <f>IF(F140="非常勤",E140/基本!$D$9,1)</f>
        <v>1</v>
      </c>
      <c r="H140" s="204" t="e">
        <f>IF(DAYS360(J140,メイン!$N$3)&lt;500,"新"," ")</f>
        <v>#VALUE!</v>
      </c>
      <c r="I140" s="293"/>
      <c r="J140" s="421" t="str">
        <f>IF(COUNTA(他!E139)&gt;=1,他!E139,"")</f>
        <v/>
      </c>
      <c r="K140" s="251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</row>
    <row r="141" spans="1:27" ht="13.5" customHeight="1">
      <c r="A141" s="423" t="str">
        <f>IF(COUNTA(他!A140)&gt;=1,他!A140,"")</f>
        <v/>
      </c>
      <c r="B141" s="425" t="str">
        <f>IF(COUNTA(他!B140)&gt;=1,他!B140,"")</f>
        <v/>
      </c>
      <c r="C141" s="422" t="str">
        <f>IF(COUNTA(他!C140)&gt;=1,他!C140,"")</f>
        <v/>
      </c>
      <c r="D141" s="426" t="str">
        <f>IF(COUNTA(他!D140)&gt;=1,他!D140,"")</f>
        <v/>
      </c>
      <c r="E141" s="423" t="str">
        <f>IF(COUNTA(他!F140)&gt;=1,他!F140,"")</f>
        <v/>
      </c>
      <c r="F141" s="431" t="str">
        <f>IF(E141&lt;基本!$D$9,"非常勤","常勤")</f>
        <v>常勤</v>
      </c>
      <c r="G141" s="433">
        <f>IF(F141="非常勤",E141/基本!$D$9,1)</f>
        <v>1</v>
      </c>
      <c r="H141" s="204" t="e">
        <f>IF(DAYS360(J141,メイン!$N$3)&lt;500,"新"," ")</f>
        <v>#VALUE!</v>
      </c>
      <c r="I141" s="293"/>
      <c r="J141" s="421" t="str">
        <f>IF(COUNTA(他!E140)&gt;=1,他!E140,"")</f>
        <v/>
      </c>
      <c r="K141" s="251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</row>
    <row r="142" spans="1:27" ht="13.5" customHeight="1">
      <c r="A142" s="423" t="str">
        <f>IF(COUNTA(他!A141)&gt;=1,他!A141,"")</f>
        <v/>
      </c>
      <c r="B142" s="425" t="str">
        <f>IF(COUNTA(他!B141)&gt;=1,他!B141,"")</f>
        <v/>
      </c>
      <c r="C142" s="422" t="str">
        <f>IF(COUNTA(他!C141)&gt;=1,他!C141,"")</f>
        <v/>
      </c>
      <c r="D142" s="426" t="str">
        <f>IF(COUNTA(他!D141)&gt;=1,他!D141,"")</f>
        <v/>
      </c>
      <c r="E142" s="423" t="str">
        <f>IF(COUNTA(他!F141)&gt;=1,他!F141,"")</f>
        <v/>
      </c>
      <c r="F142" s="431" t="str">
        <f>IF(E142&lt;基本!$D$9,"非常勤","常勤")</f>
        <v>常勤</v>
      </c>
      <c r="G142" s="433">
        <f>IF(F142="非常勤",E142/基本!$D$9,1)</f>
        <v>1</v>
      </c>
      <c r="H142" s="204" t="e">
        <f>IF(DAYS360(J142,メイン!$N$3)&lt;500,"新"," ")</f>
        <v>#VALUE!</v>
      </c>
      <c r="I142" s="293"/>
      <c r="J142" s="421" t="str">
        <f>IF(COUNTA(他!E141)&gt;=1,他!E141,"")</f>
        <v/>
      </c>
      <c r="K142" s="251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</row>
    <row r="143" spans="1:27" ht="13.5" customHeight="1">
      <c r="A143" s="423" t="str">
        <f>IF(COUNTA(他!A142)&gt;=1,他!A142,"")</f>
        <v/>
      </c>
      <c r="B143" s="425" t="str">
        <f>IF(COUNTA(他!B142)&gt;=1,他!B142,"")</f>
        <v/>
      </c>
      <c r="C143" s="422" t="str">
        <f>IF(COUNTA(他!C142)&gt;=1,他!C142,"")</f>
        <v/>
      </c>
      <c r="D143" s="426" t="str">
        <f>IF(COUNTA(他!D142)&gt;=1,他!D142,"")</f>
        <v/>
      </c>
      <c r="E143" s="423" t="str">
        <f>IF(COUNTA(他!F142)&gt;=1,他!F142,"")</f>
        <v/>
      </c>
      <c r="F143" s="431" t="str">
        <f>IF(E143&lt;基本!$D$9,"非常勤","常勤")</f>
        <v>常勤</v>
      </c>
      <c r="G143" s="433">
        <f>IF(F143="非常勤",E143/基本!$D$9,1)</f>
        <v>1</v>
      </c>
      <c r="H143" s="204" t="e">
        <f>IF(DAYS360(J143,メイン!$N$3)&lt;500,"新"," ")</f>
        <v>#VALUE!</v>
      </c>
      <c r="I143" s="293"/>
      <c r="J143" s="421" t="str">
        <f>IF(COUNTA(他!E142)&gt;=1,他!E142,"")</f>
        <v/>
      </c>
      <c r="K143" s="251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</row>
    <row r="144" spans="1:27" ht="13.5" customHeight="1">
      <c r="A144" s="423" t="str">
        <f>IF(COUNTA(他!A143)&gt;=1,他!A143,"")</f>
        <v/>
      </c>
      <c r="B144" s="425" t="str">
        <f>IF(COUNTA(他!B143)&gt;=1,他!B143,"")</f>
        <v/>
      </c>
      <c r="C144" s="422" t="str">
        <f>IF(COUNTA(他!C143)&gt;=1,他!C143,"")</f>
        <v/>
      </c>
      <c r="D144" s="426" t="str">
        <f>IF(COUNTA(他!D143)&gt;=1,他!D143,"")</f>
        <v/>
      </c>
      <c r="E144" s="423" t="str">
        <f>IF(COUNTA(他!F143)&gt;=1,他!F143,"")</f>
        <v/>
      </c>
      <c r="F144" s="431" t="str">
        <f>IF(E144&lt;基本!$D$9,"非常勤","常勤")</f>
        <v>常勤</v>
      </c>
      <c r="G144" s="433">
        <f>IF(F144="非常勤",E144/基本!$D$9,1)</f>
        <v>1</v>
      </c>
      <c r="H144" s="204" t="e">
        <f>IF(DAYS360(J144,メイン!$N$3)&lt;500,"新"," ")</f>
        <v>#VALUE!</v>
      </c>
      <c r="I144" s="293"/>
      <c r="J144" s="421" t="str">
        <f>IF(COUNTA(他!E143)&gt;=1,他!E143,"")</f>
        <v/>
      </c>
      <c r="K144" s="251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</row>
    <row r="145" spans="1:27" ht="13.5" customHeight="1">
      <c r="A145" s="423" t="str">
        <f>IF(COUNTA(他!A144)&gt;=1,他!A144,"")</f>
        <v/>
      </c>
      <c r="B145" s="425" t="str">
        <f>IF(COUNTA(他!B144)&gt;=1,他!B144,"")</f>
        <v/>
      </c>
      <c r="C145" s="422" t="str">
        <f>IF(COUNTA(他!C144)&gt;=1,他!C144,"")</f>
        <v/>
      </c>
      <c r="D145" s="426" t="str">
        <f>IF(COUNTA(他!D144)&gt;=1,他!D144,"")</f>
        <v/>
      </c>
      <c r="E145" s="423" t="str">
        <f>IF(COUNTA(他!F144)&gt;=1,他!F144,"")</f>
        <v/>
      </c>
      <c r="F145" s="431" t="str">
        <f>IF(E145&lt;基本!$D$9,"非常勤","常勤")</f>
        <v>常勤</v>
      </c>
      <c r="G145" s="433">
        <f>IF(F145="非常勤",E145/基本!$D$9,1)</f>
        <v>1</v>
      </c>
      <c r="H145" s="204" t="e">
        <f>IF(DAYS360(J145,メイン!$N$3)&lt;500,"新"," ")</f>
        <v>#VALUE!</v>
      </c>
      <c r="I145" s="293"/>
      <c r="J145" s="421" t="str">
        <f>IF(COUNTA(他!E144)&gt;=1,他!E144,"")</f>
        <v/>
      </c>
      <c r="K145" s="251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</row>
    <row r="146" spans="1:27" ht="13.5" customHeight="1">
      <c r="A146" s="423" t="str">
        <f>IF(COUNTA(他!A145)&gt;=1,他!A145,"")</f>
        <v/>
      </c>
      <c r="B146" s="425" t="str">
        <f>IF(COUNTA(他!B145)&gt;=1,他!B145,"")</f>
        <v/>
      </c>
      <c r="C146" s="422" t="str">
        <f>IF(COUNTA(他!C145)&gt;=1,他!C145,"")</f>
        <v/>
      </c>
      <c r="D146" s="426" t="str">
        <f>IF(COUNTA(他!D145)&gt;=1,他!D145,"")</f>
        <v/>
      </c>
      <c r="E146" s="423" t="str">
        <f>IF(COUNTA(他!F145)&gt;=1,他!F145,"")</f>
        <v/>
      </c>
      <c r="F146" s="431" t="str">
        <f>IF(E146&lt;基本!$D$9,"非常勤","常勤")</f>
        <v>常勤</v>
      </c>
      <c r="G146" s="433">
        <f>IF(F146="非常勤",E146/基本!$D$9,1)</f>
        <v>1</v>
      </c>
      <c r="H146" s="204" t="e">
        <f>IF(DAYS360(J146,メイン!$N$3)&lt;500,"新"," ")</f>
        <v>#VALUE!</v>
      </c>
      <c r="I146" s="293"/>
      <c r="J146" s="421" t="str">
        <f>IF(COUNTA(他!E145)&gt;=1,他!E145,"")</f>
        <v/>
      </c>
      <c r="K146" s="251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</row>
    <row r="147" spans="1:27" ht="13.5" customHeight="1">
      <c r="A147" s="423" t="str">
        <f>IF(COUNTA(他!A146)&gt;=1,他!A146,"")</f>
        <v/>
      </c>
      <c r="B147" s="425" t="str">
        <f>IF(COUNTA(他!B146)&gt;=1,他!B146,"")</f>
        <v/>
      </c>
      <c r="C147" s="422" t="str">
        <f>IF(COUNTA(他!C146)&gt;=1,他!C146,"")</f>
        <v/>
      </c>
      <c r="D147" s="426" t="str">
        <f>IF(COUNTA(他!D146)&gt;=1,他!D146,"")</f>
        <v/>
      </c>
      <c r="E147" s="423" t="str">
        <f>IF(COUNTA(他!F146)&gt;=1,他!F146,"")</f>
        <v/>
      </c>
      <c r="F147" s="431" t="str">
        <f>IF(E147&lt;基本!$D$9,"非常勤","常勤")</f>
        <v>常勤</v>
      </c>
      <c r="G147" s="433">
        <f>IF(F147="非常勤",E147/基本!$D$9,1)</f>
        <v>1</v>
      </c>
      <c r="H147" s="204" t="e">
        <f>IF(DAYS360(J147,メイン!$N$3)&lt;500,"新"," ")</f>
        <v>#VALUE!</v>
      </c>
      <c r="I147" s="293"/>
      <c r="J147" s="421" t="str">
        <f>IF(COUNTA(他!E146)&gt;=1,他!E146,"")</f>
        <v/>
      </c>
      <c r="K147" s="251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</row>
    <row r="148" spans="1:27" ht="13.5" customHeight="1">
      <c r="A148" s="423" t="str">
        <f>IF(COUNTA(他!A147)&gt;=1,他!A147,"")</f>
        <v/>
      </c>
      <c r="B148" s="425" t="str">
        <f>IF(COUNTA(他!B147)&gt;=1,他!B147,"")</f>
        <v/>
      </c>
      <c r="C148" s="422" t="str">
        <f>IF(COUNTA(他!C147)&gt;=1,他!C147,"")</f>
        <v/>
      </c>
      <c r="D148" s="426" t="str">
        <f>IF(COUNTA(他!D147)&gt;=1,他!D147,"")</f>
        <v/>
      </c>
      <c r="E148" s="423" t="str">
        <f>IF(COUNTA(他!F147)&gt;=1,他!F147,"")</f>
        <v/>
      </c>
      <c r="F148" s="431" t="str">
        <f>IF(E148&lt;基本!$D$9,"非常勤","常勤")</f>
        <v>常勤</v>
      </c>
      <c r="G148" s="433">
        <f>IF(F148="非常勤",E148/基本!$D$9,1)</f>
        <v>1</v>
      </c>
      <c r="H148" s="204" t="e">
        <f>IF(DAYS360(J148,メイン!$N$3)&lt;500,"新"," ")</f>
        <v>#VALUE!</v>
      </c>
      <c r="I148" s="293"/>
      <c r="J148" s="421" t="str">
        <f>IF(COUNTA(他!E147)&gt;=1,他!E147,"")</f>
        <v/>
      </c>
      <c r="K148" s="251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</row>
    <row r="149" spans="1:27" ht="13.5" customHeight="1">
      <c r="A149" s="423" t="str">
        <f>IF(COUNTA(他!A148)&gt;=1,他!A148,"")</f>
        <v/>
      </c>
      <c r="B149" s="425" t="str">
        <f>IF(COUNTA(他!B148)&gt;=1,他!B148,"")</f>
        <v/>
      </c>
      <c r="C149" s="422" t="str">
        <f>IF(COUNTA(他!C148)&gt;=1,他!C148,"")</f>
        <v/>
      </c>
      <c r="D149" s="426" t="str">
        <f>IF(COUNTA(他!D148)&gt;=1,他!D148,"")</f>
        <v/>
      </c>
      <c r="E149" s="423" t="str">
        <f>IF(COUNTA(他!F148)&gt;=1,他!F148,"")</f>
        <v/>
      </c>
      <c r="F149" s="431" t="str">
        <f>IF(E149&lt;基本!$D$9,"非常勤","常勤")</f>
        <v>常勤</v>
      </c>
      <c r="G149" s="433">
        <f>IF(F149="非常勤",E149/基本!$D$9,1)</f>
        <v>1</v>
      </c>
      <c r="H149" s="204" t="e">
        <f>IF(DAYS360(J149,メイン!$N$3)&lt;500,"新"," ")</f>
        <v>#VALUE!</v>
      </c>
      <c r="I149" s="293"/>
      <c r="J149" s="421" t="str">
        <f>IF(COUNTA(他!E148)&gt;=1,他!E148,"")</f>
        <v/>
      </c>
      <c r="K149" s="251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</row>
    <row r="150" spans="1:27" ht="13.5" customHeight="1">
      <c r="A150" s="423" t="str">
        <f>IF(COUNTA(他!A149)&gt;=1,他!A149,"")</f>
        <v/>
      </c>
      <c r="B150" s="425" t="str">
        <f>IF(COUNTA(他!B149)&gt;=1,他!B149,"")</f>
        <v/>
      </c>
      <c r="C150" s="422" t="str">
        <f>IF(COUNTA(他!C149)&gt;=1,他!C149,"")</f>
        <v/>
      </c>
      <c r="D150" s="426" t="str">
        <f>IF(COUNTA(他!D149)&gt;=1,他!D149,"")</f>
        <v/>
      </c>
      <c r="E150" s="423" t="str">
        <f>IF(COUNTA(他!F149)&gt;=1,他!F149,"")</f>
        <v/>
      </c>
      <c r="F150" s="431" t="str">
        <f>IF(E150&lt;基本!$D$9,"非常勤","常勤")</f>
        <v>常勤</v>
      </c>
      <c r="G150" s="433">
        <f>IF(F150="非常勤",E150/基本!$D$9,1)</f>
        <v>1</v>
      </c>
      <c r="H150" s="204" t="e">
        <f>IF(DAYS360(J150,メイン!$N$3)&lt;500,"新"," ")</f>
        <v>#VALUE!</v>
      </c>
      <c r="I150" s="293"/>
      <c r="J150" s="421" t="str">
        <f>IF(COUNTA(他!E149)&gt;=1,他!E149,"")</f>
        <v/>
      </c>
      <c r="K150" s="251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</row>
    <row r="151" spans="1:27" ht="13.5" customHeight="1">
      <c r="A151" s="423" t="str">
        <f>IF(COUNTA(他!A150)&gt;=1,他!A150,"")</f>
        <v/>
      </c>
      <c r="B151" s="425" t="str">
        <f>IF(COUNTA(他!B150)&gt;=1,他!B150,"")</f>
        <v/>
      </c>
      <c r="C151" s="422" t="str">
        <f>IF(COUNTA(他!C150)&gt;=1,他!C150,"")</f>
        <v/>
      </c>
      <c r="D151" s="426" t="str">
        <f>IF(COUNTA(他!D150)&gt;=1,他!D150,"")</f>
        <v/>
      </c>
      <c r="E151" s="423" t="str">
        <f>IF(COUNTA(他!F150)&gt;=1,他!F150,"")</f>
        <v/>
      </c>
      <c r="F151" s="431" t="str">
        <f>IF(E151&lt;基本!$D$9,"非常勤","常勤")</f>
        <v>常勤</v>
      </c>
      <c r="G151" s="433">
        <f>IF(F151="非常勤",E151/基本!$D$9,1)</f>
        <v>1</v>
      </c>
      <c r="H151" s="204" t="e">
        <f>IF(DAYS360(J151,メイン!$N$3)&lt;500,"新"," ")</f>
        <v>#VALUE!</v>
      </c>
      <c r="I151" s="293"/>
      <c r="J151" s="421" t="str">
        <f>IF(COUNTA(他!E150)&gt;=1,他!E150,"")</f>
        <v/>
      </c>
      <c r="K151" s="251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</row>
    <row r="152" spans="1:27" ht="13.5" customHeight="1">
      <c r="A152" s="423" t="str">
        <f>IF(COUNTA(他!A151)&gt;=1,他!A151,"")</f>
        <v/>
      </c>
      <c r="B152" s="425" t="str">
        <f>IF(COUNTA(他!B151)&gt;=1,他!B151,"")</f>
        <v/>
      </c>
      <c r="C152" s="422" t="str">
        <f>IF(COUNTA(他!C151)&gt;=1,他!C151,"")</f>
        <v/>
      </c>
      <c r="D152" s="426" t="str">
        <f>IF(COUNTA(他!D151)&gt;=1,他!D151,"")</f>
        <v/>
      </c>
      <c r="E152" s="423" t="str">
        <f>IF(COUNTA(他!F151)&gt;=1,他!F151,"")</f>
        <v/>
      </c>
      <c r="F152" s="431" t="str">
        <f>IF(E152&lt;基本!$D$9,"非常勤","常勤")</f>
        <v>常勤</v>
      </c>
      <c r="G152" s="433">
        <f>IF(F152="非常勤",E152/基本!$D$9,1)</f>
        <v>1</v>
      </c>
      <c r="H152" s="204" t="e">
        <f>IF(DAYS360(J152,メイン!$N$3)&lt;500,"新"," ")</f>
        <v>#VALUE!</v>
      </c>
      <c r="I152" s="293"/>
      <c r="J152" s="421" t="str">
        <f>IF(COUNTA(他!E151)&gt;=1,他!E151,"")</f>
        <v/>
      </c>
      <c r="K152" s="251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</row>
    <row r="153" spans="1:27" ht="13.5" customHeight="1">
      <c r="A153" s="423" t="str">
        <f>IF(COUNTA(他!A152)&gt;=1,他!A152,"")</f>
        <v/>
      </c>
      <c r="B153" s="425" t="str">
        <f>IF(COUNTA(他!B152)&gt;=1,他!B152,"")</f>
        <v/>
      </c>
      <c r="C153" s="422" t="str">
        <f>IF(COUNTA(他!C152)&gt;=1,他!C152,"")</f>
        <v/>
      </c>
      <c r="D153" s="426" t="str">
        <f>IF(COUNTA(他!D152)&gt;=1,他!D152,"")</f>
        <v/>
      </c>
      <c r="E153" s="423" t="str">
        <f>IF(COUNTA(他!F152)&gt;=1,他!F152,"")</f>
        <v/>
      </c>
      <c r="F153" s="431" t="str">
        <f>IF(E153&lt;基本!$D$9,"非常勤","常勤")</f>
        <v>常勤</v>
      </c>
      <c r="G153" s="433">
        <f>IF(F153="非常勤",E153/基本!$D$9,1)</f>
        <v>1</v>
      </c>
      <c r="H153" s="204" t="e">
        <f>IF(DAYS360(J153,メイン!$N$3)&lt;500,"新"," ")</f>
        <v>#VALUE!</v>
      </c>
      <c r="I153" s="293"/>
      <c r="J153" s="421" t="str">
        <f>IF(COUNTA(他!E152)&gt;=1,他!E152,"")</f>
        <v/>
      </c>
      <c r="K153" s="251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</row>
    <row r="154" spans="1:27" ht="13.5" customHeight="1">
      <c r="A154" s="423" t="str">
        <f>IF(COUNTA(他!A153)&gt;=1,他!A153,"")</f>
        <v/>
      </c>
      <c r="B154" s="425" t="str">
        <f>IF(COUNTA(他!B153)&gt;=1,他!B153,"")</f>
        <v/>
      </c>
      <c r="C154" s="422" t="str">
        <f>IF(COUNTA(他!C153)&gt;=1,他!C153,"")</f>
        <v/>
      </c>
      <c r="D154" s="426" t="str">
        <f>IF(COUNTA(他!D153)&gt;=1,他!D153,"")</f>
        <v/>
      </c>
      <c r="E154" s="423" t="str">
        <f>IF(COUNTA(他!F153)&gt;=1,他!F153,"")</f>
        <v/>
      </c>
      <c r="F154" s="431" t="str">
        <f>IF(E154&lt;基本!$D$9,"非常勤","常勤")</f>
        <v>常勤</v>
      </c>
      <c r="G154" s="433">
        <f>IF(F154="非常勤",E154/基本!$D$9,1)</f>
        <v>1</v>
      </c>
      <c r="H154" s="204" t="e">
        <f>IF(DAYS360(J154,メイン!$N$3)&lt;500,"新"," ")</f>
        <v>#VALUE!</v>
      </c>
      <c r="I154" s="293"/>
      <c r="J154" s="421" t="str">
        <f>IF(COUNTA(他!E153)&gt;=1,他!E153,"")</f>
        <v/>
      </c>
      <c r="K154" s="251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</row>
    <row r="155" spans="1:27" ht="13.5" customHeight="1">
      <c r="A155" s="423" t="str">
        <f>IF(COUNTA(他!A154)&gt;=1,他!A154,"")</f>
        <v/>
      </c>
      <c r="B155" s="425" t="str">
        <f>IF(COUNTA(他!B154)&gt;=1,他!B154,"")</f>
        <v/>
      </c>
      <c r="C155" s="422" t="str">
        <f>IF(COUNTA(他!C154)&gt;=1,他!C154,"")</f>
        <v/>
      </c>
      <c r="D155" s="426" t="str">
        <f>IF(COUNTA(他!D154)&gt;=1,他!D154,"")</f>
        <v/>
      </c>
      <c r="E155" s="423" t="str">
        <f>IF(COUNTA(他!F154)&gt;=1,他!F154,"")</f>
        <v/>
      </c>
      <c r="F155" s="431" t="str">
        <f>IF(E155&lt;基本!$D$9,"非常勤","常勤")</f>
        <v>常勤</v>
      </c>
      <c r="G155" s="433">
        <f>IF(F155="非常勤",E155/基本!$D$9,1)</f>
        <v>1</v>
      </c>
      <c r="H155" s="204" t="e">
        <f>IF(DAYS360(J155,メイン!$N$3)&lt;500,"新"," ")</f>
        <v>#VALUE!</v>
      </c>
      <c r="I155" s="293"/>
      <c r="J155" s="421" t="str">
        <f>IF(COUNTA(他!E154)&gt;=1,他!E154,"")</f>
        <v/>
      </c>
      <c r="K155" s="251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</row>
    <row r="156" spans="1:27" ht="13.5" customHeight="1">
      <c r="A156" s="423" t="str">
        <f>IF(COUNTA(他!A155)&gt;=1,他!A155,"")</f>
        <v/>
      </c>
      <c r="B156" s="425" t="str">
        <f>IF(COUNTA(他!B155)&gt;=1,他!B155,"")</f>
        <v/>
      </c>
      <c r="C156" s="422" t="str">
        <f>IF(COUNTA(他!C155)&gt;=1,他!C155,"")</f>
        <v/>
      </c>
      <c r="D156" s="426" t="str">
        <f>IF(COUNTA(他!D155)&gt;=1,他!D155,"")</f>
        <v/>
      </c>
      <c r="E156" s="423" t="str">
        <f>IF(COUNTA(他!F155)&gt;=1,他!F155,"")</f>
        <v/>
      </c>
      <c r="F156" s="431" t="str">
        <f>IF(E156&lt;基本!$D$9,"非常勤","常勤")</f>
        <v>常勤</v>
      </c>
      <c r="G156" s="433">
        <f>IF(F156="非常勤",E156/基本!$D$9,1)</f>
        <v>1</v>
      </c>
      <c r="H156" s="204" t="e">
        <f>IF(DAYS360(J156,メイン!$N$3)&lt;500,"新"," ")</f>
        <v>#VALUE!</v>
      </c>
      <c r="I156" s="293"/>
      <c r="J156" s="421" t="str">
        <f>IF(COUNTA(他!E155)&gt;=1,他!E155,"")</f>
        <v/>
      </c>
      <c r="K156" s="251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</row>
    <row r="157" spans="1:27" ht="13.5" customHeight="1">
      <c r="A157" s="423" t="str">
        <f>IF(COUNTA(他!A156)&gt;=1,他!A156,"")</f>
        <v/>
      </c>
      <c r="B157" s="425" t="str">
        <f>IF(COUNTA(他!B156)&gt;=1,他!B156,"")</f>
        <v/>
      </c>
      <c r="C157" s="422" t="str">
        <f>IF(COUNTA(他!C156)&gt;=1,他!C156,"")</f>
        <v/>
      </c>
      <c r="D157" s="426" t="str">
        <f>IF(COUNTA(他!D156)&gt;=1,他!D156,"")</f>
        <v/>
      </c>
      <c r="E157" s="423" t="str">
        <f>IF(COUNTA(他!F156)&gt;=1,他!F156,"")</f>
        <v/>
      </c>
      <c r="F157" s="431" t="str">
        <f>IF(E157&lt;基本!$D$9,"非常勤","常勤")</f>
        <v>常勤</v>
      </c>
      <c r="G157" s="433">
        <f>IF(F157="非常勤",E157/基本!$D$9,1)</f>
        <v>1</v>
      </c>
      <c r="H157" s="204" t="e">
        <f>IF(DAYS360(J157,メイン!$N$3)&lt;500,"新"," ")</f>
        <v>#VALUE!</v>
      </c>
      <c r="I157" s="293"/>
      <c r="J157" s="421" t="str">
        <f>IF(COUNTA(他!E156)&gt;=1,他!E156,"")</f>
        <v/>
      </c>
      <c r="K157" s="251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</row>
    <row r="158" spans="1:27" ht="13.5" customHeight="1">
      <c r="A158" s="423" t="str">
        <f>IF(COUNTA(他!A157)&gt;=1,他!A157,"")</f>
        <v/>
      </c>
      <c r="B158" s="425" t="str">
        <f>IF(COUNTA(他!B157)&gt;=1,他!B157,"")</f>
        <v/>
      </c>
      <c r="C158" s="422" t="str">
        <f>IF(COUNTA(他!C157)&gt;=1,他!C157,"")</f>
        <v/>
      </c>
      <c r="D158" s="426" t="str">
        <f>IF(COUNTA(他!D157)&gt;=1,他!D157,"")</f>
        <v/>
      </c>
      <c r="E158" s="423" t="str">
        <f>IF(COUNTA(他!F157)&gt;=1,他!F157,"")</f>
        <v/>
      </c>
      <c r="F158" s="431" t="str">
        <f>IF(E158&lt;基本!$D$9,"非常勤","常勤")</f>
        <v>常勤</v>
      </c>
      <c r="G158" s="433">
        <f>IF(F158="非常勤",E158/基本!$D$9,1)</f>
        <v>1</v>
      </c>
      <c r="H158" s="204" t="e">
        <f>IF(DAYS360(J158,メイン!$N$3)&lt;500,"新"," ")</f>
        <v>#VALUE!</v>
      </c>
      <c r="I158" s="293"/>
      <c r="J158" s="421" t="str">
        <f>IF(COUNTA(他!E157)&gt;=1,他!E157,"")</f>
        <v/>
      </c>
      <c r="K158" s="251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</row>
    <row r="159" spans="1:27" ht="13.5" customHeight="1">
      <c r="A159" s="423" t="str">
        <f>IF(COUNTA(他!A158)&gt;=1,他!A158,"")</f>
        <v/>
      </c>
      <c r="B159" s="425" t="str">
        <f>IF(COUNTA(他!B158)&gt;=1,他!B158,"")</f>
        <v/>
      </c>
      <c r="C159" s="422" t="str">
        <f>IF(COUNTA(他!C158)&gt;=1,他!C158,"")</f>
        <v/>
      </c>
      <c r="D159" s="426" t="str">
        <f>IF(COUNTA(他!D158)&gt;=1,他!D158,"")</f>
        <v/>
      </c>
      <c r="E159" s="423" t="str">
        <f>IF(COUNTA(他!F158)&gt;=1,他!F158,"")</f>
        <v/>
      </c>
      <c r="F159" s="431" t="str">
        <f>IF(E159&lt;基本!$D$9,"非常勤","常勤")</f>
        <v>常勤</v>
      </c>
      <c r="G159" s="433">
        <f>IF(F159="非常勤",E159/基本!$D$9,1)</f>
        <v>1</v>
      </c>
      <c r="H159" s="204" t="e">
        <f>IF(DAYS360(J159,メイン!$N$3)&lt;500,"新"," ")</f>
        <v>#VALUE!</v>
      </c>
      <c r="I159" s="293"/>
      <c r="J159" s="421" t="str">
        <f>IF(COUNTA(他!E158)&gt;=1,他!E158,"")</f>
        <v/>
      </c>
      <c r="K159" s="251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</row>
    <row r="160" spans="1:27" ht="13.5" customHeight="1">
      <c r="A160" s="423" t="str">
        <f>IF(COUNTA(他!A159)&gt;=1,他!A159,"")</f>
        <v/>
      </c>
      <c r="B160" s="425" t="str">
        <f>IF(COUNTA(他!B159)&gt;=1,他!B159,"")</f>
        <v/>
      </c>
      <c r="C160" s="422" t="str">
        <f>IF(COUNTA(他!C159)&gt;=1,他!C159,"")</f>
        <v/>
      </c>
      <c r="D160" s="426" t="str">
        <f>IF(COUNTA(他!D159)&gt;=1,他!D159,"")</f>
        <v/>
      </c>
      <c r="E160" s="423" t="str">
        <f>IF(COUNTA(他!F159)&gt;=1,他!F159,"")</f>
        <v/>
      </c>
      <c r="F160" s="431" t="str">
        <f>IF(E160&lt;基本!$D$9,"非常勤","常勤")</f>
        <v>常勤</v>
      </c>
      <c r="G160" s="433">
        <f>IF(F160="非常勤",E160/基本!$D$9,1)</f>
        <v>1</v>
      </c>
      <c r="H160" s="204" t="e">
        <f>IF(DAYS360(J160,メイン!$N$3)&lt;500,"新"," ")</f>
        <v>#VALUE!</v>
      </c>
      <c r="I160" s="293"/>
      <c r="J160" s="421" t="str">
        <f>IF(COUNTA(他!E159)&gt;=1,他!E159,"")</f>
        <v/>
      </c>
      <c r="K160" s="251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</row>
    <row r="161" spans="1:27" ht="13.5" customHeight="1">
      <c r="A161" s="423" t="str">
        <f>IF(COUNTA(他!A160)&gt;=1,他!A160,"")</f>
        <v/>
      </c>
      <c r="B161" s="425" t="str">
        <f>IF(COUNTA(他!B160)&gt;=1,他!B160,"")</f>
        <v/>
      </c>
      <c r="C161" s="422" t="str">
        <f>IF(COUNTA(他!C160)&gt;=1,他!C160,"")</f>
        <v/>
      </c>
      <c r="D161" s="426" t="str">
        <f>IF(COUNTA(他!D160)&gt;=1,他!D160,"")</f>
        <v/>
      </c>
      <c r="E161" s="423" t="str">
        <f>IF(COUNTA(他!F160)&gt;=1,他!F160,"")</f>
        <v/>
      </c>
      <c r="F161" s="431" t="str">
        <f>IF(E161&lt;基本!$D$9,"非常勤","常勤")</f>
        <v>常勤</v>
      </c>
      <c r="G161" s="433">
        <f>IF(F161="非常勤",E161/基本!$D$9,1)</f>
        <v>1</v>
      </c>
      <c r="H161" s="204" t="e">
        <f>IF(DAYS360(J161,メイン!$N$3)&lt;500,"新"," ")</f>
        <v>#VALUE!</v>
      </c>
      <c r="I161" s="293"/>
      <c r="J161" s="421" t="str">
        <f>IF(COUNTA(他!E160)&gt;=1,他!E160,"")</f>
        <v/>
      </c>
      <c r="K161" s="251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</row>
    <row r="162" spans="1:27" ht="13.5" customHeight="1">
      <c r="A162" s="423" t="str">
        <f>IF(COUNTA(他!A161)&gt;=1,他!A161,"")</f>
        <v/>
      </c>
      <c r="B162" s="425" t="str">
        <f>IF(COUNTA(他!B161)&gt;=1,他!B161,"")</f>
        <v/>
      </c>
      <c r="C162" s="422" t="str">
        <f>IF(COUNTA(他!C161)&gt;=1,他!C161,"")</f>
        <v/>
      </c>
      <c r="D162" s="426" t="str">
        <f>IF(COUNTA(他!D161)&gt;=1,他!D161,"")</f>
        <v/>
      </c>
      <c r="E162" s="423" t="str">
        <f>IF(COUNTA(他!F161)&gt;=1,他!F161,"")</f>
        <v/>
      </c>
      <c r="F162" s="431" t="str">
        <f>IF(E162&lt;基本!$D$9,"非常勤","常勤")</f>
        <v>常勤</v>
      </c>
      <c r="G162" s="433">
        <f>IF(F162="非常勤",E162/基本!$D$9,1)</f>
        <v>1</v>
      </c>
      <c r="H162" s="204" t="e">
        <f>IF(DAYS360(J162,メイン!$N$3)&lt;500,"新"," ")</f>
        <v>#VALUE!</v>
      </c>
      <c r="I162" s="293"/>
      <c r="J162" s="421" t="str">
        <f>IF(COUNTA(他!E161)&gt;=1,他!E161,"")</f>
        <v/>
      </c>
      <c r="K162" s="251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</row>
    <row r="163" spans="1:27" ht="13.5" customHeight="1">
      <c r="A163" s="423" t="str">
        <f>IF(COUNTA(他!A162)&gt;=1,他!A162,"")</f>
        <v/>
      </c>
      <c r="B163" s="425" t="str">
        <f>IF(COUNTA(他!B162)&gt;=1,他!B162,"")</f>
        <v/>
      </c>
      <c r="C163" s="422" t="str">
        <f>IF(COUNTA(他!C162)&gt;=1,他!C162,"")</f>
        <v/>
      </c>
      <c r="D163" s="426" t="str">
        <f>IF(COUNTA(他!D162)&gt;=1,他!D162,"")</f>
        <v/>
      </c>
      <c r="E163" s="423" t="str">
        <f>IF(COUNTA(他!F162)&gt;=1,他!F162,"")</f>
        <v/>
      </c>
      <c r="F163" s="431" t="str">
        <f>IF(E163&lt;基本!$D$9,"非常勤","常勤")</f>
        <v>常勤</v>
      </c>
      <c r="G163" s="433">
        <f>IF(F163="非常勤",E163/基本!$D$9,1)</f>
        <v>1</v>
      </c>
      <c r="H163" s="204" t="e">
        <f>IF(DAYS360(J163,メイン!$N$3)&lt;500,"新"," ")</f>
        <v>#VALUE!</v>
      </c>
      <c r="I163" s="293"/>
      <c r="J163" s="421" t="str">
        <f>IF(COUNTA(他!E162)&gt;=1,他!E162,"")</f>
        <v/>
      </c>
      <c r="K163" s="251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</row>
    <row r="164" spans="1:27" ht="13.5" customHeight="1">
      <c r="A164" s="423" t="str">
        <f>IF(COUNTA(他!A163)&gt;=1,他!A163,"")</f>
        <v/>
      </c>
      <c r="B164" s="425" t="str">
        <f>IF(COUNTA(他!B163)&gt;=1,他!B163,"")</f>
        <v/>
      </c>
      <c r="C164" s="422" t="str">
        <f>IF(COUNTA(他!C163)&gt;=1,他!C163,"")</f>
        <v/>
      </c>
      <c r="D164" s="426" t="str">
        <f>IF(COUNTA(他!D163)&gt;=1,他!D163,"")</f>
        <v/>
      </c>
      <c r="E164" s="423" t="str">
        <f>IF(COUNTA(他!F163)&gt;=1,他!F163,"")</f>
        <v/>
      </c>
      <c r="F164" s="431" t="str">
        <f>IF(E164&lt;基本!$D$9,"非常勤","常勤")</f>
        <v>常勤</v>
      </c>
      <c r="G164" s="433">
        <f>IF(F164="非常勤",E164/基本!$D$9,1)</f>
        <v>1</v>
      </c>
      <c r="H164" s="204" t="e">
        <f>IF(DAYS360(J164,メイン!$N$3)&lt;500,"新"," ")</f>
        <v>#VALUE!</v>
      </c>
      <c r="I164" s="293"/>
      <c r="J164" s="421" t="str">
        <f>IF(COUNTA(他!E163)&gt;=1,他!E163,"")</f>
        <v/>
      </c>
      <c r="K164" s="251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</row>
    <row r="165" spans="1:27" ht="13.5" customHeight="1">
      <c r="A165" s="423" t="str">
        <f>IF(COUNTA(他!A164)&gt;=1,他!A164,"")</f>
        <v/>
      </c>
      <c r="B165" s="425" t="str">
        <f>IF(COUNTA(他!B164)&gt;=1,他!B164,"")</f>
        <v/>
      </c>
      <c r="C165" s="422" t="str">
        <f>IF(COUNTA(他!C164)&gt;=1,他!C164,"")</f>
        <v/>
      </c>
      <c r="D165" s="426" t="str">
        <f>IF(COUNTA(他!D164)&gt;=1,他!D164,"")</f>
        <v/>
      </c>
      <c r="E165" s="423" t="str">
        <f>IF(COUNTA(他!F164)&gt;=1,他!F164,"")</f>
        <v/>
      </c>
      <c r="F165" s="431" t="str">
        <f>IF(E165&lt;基本!$D$9,"非常勤","常勤")</f>
        <v>常勤</v>
      </c>
      <c r="G165" s="433">
        <f>IF(F165="非常勤",E165/基本!$D$9,1)</f>
        <v>1</v>
      </c>
      <c r="H165" s="204" t="e">
        <f>IF(DAYS360(J165,メイン!$N$3)&lt;500,"新"," ")</f>
        <v>#VALUE!</v>
      </c>
      <c r="I165" s="293"/>
      <c r="J165" s="421" t="str">
        <f>IF(COUNTA(他!E164)&gt;=1,他!E164,"")</f>
        <v/>
      </c>
      <c r="K165" s="251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</row>
    <row r="166" spans="1:27" ht="13.5" customHeight="1">
      <c r="A166" s="423" t="str">
        <f>IF(COUNTA(他!A165)&gt;=1,他!A165,"")</f>
        <v/>
      </c>
      <c r="B166" s="425" t="str">
        <f>IF(COUNTA(他!B165)&gt;=1,他!B165,"")</f>
        <v/>
      </c>
      <c r="C166" s="422" t="str">
        <f>IF(COUNTA(他!C165)&gt;=1,他!C165,"")</f>
        <v/>
      </c>
      <c r="D166" s="426" t="str">
        <f>IF(COUNTA(他!D165)&gt;=1,他!D165,"")</f>
        <v/>
      </c>
      <c r="E166" s="423" t="str">
        <f>IF(COUNTA(他!F165)&gt;=1,他!F165,"")</f>
        <v/>
      </c>
      <c r="F166" s="431" t="str">
        <f>IF(E166&lt;基本!$D$9,"非常勤","常勤")</f>
        <v>常勤</v>
      </c>
      <c r="G166" s="433">
        <f>IF(F166="非常勤",E166/基本!$D$9,1)</f>
        <v>1</v>
      </c>
      <c r="H166" s="204" t="e">
        <f>IF(DAYS360(J166,メイン!$N$3)&lt;500,"新"," ")</f>
        <v>#VALUE!</v>
      </c>
      <c r="I166" s="293"/>
      <c r="J166" s="421" t="str">
        <f>IF(COUNTA(他!E165)&gt;=1,他!E165,"")</f>
        <v/>
      </c>
      <c r="K166" s="251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</row>
    <row r="167" spans="1:27" ht="13.5" customHeight="1">
      <c r="A167" s="423" t="str">
        <f>IF(COUNTA(他!A166)&gt;=1,他!A166,"")</f>
        <v/>
      </c>
      <c r="B167" s="425" t="str">
        <f>IF(COUNTA(他!B166)&gt;=1,他!B166,"")</f>
        <v/>
      </c>
      <c r="C167" s="422" t="str">
        <f>IF(COUNTA(他!C166)&gt;=1,他!C166,"")</f>
        <v/>
      </c>
      <c r="D167" s="426" t="str">
        <f>IF(COUNTA(他!D166)&gt;=1,他!D166,"")</f>
        <v/>
      </c>
      <c r="E167" s="423" t="str">
        <f>IF(COUNTA(他!F166)&gt;=1,他!F166,"")</f>
        <v/>
      </c>
      <c r="F167" s="431" t="str">
        <f>IF(E167&lt;基本!$D$9,"非常勤","常勤")</f>
        <v>常勤</v>
      </c>
      <c r="G167" s="433">
        <f>IF(F167="非常勤",E167/基本!$D$9,1)</f>
        <v>1</v>
      </c>
      <c r="H167" s="204" t="e">
        <f>IF(DAYS360(J167,メイン!$N$3)&lt;500,"新"," ")</f>
        <v>#VALUE!</v>
      </c>
      <c r="I167" s="293"/>
      <c r="J167" s="421" t="str">
        <f>IF(COUNTA(他!E166)&gt;=1,他!E166,"")</f>
        <v/>
      </c>
      <c r="K167" s="251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</row>
    <row r="168" spans="1:27" ht="13.5" customHeight="1">
      <c r="A168" s="423" t="str">
        <f>IF(COUNTA(他!A167)&gt;=1,他!A167,"")</f>
        <v/>
      </c>
      <c r="B168" s="425" t="str">
        <f>IF(COUNTA(他!B167)&gt;=1,他!B167,"")</f>
        <v/>
      </c>
      <c r="C168" s="422" t="str">
        <f>IF(COUNTA(他!C167)&gt;=1,他!C167,"")</f>
        <v/>
      </c>
      <c r="D168" s="426" t="str">
        <f>IF(COUNTA(他!D167)&gt;=1,他!D167,"")</f>
        <v/>
      </c>
      <c r="E168" s="423" t="str">
        <f>IF(COUNTA(他!F167)&gt;=1,他!F167,"")</f>
        <v/>
      </c>
      <c r="F168" s="431" t="str">
        <f>IF(E168&lt;基本!$D$9,"非常勤","常勤")</f>
        <v>常勤</v>
      </c>
      <c r="G168" s="433">
        <f>IF(F168="非常勤",E168/基本!$D$9,1)</f>
        <v>1</v>
      </c>
      <c r="H168" s="204" t="e">
        <f>IF(DAYS360(J168,メイン!$N$3)&lt;500,"新"," ")</f>
        <v>#VALUE!</v>
      </c>
      <c r="I168" s="293"/>
      <c r="J168" s="421" t="str">
        <f>IF(COUNTA(他!E167)&gt;=1,他!E167,"")</f>
        <v/>
      </c>
      <c r="K168" s="251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</row>
    <row r="169" spans="1:27" ht="13.5" customHeight="1">
      <c r="A169" s="423" t="str">
        <f>IF(COUNTA(他!A168)&gt;=1,他!A168,"")</f>
        <v/>
      </c>
      <c r="B169" s="425" t="str">
        <f>IF(COUNTA(他!B168)&gt;=1,他!B168,"")</f>
        <v/>
      </c>
      <c r="C169" s="422" t="str">
        <f>IF(COUNTA(他!C168)&gt;=1,他!C168,"")</f>
        <v/>
      </c>
      <c r="D169" s="426" t="str">
        <f>IF(COUNTA(他!D168)&gt;=1,他!D168,"")</f>
        <v/>
      </c>
      <c r="E169" s="423" t="str">
        <f>IF(COUNTA(他!F168)&gt;=1,他!F168,"")</f>
        <v/>
      </c>
      <c r="F169" s="431" t="str">
        <f>IF(E169&lt;基本!$D$9,"非常勤","常勤")</f>
        <v>常勤</v>
      </c>
      <c r="G169" s="433">
        <f>IF(F169="非常勤",E169/基本!$D$9,1)</f>
        <v>1</v>
      </c>
      <c r="H169" s="204" t="e">
        <f>IF(DAYS360(J169,メイン!$N$3)&lt;500,"新"," ")</f>
        <v>#VALUE!</v>
      </c>
      <c r="I169" s="293"/>
      <c r="J169" s="421" t="str">
        <f>IF(COUNTA(他!E168)&gt;=1,他!E168,"")</f>
        <v/>
      </c>
      <c r="K169" s="251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</row>
    <row r="170" spans="1:27" ht="13.5" customHeight="1">
      <c r="A170" s="423" t="str">
        <f>IF(COUNTA(他!A169)&gt;=1,他!A169,"")</f>
        <v/>
      </c>
      <c r="B170" s="425" t="str">
        <f>IF(COUNTA(他!B169)&gt;=1,他!B169,"")</f>
        <v/>
      </c>
      <c r="C170" s="422" t="str">
        <f>IF(COUNTA(他!C169)&gt;=1,他!C169,"")</f>
        <v/>
      </c>
      <c r="D170" s="426" t="str">
        <f>IF(COUNTA(他!D169)&gt;=1,他!D169,"")</f>
        <v/>
      </c>
      <c r="E170" s="423" t="str">
        <f>IF(COUNTA(他!F169)&gt;=1,他!F169,"")</f>
        <v/>
      </c>
      <c r="F170" s="431" t="str">
        <f>IF(E170&lt;基本!$D$9,"非常勤","常勤")</f>
        <v>常勤</v>
      </c>
      <c r="G170" s="433">
        <f>IF(F170="非常勤",E170/基本!$D$9,1)</f>
        <v>1</v>
      </c>
      <c r="H170" s="204" t="e">
        <f>IF(DAYS360(J170,メイン!$N$3)&lt;500,"新"," ")</f>
        <v>#VALUE!</v>
      </c>
      <c r="I170" s="293"/>
      <c r="J170" s="421" t="str">
        <f>IF(COUNTA(他!E169)&gt;=1,他!E169,"")</f>
        <v/>
      </c>
      <c r="K170" s="251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</row>
    <row r="171" spans="1:27" ht="13.5" customHeight="1">
      <c r="A171" s="423" t="str">
        <f>IF(COUNTA(他!A170)&gt;=1,他!A170,"")</f>
        <v/>
      </c>
      <c r="B171" s="425" t="str">
        <f>IF(COUNTA(他!B170)&gt;=1,他!B170,"")</f>
        <v/>
      </c>
      <c r="C171" s="422" t="str">
        <f>IF(COUNTA(他!C170)&gt;=1,他!C170,"")</f>
        <v/>
      </c>
      <c r="D171" s="426" t="str">
        <f>IF(COUNTA(他!D170)&gt;=1,他!D170,"")</f>
        <v/>
      </c>
      <c r="E171" s="423" t="str">
        <f>IF(COUNTA(他!F170)&gt;=1,他!F170,"")</f>
        <v/>
      </c>
      <c r="F171" s="431" t="str">
        <f>IF(E171&lt;基本!$D$9,"非常勤","常勤")</f>
        <v>常勤</v>
      </c>
      <c r="G171" s="433">
        <f>IF(F171="非常勤",E171/基本!$D$9,1)</f>
        <v>1</v>
      </c>
      <c r="H171" s="204" t="e">
        <f>IF(DAYS360(J171,メイン!$N$3)&lt;500,"新"," ")</f>
        <v>#VALUE!</v>
      </c>
      <c r="I171" s="293"/>
      <c r="J171" s="421" t="str">
        <f>IF(COUNTA(他!E170)&gt;=1,他!E170,"")</f>
        <v/>
      </c>
      <c r="K171" s="251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</row>
    <row r="172" spans="1:27" ht="13.5" customHeight="1">
      <c r="A172" s="423" t="str">
        <f>IF(COUNTA(他!A171)&gt;=1,他!A171,"")</f>
        <v/>
      </c>
      <c r="B172" s="425" t="str">
        <f>IF(COUNTA(他!B171)&gt;=1,他!B171,"")</f>
        <v/>
      </c>
      <c r="C172" s="422" t="str">
        <f>IF(COUNTA(他!C171)&gt;=1,他!C171,"")</f>
        <v/>
      </c>
      <c r="D172" s="426" t="str">
        <f>IF(COUNTA(他!D171)&gt;=1,他!D171,"")</f>
        <v/>
      </c>
      <c r="E172" s="423" t="str">
        <f>IF(COUNTA(他!F171)&gt;=1,他!F171,"")</f>
        <v/>
      </c>
      <c r="F172" s="431" t="str">
        <f>IF(E172&lt;基本!$D$9,"非常勤","常勤")</f>
        <v>常勤</v>
      </c>
      <c r="G172" s="433">
        <f>IF(F172="非常勤",E172/基本!$D$9,1)</f>
        <v>1</v>
      </c>
      <c r="H172" s="204" t="e">
        <f>IF(DAYS360(J172,メイン!$N$3)&lt;500,"新"," ")</f>
        <v>#VALUE!</v>
      </c>
      <c r="I172" s="293"/>
      <c r="J172" s="421" t="str">
        <f>IF(COUNTA(他!E171)&gt;=1,他!E171,"")</f>
        <v/>
      </c>
      <c r="K172" s="251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</row>
    <row r="173" spans="1:27" ht="13.5" customHeight="1">
      <c r="A173" s="423" t="str">
        <f>IF(COUNTA(他!A172)&gt;=1,他!A172,"")</f>
        <v/>
      </c>
      <c r="B173" s="425" t="str">
        <f>IF(COUNTA(他!B172)&gt;=1,他!B172,"")</f>
        <v/>
      </c>
      <c r="C173" s="422" t="str">
        <f>IF(COUNTA(他!C172)&gt;=1,他!C172,"")</f>
        <v/>
      </c>
      <c r="D173" s="426" t="str">
        <f>IF(COUNTA(他!D172)&gt;=1,他!D172,"")</f>
        <v/>
      </c>
      <c r="E173" s="423" t="str">
        <f>IF(COUNTA(他!F172)&gt;=1,他!F172,"")</f>
        <v/>
      </c>
      <c r="F173" s="431" t="str">
        <f>IF(E173&lt;基本!$D$9,"非常勤","常勤")</f>
        <v>常勤</v>
      </c>
      <c r="G173" s="433">
        <f>IF(F173="非常勤",E173/基本!$D$9,1)</f>
        <v>1</v>
      </c>
      <c r="H173" s="204" t="e">
        <f>IF(DAYS360(J173,メイン!$N$3)&lt;500,"新"," ")</f>
        <v>#VALUE!</v>
      </c>
      <c r="I173" s="293"/>
      <c r="J173" s="421" t="str">
        <f>IF(COUNTA(他!E172)&gt;=1,他!E172,"")</f>
        <v/>
      </c>
      <c r="K173" s="251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</row>
    <row r="174" spans="1:27" ht="13.5" customHeight="1">
      <c r="A174" s="423" t="str">
        <f>IF(COUNTA(他!A173)&gt;=1,他!A173,"")</f>
        <v/>
      </c>
      <c r="B174" s="425" t="str">
        <f>IF(COUNTA(他!B173)&gt;=1,他!B173,"")</f>
        <v/>
      </c>
      <c r="C174" s="422" t="str">
        <f>IF(COUNTA(他!C173)&gt;=1,他!C173,"")</f>
        <v/>
      </c>
      <c r="D174" s="426" t="str">
        <f>IF(COUNTA(他!D173)&gt;=1,他!D173,"")</f>
        <v/>
      </c>
      <c r="E174" s="423" t="str">
        <f>IF(COUNTA(他!F173)&gt;=1,他!F173,"")</f>
        <v/>
      </c>
      <c r="F174" s="431" t="str">
        <f>IF(E174&lt;基本!$D$9,"非常勤","常勤")</f>
        <v>常勤</v>
      </c>
      <c r="G174" s="433">
        <f>IF(F174="非常勤",E174/基本!$D$9,1)</f>
        <v>1</v>
      </c>
      <c r="H174" s="204" t="e">
        <f>IF(DAYS360(J174,メイン!$N$3)&lt;500,"新"," ")</f>
        <v>#VALUE!</v>
      </c>
      <c r="I174" s="293"/>
      <c r="J174" s="421" t="str">
        <f>IF(COUNTA(他!E173)&gt;=1,他!E173,"")</f>
        <v/>
      </c>
      <c r="K174" s="251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</row>
    <row r="175" spans="1:27" ht="13.5" customHeight="1">
      <c r="A175" s="423" t="str">
        <f>IF(COUNTA(他!A174)&gt;=1,他!A174,"")</f>
        <v/>
      </c>
      <c r="B175" s="425" t="str">
        <f>IF(COUNTA(他!B174)&gt;=1,他!B174,"")</f>
        <v/>
      </c>
      <c r="C175" s="422" t="str">
        <f>IF(COUNTA(他!C174)&gt;=1,他!C174,"")</f>
        <v/>
      </c>
      <c r="D175" s="426" t="str">
        <f>IF(COUNTA(他!D174)&gt;=1,他!D174,"")</f>
        <v/>
      </c>
      <c r="E175" s="423" t="str">
        <f>IF(COUNTA(他!F174)&gt;=1,他!F174,"")</f>
        <v/>
      </c>
      <c r="F175" s="431" t="str">
        <f>IF(E175&lt;基本!$D$9,"非常勤","常勤")</f>
        <v>常勤</v>
      </c>
      <c r="G175" s="433">
        <f>IF(F175="非常勤",E175/基本!$D$9,1)</f>
        <v>1</v>
      </c>
      <c r="H175" s="204" t="e">
        <f>IF(DAYS360(J175,メイン!$N$3)&lt;500,"新"," ")</f>
        <v>#VALUE!</v>
      </c>
      <c r="I175" s="293"/>
      <c r="J175" s="421" t="str">
        <f>IF(COUNTA(他!E174)&gt;=1,他!E174,"")</f>
        <v/>
      </c>
      <c r="K175" s="251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</row>
    <row r="176" spans="1:27" ht="13.5" customHeight="1">
      <c r="A176" s="423" t="str">
        <f>IF(COUNTA(他!A175)&gt;=1,他!A175,"")</f>
        <v/>
      </c>
      <c r="B176" s="425" t="str">
        <f>IF(COUNTA(他!B175)&gt;=1,他!B175,"")</f>
        <v/>
      </c>
      <c r="C176" s="422" t="str">
        <f>IF(COUNTA(他!C175)&gt;=1,他!C175,"")</f>
        <v/>
      </c>
      <c r="D176" s="426" t="str">
        <f>IF(COUNTA(他!D175)&gt;=1,他!D175,"")</f>
        <v/>
      </c>
      <c r="E176" s="423" t="str">
        <f>IF(COUNTA(他!F175)&gt;=1,他!F175,"")</f>
        <v/>
      </c>
      <c r="F176" s="431" t="str">
        <f>IF(E176&lt;基本!$D$9,"非常勤","常勤")</f>
        <v>常勤</v>
      </c>
      <c r="G176" s="433">
        <f>IF(F176="非常勤",E176/基本!$D$9,1)</f>
        <v>1</v>
      </c>
      <c r="H176" s="204" t="e">
        <f>IF(DAYS360(J176,メイン!$N$3)&lt;500,"新"," ")</f>
        <v>#VALUE!</v>
      </c>
      <c r="I176" s="293"/>
      <c r="J176" s="421" t="str">
        <f>IF(COUNTA(他!E175)&gt;=1,他!E175,"")</f>
        <v/>
      </c>
      <c r="K176" s="251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</row>
    <row r="177" spans="1:27" ht="13.5" customHeight="1">
      <c r="A177" s="423" t="str">
        <f>IF(COUNTA(他!A176)&gt;=1,他!A176,"")</f>
        <v/>
      </c>
      <c r="B177" s="425" t="str">
        <f>IF(COUNTA(他!B176)&gt;=1,他!B176,"")</f>
        <v/>
      </c>
      <c r="C177" s="422" t="str">
        <f>IF(COUNTA(他!C176)&gt;=1,他!C176,"")</f>
        <v/>
      </c>
      <c r="D177" s="426" t="str">
        <f>IF(COUNTA(他!D176)&gt;=1,他!D176,"")</f>
        <v/>
      </c>
      <c r="E177" s="423" t="str">
        <f>IF(COUNTA(他!F176)&gt;=1,他!F176,"")</f>
        <v/>
      </c>
      <c r="F177" s="431" t="str">
        <f>IF(E177&lt;基本!$D$9,"非常勤","常勤")</f>
        <v>常勤</v>
      </c>
      <c r="G177" s="433">
        <f>IF(F177="非常勤",E177/基本!$D$9,1)</f>
        <v>1</v>
      </c>
      <c r="H177" s="204" t="e">
        <f>IF(DAYS360(J177,メイン!$N$3)&lt;500,"新"," ")</f>
        <v>#VALUE!</v>
      </c>
      <c r="I177" s="293"/>
      <c r="J177" s="421" t="str">
        <f>IF(COUNTA(他!E176)&gt;=1,他!E176,"")</f>
        <v/>
      </c>
      <c r="K177" s="251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</row>
    <row r="178" spans="1:27" ht="13.5" customHeight="1">
      <c r="A178" s="423" t="str">
        <f>IF(COUNTA(他!A177)&gt;=1,他!A177,"")</f>
        <v/>
      </c>
      <c r="B178" s="425" t="str">
        <f>IF(COUNTA(他!B177)&gt;=1,他!B177,"")</f>
        <v/>
      </c>
      <c r="C178" s="422" t="str">
        <f>IF(COUNTA(他!C177)&gt;=1,他!C177,"")</f>
        <v/>
      </c>
      <c r="D178" s="426" t="str">
        <f>IF(COUNTA(他!D177)&gt;=1,他!D177,"")</f>
        <v/>
      </c>
      <c r="E178" s="423" t="str">
        <f>IF(COUNTA(他!F177)&gt;=1,他!F177,"")</f>
        <v/>
      </c>
      <c r="F178" s="431" t="str">
        <f>IF(E178&lt;基本!$D$9,"非常勤","常勤")</f>
        <v>常勤</v>
      </c>
      <c r="G178" s="433">
        <f>IF(F178="非常勤",E178/基本!$D$9,1)</f>
        <v>1</v>
      </c>
      <c r="H178" s="204" t="e">
        <f>IF(DAYS360(J178,メイン!$N$3)&lt;500,"新"," ")</f>
        <v>#VALUE!</v>
      </c>
      <c r="I178" s="293"/>
      <c r="J178" s="421" t="str">
        <f>IF(COUNTA(他!E177)&gt;=1,他!E177,"")</f>
        <v/>
      </c>
      <c r="K178" s="251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</row>
    <row r="179" spans="1:27" ht="13.5" customHeight="1">
      <c r="A179" s="423" t="str">
        <f>IF(COUNTA(他!A178)&gt;=1,他!A178,"")</f>
        <v/>
      </c>
      <c r="B179" s="425" t="str">
        <f>IF(COUNTA(他!B178)&gt;=1,他!B178,"")</f>
        <v/>
      </c>
      <c r="C179" s="422" t="str">
        <f>IF(COUNTA(他!C178)&gt;=1,他!C178,"")</f>
        <v/>
      </c>
      <c r="D179" s="426" t="str">
        <f>IF(COUNTA(他!D178)&gt;=1,他!D178,"")</f>
        <v/>
      </c>
      <c r="E179" s="423" t="str">
        <f>IF(COUNTA(他!F178)&gt;=1,他!F178,"")</f>
        <v/>
      </c>
      <c r="F179" s="431" t="str">
        <f>IF(E179&lt;基本!$D$9,"非常勤","常勤")</f>
        <v>常勤</v>
      </c>
      <c r="G179" s="433">
        <f>IF(F179="非常勤",E179/基本!$D$9,1)</f>
        <v>1</v>
      </c>
      <c r="H179" s="204" t="e">
        <f>IF(DAYS360(J179,メイン!$N$3)&lt;500,"新"," ")</f>
        <v>#VALUE!</v>
      </c>
      <c r="I179" s="293"/>
      <c r="J179" s="421" t="str">
        <f>IF(COUNTA(他!E178)&gt;=1,他!E178,"")</f>
        <v/>
      </c>
      <c r="K179" s="251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</row>
    <row r="180" spans="1:27" ht="13.5" customHeight="1">
      <c r="A180" s="423" t="str">
        <f>IF(COUNTA(他!A179)&gt;=1,他!A179,"")</f>
        <v/>
      </c>
      <c r="B180" s="425" t="str">
        <f>IF(COUNTA(他!B179)&gt;=1,他!B179,"")</f>
        <v/>
      </c>
      <c r="C180" s="422" t="str">
        <f>IF(COUNTA(他!C179)&gt;=1,他!C179,"")</f>
        <v/>
      </c>
      <c r="D180" s="426" t="str">
        <f>IF(COUNTA(他!D179)&gt;=1,他!D179,"")</f>
        <v/>
      </c>
      <c r="E180" s="423" t="str">
        <f>IF(COUNTA(他!F179)&gt;=1,他!F179,"")</f>
        <v/>
      </c>
      <c r="F180" s="431" t="str">
        <f>IF(E180&lt;基本!$D$9,"非常勤","常勤")</f>
        <v>常勤</v>
      </c>
      <c r="G180" s="433">
        <f>IF(F180="非常勤",E180/基本!$D$9,1)</f>
        <v>1</v>
      </c>
      <c r="H180" s="204" t="e">
        <f>IF(DAYS360(J180,メイン!$N$3)&lt;500,"新"," ")</f>
        <v>#VALUE!</v>
      </c>
      <c r="I180" s="293"/>
      <c r="J180" s="421" t="str">
        <f>IF(COUNTA(他!E179)&gt;=1,他!E179,"")</f>
        <v/>
      </c>
      <c r="K180" s="251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</row>
    <row r="181" spans="1:27" ht="13.5" customHeight="1">
      <c r="A181" s="423" t="str">
        <f>IF(COUNTA(他!A180)&gt;=1,他!A180,"")</f>
        <v/>
      </c>
      <c r="B181" s="425" t="str">
        <f>IF(COUNTA(他!B180)&gt;=1,他!B180,"")</f>
        <v/>
      </c>
      <c r="C181" s="422" t="str">
        <f>IF(COUNTA(他!C180)&gt;=1,他!C180,"")</f>
        <v/>
      </c>
      <c r="D181" s="426" t="str">
        <f>IF(COUNTA(他!D180)&gt;=1,他!D180,"")</f>
        <v/>
      </c>
      <c r="E181" s="423" t="str">
        <f>IF(COUNTA(他!F180)&gt;=1,他!F180,"")</f>
        <v/>
      </c>
      <c r="F181" s="431" t="str">
        <f>IF(E181&lt;基本!$D$9,"非常勤","常勤")</f>
        <v>常勤</v>
      </c>
      <c r="G181" s="433">
        <f>IF(F181="非常勤",E181/基本!$D$9,1)</f>
        <v>1</v>
      </c>
      <c r="H181" s="204" t="e">
        <f>IF(DAYS360(J181,メイン!$N$3)&lt;500,"新"," ")</f>
        <v>#VALUE!</v>
      </c>
      <c r="I181" s="293"/>
      <c r="J181" s="421" t="str">
        <f>IF(COUNTA(他!E180)&gt;=1,他!E180,"")</f>
        <v/>
      </c>
      <c r="K181" s="251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</row>
    <row r="182" spans="1:27" ht="13.5" customHeight="1">
      <c r="A182" s="423" t="str">
        <f>IF(COUNTA(他!A181)&gt;=1,他!A181,"")</f>
        <v/>
      </c>
      <c r="B182" s="425" t="str">
        <f>IF(COUNTA(他!B181)&gt;=1,他!B181,"")</f>
        <v/>
      </c>
      <c r="C182" s="422" t="str">
        <f>IF(COUNTA(他!C181)&gt;=1,他!C181,"")</f>
        <v/>
      </c>
      <c r="D182" s="426" t="str">
        <f>IF(COUNTA(他!D181)&gt;=1,他!D181,"")</f>
        <v/>
      </c>
      <c r="E182" s="423" t="str">
        <f>IF(COUNTA(他!F181)&gt;=1,他!F181,"")</f>
        <v/>
      </c>
      <c r="F182" s="431" t="str">
        <f>IF(E182&lt;基本!$D$9,"非常勤","常勤")</f>
        <v>常勤</v>
      </c>
      <c r="G182" s="433">
        <f>IF(F182="非常勤",E182/基本!$D$9,1)</f>
        <v>1</v>
      </c>
      <c r="H182" s="204" t="e">
        <f>IF(DAYS360(J182,メイン!$N$3)&lt;500,"新"," ")</f>
        <v>#VALUE!</v>
      </c>
      <c r="I182" s="293"/>
      <c r="J182" s="421" t="str">
        <f>IF(COUNTA(他!E181)&gt;=1,他!E181,"")</f>
        <v/>
      </c>
      <c r="K182" s="251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</row>
    <row r="183" spans="1:27" ht="13.5" customHeight="1">
      <c r="A183" s="423" t="str">
        <f>IF(COUNTA(他!A182)&gt;=1,他!A182,"")</f>
        <v/>
      </c>
      <c r="B183" s="425" t="str">
        <f>IF(COUNTA(他!B182)&gt;=1,他!B182,"")</f>
        <v/>
      </c>
      <c r="C183" s="422" t="str">
        <f>IF(COUNTA(他!C182)&gt;=1,他!C182,"")</f>
        <v/>
      </c>
      <c r="D183" s="426" t="str">
        <f>IF(COUNTA(他!D182)&gt;=1,他!D182,"")</f>
        <v/>
      </c>
      <c r="E183" s="423" t="str">
        <f>IF(COUNTA(他!F182)&gt;=1,他!F182,"")</f>
        <v/>
      </c>
      <c r="F183" s="431" t="str">
        <f>IF(E183&lt;基本!$D$9,"非常勤","常勤")</f>
        <v>常勤</v>
      </c>
      <c r="G183" s="433">
        <f>IF(F183="非常勤",E183/基本!$D$9,1)</f>
        <v>1</v>
      </c>
      <c r="H183" s="204" t="e">
        <f>IF(DAYS360(J183,メイン!$N$3)&lt;500,"新"," ")</f>
        <v>#VALUE!</v>
      </c>
      <c r="I183" s="293"/>
      <c r="J183" s="421" t="str">
        <f>IF(COUNTA(他!E182)&gt;=1,他!E182,"")</f>
        <v/>
      </c>
      <c r="K183" s="251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</row>
    <row r="184" spans="1:27" ht="13.5" customHeight="1">
      <c r="A184" s="423" t="str">
        <f>IF(COUNTA(他!A183)&gt;=1,他!A183,"")</f>
        <v/>
      </c>
      <c r="B184" s="425" t="str">
        <f>IF(COUNTA(他!B183)&gt;=1,他!B183,"")</f>
        <v/>
      </c>
      <c r="C184" s="422" t="str">
        <f>IF(COUNTA(他!C183)&gt;=1,他!C183,"")</f>
        <v/>
      </c>
      <c r="D184" s="426" t="str">
        <f>IF(COUNTA(他!D183)&gt;=1,他!D183,"")</f>
        <v/>
      </c>
      <c r="E184" s="423" t="str">
        <f>IF(COUNTA(他!F183)&gt;=1,他!F183,"")</f>
        <v/>
      </c>
      <c r="F184" s="431" t="str">
        <f>IF(E184&lt;基本!$D$9,"非常勤","常勤")</f>
        <v>常勤</v>
      </c>
      <c r="G184" s="433">
        <f>IF(F184="非常勤",E184/基本!$D$9,1)</f>
        <v>1</v>
      </c>
      <c r="H184" s="204" t="e">
        <f>IF(DAYS360(J184,メイン!$N$3)&lt;500,"新"," ")</f>
        <v>#VALUE!</v>
      </c>
      <c r="I184" s="293"/>
      <c r="J184" s="421" t="str">
        <f>IF(COUNTA(他!E183)&gt;=1,他!E183,"")</f>
        <v/>
      </c>
      <c r="K184" s="251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</row>
    <row r="185" spans="1:27" ht="13.5" customHeight="1">
      <c r="A185" s="423" t="str">
        <f>IF(COUNTA(他!A184)&gt;=1,他!A184,"")</f>
        <v/>
      </c>
      <c r="B185" s="425" t="str">
        <f>IF(COUNTA(他!B184)&gt;=1,他!B184,"")</f>
        <v/>
      </c>
      <c r="C185" s="422" t="str">
        <f>IF(COUNTA(他!C184)&gt;=1,他!C184,"")</f>
        <v/>
      </c>
      <c r="D185" s="426" t="str">
        <f>IF(COUNTA(他!D184)&gt;=1,他!D184,"")</f>
        <v/>
      </c>
      <c r="E185" s="423" t="str">
        <f>IF(COUNTA(他!F184)&gt;=1,他!F184,"")</f>
        <v/>
      </c>
      <c r="F185" s="431" t="str">
        <f>IF(E185&lt;基本!$D$9,"非常勤","常勤")</f>
        <v>常勤</v>
      </c>
      <c r="G185" s="433">
        <f>IF(F185="非常勤",E185/基本!$D$9,1)</f>
        <v>1</v>
      </c>
      <c r="H185" s="204" t="e">
        <f>IF(DAYS360(J185,メイン!$N$3)&lt;500,"新"," ")</f>
        <v>#VALUE!</v>
      </c>
      <c r="I185" s="293"/>
      <c r="J185" s="421" t="str">
        <f>IF(COUNTA(他!E184)&gt;=1,他!E184,"")</f>
        <v/>
      </c>
      <c r="K185" s="251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</row>
    <row r="186" spans="1:27" ht="13.5" customHeight="1">
      <c r="A186" s="423" t="str">
        <f>IF(COUNTA(他!A185)&gt;=1,他!A185,"")</f>
        <v/>
      </c>
      <c r="B186" s="425" t="str">
        <f>IF(COUNTA(他!B185)&gt;=1,他!B185,"")</f>
        <v/>
      </c>
      <c r="C186" s="422" t="str">
        <f>IF(COUNTA(他!C185)&gt;=1,他!C185,"")</f>
        <v/>
      </c>
      <c r="D186" s="426" t="str">
        <f>IF(COUNTA(他!D185)&gt;=1,他!D185,"")</f>
        <v/>
      </c>
      <c r="E186" s="423" t="str">
        <f>IF(COUNTA(他!F185)&gt;=1,他!F185,"")</f>
        <v/>
      </c>
      <c r="F186" s="431" t="str">
        <f>IF(E186&lt;基本!$D$9,"非常勤","常勤")</f>
        <v>常勤</v>
      </c>
      <c r="G186" s="433">
        <f>IF(F186="非常勤",E186/基本!$D$9,1)</f>
        <v>1</v>
      </c>
      <c r="H186" s="204" t="e">
        <f>IF(DAYS360(J186,メイン!$N$3)&lt;500,"新"," ")</f>
        <v>#VALUE!</v>
      </c>
      <c r="I186" s="293"/>
      <c r="J186" s="421" t="str">
        <f>IF(COUNTA(他!E185)&gt;=1,他!E185,"")</f>
        <v/>
      </c>
      <c r="K186" s="251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</row>
    <row r="187" spans="1:27" ht="13.5" customHeight="1">
      <c r="A187" s="423" t="str">
        <f>IF(COUNTA(他!A186)&gt;=1,他!A186,"")</f>
        <v/>
      </c>
      <c r="B187" s="425" t="str">
        <f>IF(COUNTA(他!B186)&gt;=1,他!B186,"")</f>
        <v/>
      </c>
      <c r="C187" s="422" t="str">
        <f>IF(COUNTA(他!C186)&gt;=1,他!C186,"")</f>
        <v/>
      </c>
      <c r="D187" s="426" t="str">
        <f>IF(COUNTA(他!D186)&gt;=1,他!D186,"")</f>
        <v/>
      </c>
      <c r="E187" s="423" t="str">
        <f>IF(COUNTA(他!F186)&gt;=1,他!F186,"")</f>
        <v/>
      </c>
      <c r="F187" s="431" t="str">
        <f>IF(E187&lt;基本!$D$9,"非常勤","常勤")</f>
        <v>常勤</v>
      </c>
      <c r="G187" s="433">
        <f>IF(F187="非常勤",E187/基本!$D$9,1)</f>
        <v>1</v>
      </c>
      <c r="H187" s="204" t="e">
        <f>IF(DAYS360(J187,メイン!$N$3)&lt;500,"新"," ")</f>
        <v>#VALUE!</v>
      </c>
      <c r="I187" s="293"/>
      <c r="J187" s="421" t="str">
        <f>IF(COUNTA(他!E186)&gt;=1,他!E186,"")</f>
        <v/>
      </c>
      <c r="K187" s="251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</row>
    <row r="188" spans="1:27" ht="13.5" customHeight="1">
      <c r="A188" s="423" t="str">
        <f>IF(COUNTA(他!A187)&gt;=1,他!A187,"")</f>
        <v/>
      </c>
      <c r="B188" s="425" t="str">
        <f>IF(COUNTA(他!B187)&gt;=1,他!B187,"")</f>
        <v/>
      </c>
      <c r="C188" s="422" t="str">
        <f>IF(COUNTA(他!C187)&gt;=1,他!C187,"")</f>
        <v/>
      </c>
      <c r="D188" s="426" t="str">
        <f>IF(COUNTA(他!D187)&gt;=1,他!D187,"")</f>
        <v/>
      </c>
      <c r="E188" s="423" t="str">
        <f>IF(COUNTA(他!F187)&gt;=1,他!F187,"")</f>
        <v/>
      </c>
      <c r="F188" s="431" t="str">
        <f>IF(E188&lt;基本!$D$9,"非常勤","常勤")</f>
        <v>常勤</v>
      </c>
      <c r="G188" s="433">
        <f>IF(F188="非常勤",E188/基本!$D$9,1)</f>
        <v>1</v>
      </c>
      <c r="H188" s="204" t="e">
        <f>IF(DAYS360(J188,メイン!$N$3)&lt;500,"新"," ")</f>
        <v>#VALUE!</v>
      </c>
      <c r="I188" s="293"/>
      <c r="J188" s="421" t="str">
        <f>IF(COUNTA(他!E187)&gt;=1,他!E187,"")</f>
        <v/>
      </c>
      <c r="K188" s="251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</row>
    <row r="189" spans="1:27" ht="13.5" customHeight="1">
      <c r="A189" s="423" t="str">
        <f>IF(COUNTA(他!A188)&gt;=1,他!A188,"")</f>
        <v/>
      </c>
      <c r="B189" s="425" t="str">
        <f>IF(COUNTA(他!B188)&gt;=1,他!B188,"")</f>
        <v/>
      </c>
      <c r="C189" s="422" t="str">
        <f>IF(COUNTA(他!C188)&gt;=1,他!C188,"")</f>
        <v/>
      </c>
      <c r="D189" s="426" t="str">
        <f>IF(COUNTA(他!D188)&gt;=1,他!D188,"")</f>
        <v/>
      </c>
      <c r="E189" s="423" t="str">
        <f>IF(COUNTA(他!F188)&gt;=1,他!F188,"")</f>
        <v/>
      </c>
      <c r="F189" s="431" t="str">
        <f>IF(E189&lt;基本!$D$9,"非常勤","常勤")</f>
        <v>常勤</v>
      </c>
      <c r="G189" s="433">
        <f>IF(F189="非常勤",E189/基本!$D$9,1)</f>
        <v>1</v>
      </c>
      <c r="H189" s="204" t="e">
        <f>IF(DAYS360(J189,メイン!$N$3)&lt;500,"新"," ")</f>
        <v>#VALUE!</v>
      </c>
      <c r="I189" s="293"/>
      <c r="J189" s="421" t="str">
        <f>IF(COUNTA(他!E188)&gt;=1,他!E188,"")</f>
        <v/>
      </c>
      <c r="K189" s="251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</row>
    <row r="190" spans="1:27" ht="13.5" customHeight="1">
      <c r="A190" s="423" t="str">
        <f>IF(COUNTA(他!A189)&gt;=1,他!A189,"")</f>
        <v/>
      </c>
      <c r="B190" s="425" t="str">
        <f>IF(COUNTA(他!B189)&gt;=1,他!B189,"")</f>
        <v/>
      </c>
      <c r="C190" s="422" t="str">
        <f>IF(COUNTA(他!C189)&gt;=1,他!C189,"")</f>
        <v/>
      </c>
      <c r="D190" s="426" t="str">
        <f>IF(COUNTA(他!D189)&gt;=1,他!D189,"")</f>
        <v/>
      </c>
      <c r="E190" s="423" t="str">
        <f>IF(COUNTA(他!F189)&gt;=1,他!F189,"")</f>
        <v/>
      </c>
      <c r="F190" s="431" t="str">
        <f>IF(E190&lt;基本!$D$9,"非常勤","常勤")</f>
        <v>常勤</v>
      </c>
      <c r="G190" s="433">
        <f>IF(F190="非常勤",E190/基本!$D$9,1)</f>
        <v>1</v>
      </c>
      <c r="H190" s="204" t="e">
        <f>IF(DAYS360(J190,メイン!$N$3)&lt;500,"新"," ")</f>
        <v>#VALUE!</v>
      </c>
      <c r="I190" s="293"/>
      <c r="J190" s="421" t="str">
        <f>IF(COUNTA(他!E189)&gt;=1,他!E189,"")</f>
        <v/>
      </c>
      <c r="K190" s="251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</row>
    <row r="191" spans="1:27" ht="13.5" customHeight="1">
      <c r="A191" s="423" t="str">
        <f>IF(COUNTA(他!A190)&gt;=1,他!A190,"")</f>
        <v/>
      </c>
      <c r="B191" s="425" t="str">
        <f>IF(COUNTA(他!B190)&gt;=1,他!B190,"")</f>
        <v/>
      </c>
      <c r="C191" s="422" t="str">
        <f>IF(COUNTA(他!C190)&gt;=1,他!C190,"")</f>
        <v/>
      </c>
      <c r="D191" s="426" t="str">
        <f>IF(COUNTA(他!D190)&gt;=1,他!D190,"")</f>
        <v/>
      </c>
      <c r="E191" s="423" t="str">
        <f>IF(COUNTA(他!F190)&gt;=1,他!F190,"")</f>
        <v/>
      </c>
      <c r="F191" s="431" t="str">
        <f>IF(E191&lt;基本!$D$9,"非常勤","常勤")</f>
        <v>常勤</v>
      </c>
      <c r="G191" s="433">
        <f>IF(F191="非常勤",E191/基本!$D$9,1)</f>
        <v>1</v>
      </c>
      <c r="H191" s="204" t="e">
        <f>IF(DAYS360(J191,メイン!$N$3)&lt;500,"新"," ")</f>
        <v>#VALUE!</v>
      </c>
      <c r="I191" s="293"/>
      <c r="J191" s="421" t="str">
        <f>IF(COUNTA(他!E190)&gt;=1,他!E190,"")</f>
        <v/>
      </c>
      <c r="K191" s="251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</row>
    <row r="192" spans="1:27" ht="13.5" customHeight="1">
      <c r="A192" s="423" t="str">
        <f>IF(COUNTA(他!A191)&gt;=1,他!A191,"")</f>
        <v/>
      </c>
      <c r="B192" s="425" t="str">
        <f>IF(COUNTA(他!B191)&gt;=1,他!B191,"")</f>
        <v/>
      </c>
      <c r="C192" s="422" t="str">
        <f>IF(COUNTA(他!C191)&gt;=1,他!C191,"")</f>
        <v/>
      </c>
      <c r="D192" s="426" t="str">
        <f>IF(COUNTA(他!D191)&gt;=1,他!D191,"")</f>
        <v/>
      </c>
      <c r="E192" s="423" t="str">
        <f>IF(COUNTA(他!F191)&gt;=1,他!F191,"")</f>
        <v/>
      </c>
      <c r="F192" s="431" t="str">
        <f>IF(E192&lt;基本!$D$9,"非常勤","常勤")</f>
        <v>常勤</v>
      </c>
      <c r="G192" s="433">
        <f>IF(F192="非常勤",E192/基本!$D$9,1)</f>
        <v>1</v>
      </c>
      <c r="H192" s="204" t="e">
        <f>IF(DAYS360(J192,メイン!$N$3)&lt;500,"新"," ")</f>
        <v>#VALUE!</v>
      </c>
      <c r="I192" s="293"/>
      <c r="J192" s="421" t="str">
        <f>IF(COUNTA(他!E191)&gt;=1,他!E191,"")</f>
        <v/>
      </c>
      <c r="K192" s="251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</row>
    <row r="193" spans="1:27" ht="13.5" customHeight="1">
      <c r="A193" s="423" t="str">
        <f>IF(COUNTA(他!A192)&gt;=1,他!A192,"")</f>
        <v/>
      </c>
      <c r="B193" s="425" t="str">
        <f>IF(COUNTA(他!B192)&gt;=1,他!B192,"")</f>
        <v/>
      </c>
      <c r="C193" s="422" t="str">
        <f>IF(COUNTA(他!C192)&gt;=1,他!C192,"")</f>
        <v/>
      </c>
      <c r="D193" s="426" t="str">
        <f>IF(COUNTA(他!D192)&gt;=1,他!D192,"")</f>
        <v/>
      </c>
      <c r="E193" s="423" t="str">
        <f>IF(COUNTA(他!F192)&gt;=1,他!F192,"")</f>
        <v/>
      </c>
      <c r="F193" s="431" t="str">
        <f>IF(E193&lt;基本!$D$9,"非常勤","常勤")</f>
        <v>常勤</v>
      </c>
      <c r="G193" s="433">
        <f>IF(F193="非常勤",E193/基本!$D$9,1)</f>
        <v>1</v>
      </c>
      <c r="H193" s="204" t="e">
        <f>IF(DAYS360(J193,メイン!$N$3)&lt;500,"新"," ")</f>
        <v>#VALUE!</v>
      </c>
      <c r="I193" s="293"/>
      <c r="J193" s="421" t="str">
        <f>IF(COUNTA(他!E192)&gt;=1,他!E192,"")</f>
        <v/>
      </c>
      <c r="K193" s="251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</row>
    <row r="194" spans="1:27" ht="13.5" customHeight="1">
      <c r="A194" s="423" t="str">
        <f>IF(COUNTA(他!A193)&gt;=1,他!A193,"")</f>
        <v/>
      </c>
      <c r="B194" s="425" t="str">
        <f>IF(COUNTA(他!B193)&gt;=1,他!B193,"")</f>
        <v/>
      </c>
      <c r="C194" s="422" t="str">
        <f>IF(COUNTA(他!C193)&gt;=1,他!C193,"")</f>
        <v/>
      </c>
      <c r="D194" s="426" t="str">
        <f>IF(COUNTA(他!D193)&gt;=1,他!D193,"")</f>
        <v/>
      </c>
      <c r="E194" s="423" t="str">
        <f>IF(COUNTA(他!F193)&gt;=1,他!F193,"")</f>
        <v/>
      </c>
      <c r="F194" s="431" t="str">
        <f>IF(E194&lt;基本!$D$9,"非常勤","常勤")</f>
        <v>常勤</v>
      </c>
      <c r="G194" s="433">
        <f>IF(F194="非常勤",E194/基本!$D$9,1)</f>
        <v>1</v>
      </c>
      <c r="H194" s="204" t="e">
        <f>IF(DAYS360(J194,メイン!$N$3)&lt;500,"新"," ")</f>
        <v>#VALUE!</v>
      </c>
      <c r="I194" s="293"/>
      <c r="J194" s="421" t="str">
        <f>IF(COUNTA(他!E193)&gt;=1,他!E193,"")</f>
        <v/>
      </c>
      <c r="K194" s="251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</row>
    <row r="195" spans="1:27" ht="13.5" customHeight="1">
      <c r="A195" s="423" t="str">
        <f>IF(COUNTA(他!A194)&gt;=1,他!A194,"")</f>
        <v/>
      </c>
      <c r="B195" s="425" t="str">
        <f>IF(COUNTA(他!B194)&gt;=1,他!B194,"")</f>
        <v/>
      </c>
      <c r="C195" s="422" t="str">
        <f>IF(COUNTA(他!C194)&gt;=1,他!C194,"")</f>
        <v/>
      </c>
      <c r="D195" s="426" t="str">
        <f>IF(COUNTA(他!D194)&gt;=1,他!D194,"")</f>
        <v/>
      </c>
      <c r="E195" s="423" t="str">
        <f>IF(COUNTA(他!F194)&gt;=1,他!F194,"")</f>
        <v/>
      </c>
      <c r="F195" s="431" t="str">
        <f>IF(E195&lt;基本!$D$9,"非常勤","常勤")</f>
        <v>常勤</v>
      </c>
      <c r="G195" s="433">
        <f>IF(F195="非常勤",E195/基本!$D$9,1)</f>
        <v>1</v>
      </c>
      <c r="H195" s="204" t="e">
        <f>IF(DAYS360(J195,メイン!$N$3)&lt;500,"新"," ")</f>
        <v>#VALUE!</v>
      </c>
      <c r="I195" s="293"/>
      <c r="J195" s="421" t="str">
        <f>IF(COUNTA(他!E194)&gt;=1,他!E194,"")</f>
        <v/>
      </c>
      <c r="K195" s="251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</row>
    <row r="196" spans="1:27" ht="13.5" customHeight="1">
      <c r="A196" s="423" t="str">
        <f>IF(COUNTA(他!A195)&gt;=1,他!A195,"")</f>
        <v/>
      </c>
      <c r="B196" s="425" t="str">
        <f>IF(COUNTA(他!B195)&gt;=1,他!B195,"")</f>
        <v/>
      </c>
      <c r="C196" s="422" t="str">
        <f>IF(COUNTA(他!C195)&gt;=1,他!C195,"")</f>
        <v/>
      </c>
      <c r="D196" s="426" t="str">
        <f>IF(COUNTA(他!D195)&gt;=1,他!D195,"")</f>
        <v/>
      </c>
      <c r="E196" s="423" t="str">
        <f>IF(COUNTA(他!F195)&gt;=1,他!F195,"")</f>
        <v/>
      </c>
      <c r="F196" s="431" t="str">
        <f>IF(E196&lt;基本!$D$9,"非常勤","常勤")</f>
        <v>常勤</v>
      </c>
      <c r="G196" s="433">
        <f>IF(F196="非常勤",E196/基本!$D$9,1)</f>
        <v>1</v>
      </c>
      <c r="H196" s="204" t="e">
        <f>IF(DAYS360(J196,メイン!$N$3)&lt;500,"新"," ")</f>
        <v>#VALUE!</v>
      </c>
      <c r="I196" s="293"/>
      <c r="J196" s="421" t="str">
        <f>IF(COUNTA(他!E195)&gt;=1,他!E195,"")</f>
        <v/>
      </c>
      <c r="K196" s="251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</row>
    <row r="197" spans="1:27" ht="13.5" customHeight="1">
      <c r="A197" s="423" t="str">
        <f>IF(COUNTA(他!A196)&gt;=1,他!A196,"")</f>
        <v/>
      </c>
      <c r="B197" s="425" t="str">
        <f>IF(COUNTA(他!B196)&gt;=1,他!B196,"")</f>
        <v/>
      </c>
      <c r="C197" s="422" t="str">
        <f>IF(COUNTA(他!C196)&gt;=1,他!C196,"")</f>
        <v/>
      </c>
      <c r="D197" s="426" t="str">
        <f>IF(COUNTA(他!D196)&gt;=1,他!D196,"")</f>
        <v/>
      </c>
      <c r="E197" s="423" t="str">
        <f>IF(COUNTA(他!F196)&gt;=1,他!F196,"")</f>
        <v/>
      </c>
      <c r="F197" s="431" t="str">
        <f>IF(E197&lt;基本!$D$9,"非常勤","常勤")</f>
        <v>常勤</v>
      </c>
      <c r="G197" s="433">
        <f>IF(F197="非常勤",E197/基本!$D$9,1)</f>
        <v>1</v>
      </c>
      <c r="H197" s="204" t="e">
        <f>IF(DAYS360(J197,メイン!$N$3)&lt;500,"新"," ")</f>
        <v>#VALUE!</v>
      </c>
      <c r="I197" s="293"/>
      <c r="J197" s="421" t="str">
        <f>IF(COUNTA(他!E196)&gt;=1,他!E196,"")</f>
        <v/>
      </c>
      <c r="K197" s="251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</row>
    <row r="198" spans="1:27" ht="13.5" customHeight="1">
      <c r="A198" s="423" t="str">
        <f>IF(COUNTA(他!A197)&gt;=1,他!A197,"")</f>
        <v/>
      </c>
      <c r="B198" s="425" t="str">
        <f>IF(COUNTA(他!B197)&gt;=1,他!B197,"")</f>
        <v/>
      </c>
      <c r="C198" s="422" t="str">
        <f>IF(COUNTA(他!C197)&gt;=1,他!C197,"")</f>
        <v/>
      </c>
      <c r="D198" s="426" t="str">
        <f>IF(COUNTA(他!D197)&gt;=1,他!D197,"")</f>
        <v/>
      </c>
      <c r="E198" s="423" t="str">
        <f>IF(COUNTA(他!F197)&gt;=1,他!F197,"")</f>
        <v/>
      </c>
      <c r="F198" s="431" t="str">
        <f>IF(E198&lt;基本!$D$9,"非常勤","常勤")</f>
        <v>常勤</v>
      </c>
      <c r="G198" s="433">
        <f>IF(F198="非常勤",E198/基本!$D$9,1)</f>
        <v>1</v>
      </c>
      <c r="H198" s="204" t="e">
        <f>IF(DAYS360(J198,メイン!$N$3)&lt;500,"新"," ")</f>
        <v>#VALUE!</v>
      </c>
      <c r="I198" s="293"/>
      <c r="J198" s="421" t="str">
        <f>IF(COUNTA(他!E197)&gt;=1,他!E197,"")</f>
        <v/>
      </c>
      <c r="K198" s="251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</row>
    <row r="199" spans="1:27" ht="13.5" customHeight="1">
      <c r="A199" s="423" t="str">
        <f>IF(COUNTA(他!A198)&gt;=1,他!A198,"")</f>
        <v/>
      </c>
      <c r="B199" s="425" t="str">
        <f>IF(COUNTA(他!B198)&gt;=1,他!B198,"")</f>
        <v/>
      </c>
      <c r="C199" s="422" t="str">
        <f>IF(COUNTA(他!C198)&gt;=1,他!C198,"")</f>
        <v/>
      </c>
      <c r="D199" s="426" t="str">
        <f>IF(COUNTA(他!D198)&gt;=1,他!D198,"")</f>
        <v/>
      </c>
      <c r="E199" s="423" t="str">
        <f>IF(COUNTA(他!F198)&gt;=1,他!F198,"")</f>
        <v/>
      </c>
      <c r="F199" s="431" t="str">
        <f>IF(E199&lt;基本!$D$9,"非常勤","常勤")</f>
        <v>常勤</v>
      </c>
      <c r="G199" s="433">
        <f>IF(F199="非常勤",E199/基本!$D$9,1)</f>
        <v>1</v>
      </c>
      <c r="H199" s="204" t="e">
        <f>IF(DAYS360(J199,メイン!$N$3)&lt;500,"新"," ")</f>
        <v>#VALUE!</v>
      </c>
      <c r="I199" s="293"/>
      <c r="J199" s="421" t="str">
        <f>IF(COUNTA(他!E198)&gt;=1,他!E198,"")</f>
        <v/>
      </c>
      <c r="K199" s="251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</row>
    <row r="200" spans="1:27" ht="13.5" customHeight="1" thickBot="1">
      <c r="A200" s="424" t="str">
        <f>IF(COUNTA(他!A199)&gt;=1,他!A199,"")</f>
        <v/>
      </c>
      <c r="B200" s="427" t="str">
        <f>IF(COUNTA(他!B199)&gt;=1,他!B199,"")</f>
        <v/>
      </c>
      <c r="C200" s="428" t="str">
        <f>IF(COUNTA(他!C199)&gt;=1,他!C199,"")</f>
        <v/>
      </c>
      <c r="D200" s="429" t="str">
        <f>IF(COUNTA(他!D199)&gt;=1,他!D199,"")</f>
        <v/>
      </c>
      <c r="E200" s="424" t="str">
        <f>IF(COUNTA(他!F199)&gt;=1,他!F199,"")</f>
        <v/>
      </c>
      <c r="F200" s="432" t="str">
        <f>IF(E200&lt;基本!$D$9,"非常勤","常勤")</f>
        <v>常勤</v>
      </c>
      <c r="G200" s="512">
        <f>IF(F200="非常勤",E200/基本!$D$9,1)</f>
        <v>1</v>
      </c>
      <c r="H200" s="527" t="e">
        <f>IF(DAYS360(J200,メイン!$N$3)&lt;500,"新"," ")</f>
        <v>#VALUE!</v>
      </c>
      <c r="I200" s="294"/>
      <c r="J200" s="421" t="str">
        <f>IF(COUNTA(他!E199)&gt;=1,他!E199,"")</f>
        <v/>
      </c>
      <c r="K200" s="251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</row>
    <row r="201" spans="1:27" s="36" customFormat="1">
      <c r="E201" s="37"/>
      <c r="F201" s="37"/>
      <c r="J201" s="420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</row>
    <row r="202" spans="1:27" s="30" customFormat="1">
      <c r="J202" s="420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</row>
    <row r="203" spans="1:27" s="30" customFormat="1">
      <c r="J203" s="420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</row>
    <row r="204" spans="1:27" s="30" customFormat="1">
      <c r="E204" s="34"/>
      <c r="F204" s="34"/>
      <c r="J204" s="420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</row>
    <row r="205" spans="1:27" s="30" customFormat="1">
      <c r="E205" s="34"/>
      <c r="F205" s="34"/>
      <c r="J205" s="420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</row>
    <row r="206" spans="1:27" s="30" customFormat="1">
      <c r="E206" s="34"/>
      <c r="F206" s="34"/>
      <c r="J206" s="420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</row>
    <row r="207" spans="1:27" s="30" customFormat="1">
      <c r="E207" s="34"/>
      <c r="F207" s="34"/>
      <c r="J207" s="420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</row>
    <row r="208" spans="1:27" s="30" customFormat="1">
      <c r="E208" s="34"/>
      <c r="F208" s="34"/>
      <c r="J208" s="420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</row>
    <row r="209" spans="5:27" s="30" customFormat="1">
      <c r="E209" s="34"/>
      <c r="F209" s="34"/>
      <c r="J209" s="420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</row>
    <row r="210" spans="5:27" s="30" customFormat="1">
      <c r="E210" s="34"/>
      <c r="F210" s="34"/>
      <c r="J210" s="420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</row>
    <row r="211" spans="5:27" s="30" customFormat="1">
      <c r="E211" s="34"/>
      <c r="F211" s="34"/>
      <c r="J211" s="420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</row>
    <row r="212" spans="5:27" s="30" customFormat="1">
      <c r="E212" s="34"/>
      <c r="F212" s="34"/>
      <c r="J212" s="420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</row>
    <row r="213" spans="5:27" s="30" customFormat="1">
      <c r="E213" s="34"/>
      <c r="F213" s="34"/>
      <c r="J213" s="420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</row>
    <row r="214" spans="5:27" s="30" customFormat="1">
      <c r="E214" s="34"/>
      <c r="F214" s="34"/>
      <c r="J214" s="420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</row>
    <row r="215" spans="5:27" s="30" customFormat="1">
      <c r="E215" s="34"/>
      <c r="F215" s="34"/>
      <c r="J215" s="420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221"/>
    </row>
    <row r="216" spans="5:27" s="30" customFormat="1">
      <c r="E216" s="34"/>
      <c r="F216" s="34"/>
      <c r="J216" s="420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</row>
    <row r="217" spans="5:27" s="30" customFormat="1">
      <c r="E217" s="34"/>
      <c r="F217" s="34"/>
      <c r="J217" s="420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</row>
    <row r="218" spans="5:27" s="30" customFormat="1">
      <c r="E218" s="34"/>
      <c r="F218" s="34"/>
      <c r="J218" s="420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</row>
    <row r="219" spans="5:27" s="30" customFormat="1">
      <c r="E219" s="34"/>
      <c r="F219" s="34"/>
      <c r="J219" s="420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</row>
    <row r="220" spans="5:27" s="30" customFormat="1">
      <c r="E220" s="34"/>
      <c r="F220" s="34"/>
      <c r="J220" s="420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  <c r="AA220" s="221"/>
    </row>
  </sheetData>
  <sheetProtection sheet="1" selectLockedCells="1"/>
  <mergeCells count="12">
    <mergeCell ref="B1:H1"/>
    <mergeCell ref="J4:J5"/>
    <mergeCell ref="B4:B5"/>
    <mergeCell ref="C4:C5"/>
    <mergeCell ref="A2:I2"/>
    <mergeCell ref="A4:A5"/>
    <mergeCell ref="D4:D5"/>
    <mergeCell ref="F4:F5"/>
    <mergeCell ref="G4:G5"/>
    <mergeCell ref="I4:I5"/>
    <mergeCell ref="H4:H5"/>
    <mergeCell ref="E4:E5"/>
  </mergeCells>
  <phoneticPr fontId="2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メイン</vt:lpstr>
      <vt:lpstr>基本</vt:lpstr>
      <vt:lpstr>患者数</vt:lpstr>
      <vt:lpstr>医師</vt:lpstr>
      <vt:lpstr>歯医師</vt:lpstr>
      <vt:lpstr>病棟</vt:lpstr>
      <vt:lpstr>外来</vt:lpstr>
      <vt:lpstr>ｺﾒﾃﾞｨｶﾙ</vt:lpstr>
      <vt:lpstr>他</vt:lpstr>
      <vt:lpstr>充足</vt:lpstr>
      <vt:lpstr>定員</vt:lpstr>
      <vt:lpstr>基</vt:lpstr>
      <vt:lpstr>医</vt:lpstr>
      <vt:lpstr>歯</vt:lpstr>
      <vt:lpstr>棟</vt:lpstr>
      <vt:lpstr>外</vt:lpstr>
      <vt:lpstr>ｺ</vt:lpstr>
      <vt:lpstr>ﾀ</vt:lpstr>
      <vt:lpstr>病棟!Criteria</vt:lpstr>
      <vt:lpstr>ｺ!Print_Area</vt:lpstr>
      <vt:lpstr>ﾀ!Print_Area</vt:lpstr>
      <vt:lpstr>医!Print_Area</vt:lpstr>
      <vt:lpstr>医師!Print_Area</vt:lpstr>
      <vt:lpstr>外!Print_Area</vt:lpstr>
      <vt:lpstr>外来!Print_Area</vt:lpstr>
      <vt:lpstr>患者数!Print_Area</vt:lpstr>
      <vt:lpstr>基本!Print_Area</vt:lpstr>
      <vt:lpstr>歯!Print_Area</vt:lpstr>
      <vt:lpstr>定員!Print_Area</vt:lpstr>
      <vt:lpstr>棟!Print_Area</vt:lpstr>
      <vt:lpstr>ｺ!Print_Titles</vt:lpstr>
      <vt:lpstr>ﾀ!Print_Titles</vt:lpstr>
      <vt:lpstr>医!Print_Titles</vt:lpstr>
      <vt:lpstr>外!Print_Titles</vt:lpstr>
      <vt:lpstr>歯!Print_Titles</vt:lpstr>
      <vt:lpstr>棟!Print_Titles</vt:lpstr>
    </vt:vector>
  </TitlesOfParts>
  <Company>下関市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病院立入検査　医療従事者名簿</dc:title>
  <dc:creator>地域保健企画室</dc:creator>
  <cp:lastModifiedBy>下関市情報政策課</cp:lastModifiedBy>
  <cp:lastPrinted>2025-09-01T02:27:05Z</cp:lastPrinted>
  <dcterms:created xsi:type="dcterms:W3CDTF">2001-11-22T01:38:58Z</dcterms:created>
  <dcterms:modified xsi:type="dcterms:W3CDTF">2025-09-01T02:57:08Z</dcterms:modified>
</cp:coreProperties>
</file>